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628"/>
  <workbookPr/>
  <xr:revisionPtr xr6:coauthVersionLast="47" xr6:coauthVersionMax="47" documentId="13_ncr:1_{85017219-3E30-4B38-B3DB-863B8045A64F}" revIDLastSave="0" xr10:uidLastSave="{00000000-0000-0000-0000-000000000000}"/>
  <workbookProtection lockStructure="1" workbookAlgorithmName="SHA-512" workbookHashValue="wkU+GsNVBttFcV5QGc9urglSb1vr72bRCxe4/3SlhQ6if+vcPo+1OlCXZdTeR6AOr0ROurDsrc3GLqqU4ykJ2A==" workbookSaltValue="7KfxMc8U1tJQpMHKDwgQpQ==" workbookSpinCount="100000"/>
  <bookViews>
    <workbookView xr2:uid="{00000000-000D-0000-FFFF-FFFF00000000}" windowHeight="15720" windowWidth="29040" xWindow="-28920" yWindow="-45"/>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E85" i="4"/>
  <c r="AT10" i="4"/>
  <c r="I10"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<sst xmlns="http://schemas.openxmlformats.org/spreadsheetml/2006/main" count="231" uniqueCount="116">
  <si>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</si>
  <si>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</si>
  <si>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</si>
  <si>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</si>
  <si>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</si>
  <si>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</si>
  <si>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</si>
  <si>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</si>
  <si>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</si>
  <si>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</si>
  <si>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</si>
  <si>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</si>
  <si>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</si>
  <si>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</si>
  <si>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</si>
  <si>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</si>
  <si>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</si>
  <si>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</si>
  <si>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</si>
  <si>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</si>
  <si>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</si>
  <si>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</si>
  <si>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</si>
  <si>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</si>
  <si>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</si>
  <si>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</si>
  <si>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</si>
  <si>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</si>
  <si>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</si>
  <si>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</si>
  <si>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</si>
  <si>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</si>
  <si>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</si>
  <si>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</si>
  <si>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</si>
  <si>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</si>
  <si>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</si>
  <si>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</si>
  <si>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</si>
  <si>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</si>
  <si>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</si>
  <si>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</si>
  <si>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</si>
  <si>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</si>
  <si>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</si>
  <si>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</si>
  <si>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</si>
  <si>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</si>
  <si>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</si>
  <si>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</si>
  <si>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</si>
  <si>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</si>
  <si>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</si>
  <si>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</si>
  <si>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</si>
  <si>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</si>
  <si>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</si>
  <si>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</si>
  <si>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</si>
  <si>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</si>
  <si>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</si>
  <si>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</si>
  <si>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</si>
  <si>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</si>
  <si>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</si>
  <si>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</si>
  <si>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</si>
  <si>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</si>
  <si>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</si>
  <si>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</si>
  <si>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</si>
  <si>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</si>
  <si>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</si>
  <si>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</si>
  <si>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</si>
  <si>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</si>
  <si>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</si>
  <si>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</si>
  <si>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</si>
  <si>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</si>
  <si>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</si>
  <si>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</si>
  <si>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</si>
  <si>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</si>
  <si>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</si>
  <si>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</si>
  <si>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</si>
  <si>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</si>
  <si>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</si>
  <si>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</si>
  <si>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</si>
  <si>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</si>
  <si>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</si>
  <si>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</si>
  <si>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</si>
  <si>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</si>
  <si>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釧路市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</si>
  <si>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</si>
  <si>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</si>
  <si>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</si>
  <si>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</si>
  <si>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</si>
  <si>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</si>
  <si>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</si>
  <si>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</si>
  <si>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</si>
  <si>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</si>
  <si>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</si>
  <si>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</si>
  <si>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</si>
  <si>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</si>
  <si>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</si>
  <si>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</si>
  <si>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平均値を上回っており、保有資産の更新が類似団体よりも進んでいない状況にある。
②管渠老朽化率
　平均値を上回っており、法定耐用年数を超えた管渠延長の割合が類似団体よりも高い状況にある。
③管渠改善率
　類似団体と同程度の状況にある。管路調査を継続的に行い、状態の悪いものから修繕・改築を行っていく。</t>
    <rPh sb="122" eb="125">
      <t>ドウテイド</t>
    </rPh>
    <phoneticPr fontId="4"/>
  </si>
  <si>
    <t>１．経営の健全性・効率性について
　下水道使用料により汚水処理費用を回収できているが、人口の減少に伴い使用料が減少していく中、管渠等の老朽化施設の更新に充てる財源を確保する必要があり、経営環境は厳しい。
２．老朽化の状況について
　施設の老朽化は進んでいるが、改築が進んでいない状況にあり、ストックマネジメント計画に基づいた老朽化施設の更新が必要となる。</t>
    <rPh sb="92" eb="96">
      <t>ケイエイカンキョウ</t>
    </rPh>
    <rPh sb="97" eb="98">
      <t>キビ</t>
    </rPh>
    <phoneticPr fontId="4"/>
  </si>
  <si>
    <t>①経常収支比率
　使用料収入が減少傾向にある中にあっても、平均値及び100％を上回っている。
②累積欠損金比率
　累積欠損金は発生していない。
③流動比率
　100％を下回っているが、流動負債の大半は1年以内償還予定の企業債である。
④企業債残高対事業規模比率
　下水道を集中的に整備した時代に発行した企業債が順次償還を終えていることから、企業債残高は減少し、当該比率は低下傾向で推移する見込みである。
⑤経費回収率
　平均値及び100％を上回っている。
⑥汚水処理原価
　地形的要因から、処理場・ポンプ場にかかる費用が多いため平均値を上回っている。物価高騰の影響等により、やや増加傾向で推移している。
⑦施設利用率
　平均値を下回っており、施設更新時にダウンサイジングを検討する必要がある。
⑧水洗化率
　平均値を上回っており、近年は増加傾向を示している。</t>
    <rPh sb="287" eb="288">
      <t>トウ</t>
    </rPh>
    <rPh sb="296" eb="298">
      <t>ケイコウ</t>
    </rPh>
    <rPh sb="299" eb="301">
      <t>スイイ</t>
    </rPh>
    <rPh sb="380" eb="381">
      <t>シメ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</si>
</sst>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7.0000000000000007E-2</c:v>
                </c:pt>
                <c:pt idx="1">
                  <c:v>0.06</c:v>
                </c:pt>
                <c:pt idx="2">
                  <c:v>0.11</c:v>
                </c:pt>
                <c:pt idx="3">
                  <c:v>0.12</c:v>
                </c:pt>
                <c:pt idx="4">
                  <c:v>0.16</c:v>
                </c:pt>
              </c:numCache>
            </c:numRef>
          </c:val>
          <c:extLst>
            <c:ext xmlns:c16="http://schemas.microsoft.com/office/drawing/2014/chart" uri="{C3380CC4-5D6E-409C-BE32-E72D297353CC}">
              <c16:uniqueId val="{00000000-EBB3-4C0B-BF9E-AED0350D6E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EBB3-4C0B-BF9E-AED0350D6E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60.78</c:v>
                </c:pt>
                <c:pt idx="1">
                  <c:v>60.12</c:v>
                </c:pt>
                <c:pt idx="2">
                  <c:v>58.96</c:v>
                </c:pt>
                <c:pt idx="3">
                  <c:v>57.9</c:v>
                </c:pt>
                <c:pt idx="4">
                  <c:v>57.07</c:v>
                </c:pt>
              </c:numCache>
            </c:numRef>
          </c:val>
          <c:extLst>
            <c:ext xmlns:c16="http://schemas.microsoft.com/office/drawing/2014/chart" uri="{C3380CC4-5D6E-409C-BE32-E72D297353CC}">
              <c16:uniqueId val="{00000000-6A67-480A-B63A-BD8C674BB7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6A67-480A-B63A-BD8C674BB7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96.02</c:v>
                </c:pt>
                <c:pt idx="1">
                  <c:v>96.04</c:v>
                </c:pt>
                <c:pt idx="2">
                  <c:v>96.06</c:v>
                </c:pt>
                <c:pt idx="3">
                  <c:v>96.09</c:v>
                </c:pt>
                <c:pt idx="4">
                  <c:v>96.11</c:v>
                </c:pt>
              </c:numCache>
            </c:numRef>
          </c:val>
          <c:extLst>
            <c:ext xmlns:c16="http://schemas.microsoft.com/office/drawing/2014/chart" uri="{C3380CC4-5D6E-409C-BE32-E72D297353CC}">
              <c16:uniqueId val="{00000000-5E41-4CC1-9328-7D38340434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5E41-4CC1-9328-7D38340434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124.59</c:v>
                </c:pt>
                <c:pt idx="1">
                  <c:v>121.93</c:v>
                </c:pt>
                <c:pt idx="2">
                  <c:v>119.69</c:v>
                </c:pt>
                <c:pt idx="3">
                  <c:v>115.02</c:v>
                </c:pt>
                <c:pt idx="4">
                  <c:v>114.3</c:v>
                </c:pt>
              </c:numCache>
            </c:numRef>
          </c:val>
          <c:extLst>
            <c:ext xmlns:c16="http://schemas.microsoft.com/office/drawing/2014/chart" uri="{C3380CC4-5D6E-409C-BE32-E72D297353CC}">
              <c16:uniqueId val="{00000000-5F65-4485-8515-15A4CA4AAE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5F65-4485-8515-15A4CA4AAE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56.47</c:v>
                </c:pt>
                <c:pt idx="1">
                  <c:v>57.41</c:v>
                </c:pt>
                <c:pt idx="2">
                  <c:v>58.76</c:v>
                </c:pt>
                <c:pt idx="3">
                  <c:v>59.7</c:v>
                </c:pt>
                <c:pt idx="4">
                  <c:v>60.44</c:v>
                </c:pt>
              </c:numCache>
            </c:numRef>
          </c:val>
          <c:extLst>
            <c:ext xmlns:c16="http://schemas.microsoft.com/office/drawing/2014/chart" uri="{C3380CC4-5D6E-409C-BE32-E72D297353CC}">
              <c16:uniqueId val="{00000000-556B-4037-B176-F25A14C495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556B-4037-B176-F25A14C495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8</c:v>
                </c:pt>
                <c:pt idx="1">
                  <c:v>8.64</c:v>
                </c:pt>
                <c:pt idx="2">
                  <c:v>9.93</c:v>
                </c:pt>
                <c:pt idx="3">
                  <c:v>11.88</c:v>
                </c:pt>
                <c:pt idx="4">
                  <c:v>13.25</c:v>
                </c:pt>
              </c:numCache>
            </c:numRef>
          </c:val>
          <c:extLst>
            <c:ext xmlns:c16="http://schemas.microsoft.com/office/drawing/2014/chart" uri="{C3380CC4-5D6E-409C-BE32-E72D297353CC}">
              <c16:uniqueId val="{00000000-9BE8-45C1-9A71-EF4851365A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9BE8-45C1-9A71-EF4851365A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D8-4777-B294-5ABE6B4665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DBD8-4777-B294-5ABE6B4665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24.54</c:v>
                </c:pt>
                <c:pt idx="1">
                  <c:v>58.26</c:v>
                </c:pt>
                <c:pt idx="2">
                  <c:v>70.58</c:v>
                </c:pt>
                <c:pt idx="3">
                  <c:v>79.05</c:v>
                </c:pt>
                <c:pt idx="4">
                  <c:v>92.84</c:v>
                </c:pt>
              </c:numCache>
            </c:numRef>
          </c:val>
          <c:extLst>
            <c:ext xmlns:c16="http://schemas.microsoft.com/office/drawing/2014/chart" uri="{C3380CC4-5D6E-409C-BE32-E72D297353CC}">
              <c16:uniqueId val="{00000000-EFBD-4E30-A3D9-BD72968E6F1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EFBD-4E30-A3D9-BD72968E6F1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425.49</c:v>
                </c:pt>
                <c:pt idx="1">
                  <c:v>398.02</c:v>
                </c:pt>
                <c:pt idx="2">
                  <c:v>422.66</c:v>
                </c:pt>
                <c:pt idx="3">
                  <c:v>390.36</c:v>
                </c:pt>
                <c:pt idx="4">
                  <c:v>383.19</c:v>
                </c:pt>
              </c:numCache>
            </c:numRef>
          </c:val>
          <c:extLst>
            <c:ext xmlns:c16="http://schemas.microsoft.com/office/drawing/2014/chart" uri="{C3380CC4-5D6E-409C-BE32-E72D297353CC}">
              <c16:uniqueId val="{00000000-E693-4DC9-ABD5-DFD7D5C5C5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E693-4DC9-ABD5-DFD7D5C5C5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121.52</c:v>
                </c:pt>
                <c:pt idx="1">
                  <c:v>126.96</c:v>
                </c:pt>
                <c:pt idx="2">
                  <c:v>110.37</c:v>
                </c:pt>
                <c:pt idx="3">
                  <c:v>111.28</c:v>
                </c:pt>
                <c:pt idx="4">
                  <c:v>108.62</c:v>
                </c:pt>
              </c:numCache>
            </c:numRef>
          </c:val>
          <c:extLst>
            <c:ext xmlns:c16="http://schemas.microsoft.com/office/drawing/2014/chart" uri="{C3380CC4-5D6E-409C-BE32-E72D297353CC}">
              <c16:uniqueId val="{00000000-F6D2-48CA-AE80-BA41A87026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F6D2-48CA-AE80-BA41A87026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181.52</c:v>
                </c:pt>
                <c:pt idx="1">
                  <c:v>185.73</c:v>
                </c:pt>
                <c:pt idx="2">
                  <c:v>194.83</c:v>
                </c:pt>
                <c:pt idx="3">
                  <c:v>206.91</c:v>
                </c:pt>
                <c:pt idx="4">
                  <c:v>211.89</c:v>
                </c:pt>
              </c:numCache>
            </c:numRef>
          </c:val>
          <c:extLst>
            <c:ext xmlns:c16="http://schemas.microsoft.com/office/drawing/2014/chart" uri="{C3380CC4-5D6E-409C-BE32-E72D297353CC}">
              <c16:uniqueId val="{00000000-CF36-409E-AC28-285B7B0C4C9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CF36-409E-AC28-285B7B0C4C9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釧路市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4">
        <f>データ!S6</f>
        <v>154271</v>
      </c>
      <c r="AM8" s="44"/>
      <c r="AN8" s="44"/>
      <c r="AO8" s="44"/>
      <c r="AP8" s="44"/>
      <c r="AQ8" s="44"/>
      <c r="AR8" s="44"/>
      <c r="AS8" s="44"/>
      <c r="AT8" s="45">
        <f>データ!T6</f>
        <v>1363.26</v>
      </c>
      <c r="AU8" s="45"/>
      <c r="AV8" s="45"/>
      <c r="AW8" s="45"/>
      <c r="AX8" s="45"/>
      <c r="AY8" s="45"/>
      <c r="AZ8" s="45"/>
      <c r="BA8" s="45"/>
      <c r="BB8" s="45">
        <f>データ!U6</f>
        <v>113.16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69.680000000000007</v>
      </c>
      <c r="J10" s="45"/>
      <c r="K10" s="45"/>
      <c r="L10" s="45"/>
      <c r="M10" s="45"/>
      <c r="N10" s="45"/>
      <c r="O10" s="45"/>
      <c r="P10" s="45">
        <f>データ!P6</f>
        <v>95.74</v>
      </c>
      <c r="Q10" s="45"/>
      <c r="R10" s="45"/>
      <c r="S10" s="45"/>
      <c r="T10" s="45"/>
      <c r="U10" s="45"/>
      <c r="V10" s="45"/>
      <c r="W10" s="45">
        <f>データ!Q6</f>
        <v>66.03</v>
      </c>
      <c r="X10" s="45"/>
      <c r="Y10" s="45"/>
      <c r="Z10" s="45"/>
      <c r="AA10" s="45"/>
      <c r="AB10" s="45"/>
      <c r="AC10" s="45"/>
      <c r="AD10" s="44">
        <f>データ!R6</f>
        <v>4389</v>
      </c>
      <c r="AE10" s="44"/>
      <c r="AF10" s="44"/>
      <c r="AG10" s="44"/>
      <c r="AH10" s="44"/>
      <c r="AI10" s="44"/>
      <c r="AJ10" s="44"/>
      <c r="AK10" s="2"/>
      <c r="AL10" s="44">
        <f>データ!V6</f>
        <v>146359</v>
      </c>
      <c r="AM10" s="44"/>
      <c r="AN10" s="44"/>
      <c r="AO10" s="44"/>
      <c r="AP10" s="44"/>
      <c r="AQ10" s="44"/>
      <c r="AR10" s="44"/>
      <c r="AS10" s="44"/>
      <c r="AT10" s="45">
        <f>データ!W6</f>
        <v>41.8</v>
      </c>
      <c r="AU10" s="45"/>
      <c r="AV10" s="45"/>
      <c r="AW10" s="45"/>
      <c r="AX10" s="45"/>
      <c r="AY10" s="45"/>
      <c r="AZ10" s="45"/>
      <c r="BA10" s="45"/>
      <c r="BB10" s="45">
        <f>データ!X6</f>
        <v>3501.41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vpGLGNKLVdN70qo3DeNOusxBdU/tkFlAfCMr+uYeehqhs+V3eZMx4B00Coj3MR5wOEMupXhrY7uS1Z6ql3MDg==" saltValue="49L/rtWbNJzb3urokZmI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12068</v>
      </c>
      <c r="D6" s="19">
        <f t="shared" si="3"/>
        <v>46</v>
      </c>
      <c r="E6" s="19">
        <f t="shared" si="3"/>
        <v>17</v>
      </c>
      <c r="F6" s="19">
        <f t="shared" si="3"/>
        <v>1</v>
      </c>
      <c r="G6" s="19">
        <f t="shared" si="3"/>
        <v>0</v>
      </c>
      <c r="H6" s="19" t="str">
        <f t="shared" si="3"/>
        <v>北海道　釧路市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69.680000000000007</v>
      </c>
      <c r="P6" s="20">
        <f t="shared" si="3"/>
        <v>95.74</v>
      </c>
      <c r="Q6" s="20">
        <f t="shared" si="3"/>
        <v>66.03</v>
      </c>
      <c r="R6" s="20">
        <f t="shared" si="3"/>
        <v>4389</v>
      </c>
      <c r="S6" s="20">
        <f t="shared" si="3"/>
        <v>154271</v>
      </c>
      <c r="T6" s="20">
        <f t="shared" si="3"/>
        <v>1363.26</v>
      </c>
      <c r="U6" s="20">
        <f t="shared" si="3"/>
        <v>113.16</v>
      </c>
      <c r="V6" s="20">
        <f t="shared" si="3"/>
        <v>146359</v>
      </c>
      <c r="W6" s="20">
        <f t="shared" si="3"/>
        <v>41.8</v>
      </c>
      <c r="X6" s="20">
        <f t="shared" si="3"/>
        <v>3501.41</v>
      </c>
      <c r="Y6" s="21">
        <f>IF(Y7="",NA(),Y7)</f>
        <v>124.59</v>
      </c>
      <c r="Z6" s="21">
        <f t="shared" ref="Z6:AH6" si="4">IF(Z7="",NA(),Z7)</f>
        <v>121.93</v>
      </c>
      <c r="AA6" s="21">
        <f t="shared" si="4"/>
        <v>119.69</v>
      </c>
      <c r="AB6" s="21">
        <f t="shared" si="4"/>
        <v>115.02</v>
      </c>
      <c r="AC6" s="21">
        <f t="shared" si="4"/>
        <v>114.3</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24.54</v>
      </c>
      <c r="AV6" s="21">
        <f t="shared" ref="AV6:BD6" si="6">IF(AV7="",NA(),AV7)</f>
        <v>58.26</v>
      </c>
      <c r="AW6" s="21">
        <f t="shared" si="6"/>
        <v>70.58</v>
      </c>
      <c r="AX6" s="21">
        <f t="shared" si="6"/>
        <v>79.05</v>
      </c>
      <c r="AY6" s="21">
        <f t="shared" si="6"/>
        <v>92.84</v>
      </c>
      <c r="AZ6" s="21">
        <f t="shared" si="6"/>
        <v>60.82</v>
      </c>
      <c r="BA6" s="21">
        <f t="shared" si="6"/>
        <v>63.48</v>
      </c>
      <c r="BB6" s="21">
        <f t="shared" si="6"/>
        <v>65.510000000000005</v>
      </c>
      <c r="BC6" s="21">
        <f t="shared" si="6"/>
        <v>72.78</v>
      </c>
      <c r="BD6" s="21">
        <f t="shared" si="6"/>
        <v>74.56</v>
      </c>
      <c r="BE6" s="20" t="str">
        <f>IF(BE7="","",IF(BE7="-","【-】","【"&amp;SUBSTITUTE(TEXT(BE7,"#,##0.00"),"-","△")&amp;"】"))</f>
        <v>【82.75】</v>
      </c>
      <c r="BF6" s="21">
        <f>IF(BF7="",NA(),BF7)</f>
        <v>425.49</v>
      </c>
      <c r="BG6" s="21">
        <f t="shared" ref="BG6:BO6" si="7">IF(BG7="",NA(),BG7)</f>
        <v>398.02</v>
      </c>
      <c r="BH6" s="21">
        <f t="shared" si="7"/>
        <v>422.66</v>
      </c>
      <c r="BI6" s="21">
        <f t="shared" si="7"/>
        <v>390.36</v>
      </c>
      <c r="BJ6" s="21">
        <f t="shared" si="7"/>
        <v>383.19</v>
      </c>
      <c r="BK6" s="21">
        <f t="shared" si="7"/>
        <v>920.83</v>
      </c>
      <c r="BL6" s="21">
        <f t="shared" si="7"/>
        <v>874.02</v>
      </c>
      <c r="BM6" s="21">
        <f t="shared" si="7"/>
        <v>827.43</v>
      </c>
      <c r="BN6" s="21">
        <f t="shared" si="7"/>
        <v>790.32</v>
      </c>
      <c r="BO6" s="21">
        <f t="shared" si="7"/>
        <v>747.33</v>
      </c>
      <c r="BP6" s="20" t="str">
        <f>IF(BP7="","",IF(BP7="-","【-】","【"&amp;SUBSTITUTE(TEXT(BP7,"#,##0.00"),"-","△")&amp;"】"))</f>
        <v>【602.56】</v>
      </c>
      <c r="BQ6" s="21">
        <f>IF(BQ7="",NA(),BQ7)</f>
        <v>121.52</v>
      </c>
      <c r="BR6" s="21">
        <f t="shared" ref="BR6:BZ6" si="8">IF(BR7="",NA(),BR7)</f>
        <v>126.96</v>
      </c>
      <c r="BS6" s="21">
        <f t="shared" si="8"/>
        <v>110.37</v>
      </c>
      <c r="BT6" s="21">
        <f t="shared" si="8"/>
        <v>111.28</v>
      </c>
      <c r="BU6" s="21">
        <f t="shared" si="8"/>
        <v>108.62</v>
      </c>
      <c r="BV6" s="21">
        <f t="shared" si="8"/>
        <v>99.82</v>
      </c>
      <c r="BW6" s="21">
        <f t="shared" si="8"/>
        <v>100.32</v>
      </c>
      <c r="BX6" s="21">
        <f t="shared" si="8"/>
        <v>99.71</v>
      </c>
      <c r="BY6" s="21">
        <f t="shared" si="8"/>
        <v>98.7</v>
      </c>
      <c r="BZ6" s="21">
        <f t="shared" si="8"/>
        <v>100.01</v>
      </c>
      <c r="CA6" s="20" t="str">
        <f>IF(CA7="","",IF(CA7="-","【-】","【"&amp;SUBSTITUTE(TEXT(CA7,"#,##0.00"),"-","△")&amp;"】"))</f>
        <v>【97.94】</v>
      </c>
      <c r="CB6" s="21">
        <f>IF(CB7="",NA(),CB7)</f>
        <v>181.52</v>
      </c>
      <c r="CC6" s="21">
        <f t="shared" ref="CC6:CK6" si="9">IF(CC7="",NA(),CC7)</f>
        <v>185.73</v>
      </c>
      <c r="CD6" s="21">
        <f t="shared" si="9"/>
        <v>194.83</v>
      </c>
      <c r="CE6" s="21">
        <f t="shared" si="9"/>
        <v>206.91</v>
      </c>
      <c r="CF6" s="21">
        <f t="shared" si="9"/>
        <v>211.89</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60.78</v>
      </c>
      <c r="CN6" s="21">
        <f t="shared" ref="CN6:CV6" si="10">IF(CN7="",NA(),CN7)</f>
        <v>60.12</v>
      </c>
      <c r="CO6" s="21">
        <f t="shared" si="10"/>
        <v>58.96</v>
      </c>
      <c r="CP6" s="21">
        <f t="shared" si="10"/>
        <v>57.9</v>
      </c>
      <c r="CQ6" s="21">
        <f t="shared" si="10"/>
        <v>57.07</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96.02</v>
      </c>
      <c r="CY6" s="21">
        <f t="shared" ref="CY6:DG6" si="11">IF(CY7="",NA(),CY7)</f>
        <v>96.04</v>
      </c>
      <c r="CZ6" s="21">
        <f t="shared" si="11"/>
        <v>96.06</v>
      </c>
      <c r="DA6" s="21">
        <f t="shared" si="11"/>
        <v>96.09</v>
      </c>
      <c r="DB6" s="21">
        <f t="shared" si="11"/>
        <v>96.11</v>
      </c>
      <c r="DC6" s="21">
        <f t="shared" si="11"/>
        <v>94.41</v>
      </c>
      <c r="DD6" s="21">
        <f t="shared" si="11"/>
        <v>94.43</v>
      </c>
      <c r="DE6" s="21">
        <f t="shared" si="11"/>
        <v>94.58</v>
      </c>
      <c r="DF6" s="21">
        <f t="shared" si="11"/>
        <v>94.69</v>
      </c>
      <c r="DG6" s="21">
        <f t="shared" si="11"/>
        <v>94.81</v>
      </c>
      <c r="DH6" s="20" t="str">
        <f>IF(DH7="","",IF(DH7="-","【-】","【"&amp;SUBSTITUTE(TEXT(DH7,"#,##0.00"),"-","△")&amp;"】"))</f>
        <v>【96.00】</v>
      </c>
      <c r="DI6" s="21">
        <f>IF(DI7="",NA(),DI7)</f>
        <v>56.47</v>
      </c>
      <c r="DJ6" s="21">
        <f t="shared" ref="DJ6:DR6" si="12">IF(DJ7="",NA(),DJ7)</f>
        <v>57.41</v>
      </c>
      <c r="DK6" s="21">
        <f t="shared" si="12"/>
        <v>58.76</v>
      </c>
      <c r="DL6" s="21">
        <f t="shared" si="12"/>
        <v>59.7</v>
      </c>
      <c r="DM6" s="21">
        <f t="shared" si="12"/>
        <v>60.44</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8</v>
      </c>
      <c r="DU6" s="21">
        <f t="shared" ref="DU6:EC6" si="13">IF(DU7="",NA(),DU7)</f>
        <v>8.64</v>
      </c>
      <c r="DV6" s="21">
        <f t="shared" si="13"/>
        <v>9.93</v>
      </c>
      <c r="DW6" s="21">
        <f t="shared" si="13"/>
        <v>11.88</v>
      </c>
      <c r="DX6" s="21">
        <f t="shared" si="13"/>
        <v>13.25</v>
      </c>
      <c r="DY6" s="21">
        <f t="shared" si="13"/>
        <v>5.18</v>
      </c>
      <c r="DZ6" s="21">
        <f t="shared" si="13"/>
        <v>6.01</v>
      </c>
      <c r="EA6" s="21">
        <f t="shared" si="13"/>
        <v>6.84</v>
      </c>
      <c r="EB6" s="21">
        <f t="shared" si="13"/>
        <v>7.69</v>
      </c>
      <c r="EC6" s="21">
        <f t="shared" si="13"/>
        <v>8.39</v>
      </c>
      <c r="ED6" s="20" t="str">
        <f>IF(ED7="","",IF(ED7="-","【-】","【"&amp;SUBSTITUTE(TEXT(ED7,"#,##0.00"),"-","△")&amp;"】"))</f>
        <v>【9.46】</v>
      </c>
      <c r="EE6" s="21">
        <f>IF(EE7="",NA(),EE7)</f>
        <v>7.0000000000000007E-2</v>
      </c>
      <c r="EF6" s="21">
        <f t="shared" ref="EF6:EN6" si="14">IF(EF7="",NA(),EF7)</f>
        <v>0.06</v>
      </c>
      <c r="EG6" s="21">
        <f t="shared" si="14"/>
        <v>0.11</v>
      </c>
      <c r="EH6" s="21">
        <f t="shared" si="14"/>
        <v>0.12</v>
      </c>
      <c r="EI6" s="21">
        <f t="shared" si="14"/>
        <v>0.16</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12068</v>
      </c>
      <c r="D7" s="23">
        <v>46</v>
      </c>
      <c r="E7" s="23">
        <v>17</v>
      </c>
      <c r="F7" s="23">
        <v>1</v>
      </c>
      <c r="G7" s="23">
        <v>0</v>
      </c>
      <c r="H7" s="23" t="s">
        <v>96</v>
      </c>
      <c r="I7" s="23" t="s">
        <v>97</v>
      </c>
      <c r="J7" s="23" t="s">
        <v>98</v>
      </c>
      <c r="K7" s="23" t="s">
        <v>99</v>
      </c>
      <c r="L7" s="23" t="s">
        <v>100</v>
      </c>
      <c r="M7" s="23" t="s">
        <v>101</v>
      </c>
      <c r="N7" s="24" t="s">
        <v>102</v>
      </c>
      <c r="O7" s="24">
        <v>69.680000000000007</v>
      </c>
      <c r="P7" s="24">
        <v>95.74</v>
      </c>
      <c r="Q7" s="24">
        <v>66.03</v>
      </c>
      <c r="R7" s="24">
        <v>4389</v>
      </c>
      <c r="S7" s="24">
        <v>154271</v>
      </c>
      <c r="T7" s="24">
        <v>1363.26</v>
      </c>
      <c r="U7" s="24">
        <v>113.16</v>
      </c>
      <c r="V7" s="24">
        <v>146359</v>
      </c>
      <c r="W7" s="24">
        <v>41.8</v>
      </c>
      <c r="X7" s="24">
        <v>3501.41</v>
      </c>
      <c r="Y7" s="24">
        <v>124.59</v>
      </c>
      <c r="Z7" s="24">
        <v>121.93</v>
      </c>
      <c r="AA7" s="24">
        <v>119.69</v>
      </c>
      <c r="AB7" s="24">
        <v>115.02</v>
      </c>
      <c r="AC7" s="24">
        <v>114.3</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24.54</v>
      </c>
      <c r="AV7" s="24">
        <v>58.26</v>
      </c>
      <c r="AW7" s="24">
        <v>70.58</v>
      </c>
      <c r="AX7" s="24">
        <v>79.05</v>
      </c>
      <c r="AY7" s="24">
        <v>92.84</v>
      </c>
      <c r="AZ7" s="24">
        <v>60.82</v>
      </c>
      <c r="BA7" s="24">
        <v>63.48</v>
      </c>
      <c r="BB7" s="24">
        <v>65.510000000000005</v>
      </c>
      <c r="BC7" s="24">
        <v>72.78</v>
      </c>
      <c r="BD7" s="24">
        <v>74.56</v>
      </c>
      <c r="BE7" s="24">
        <v>82.75</v>
      </c>
      <c r="BF7" s="24">
        <v>425.49</v>
      </c>
      <c r="BG7" s="24">
        <v>398.02</v>
      </c>
      <c r="BH7" s="24">
        <v>422.66</v>
      </c>
      <c r="BI7" s="24">
        <v>390.36</v>
      </c>
      <c r="BJ7" s="24">
        <v>383.19</v>
      </c>
      <c r="BK7" s="24">
        <v>920.83</v>
      </c>
      <c r="BL7" s="24">
        <v>874.02</v>
      </c>
      <c r="BM7" s="24">
        <v>827.43</v>
      </c>
      <c r="BN7" s="24">
        <v>790.32</v>
      </c>
      <c r="BO7" s="24">
        <v>747.33</v>
      </c>
      <c r="BP7" s="24">
        <v>602.55999999999995</v>
      </c>
      <c r="BQ7" s="24">
        <v>121.52</v>
      </c>
      <c r="BR7" s="24">
        <v>126.96</v>
      </c>
      <c r="BS7" s="24">
        <v>110.37</v>
      </c>
      <c r="BT7" s="24">
        <v>111.28</v>
      </c>
      <c r="BU7" s="24">
        <v>108.62</v>
      </c>
      <c r="BV7" s="24">
        <v>99.82</v>
      </c>
      <c r="BW7" s="24">
        <v>100.32</v>
      </c>
      <c r="BX7" s="24">
        <v>99.71</v>
      </c>
      <c r="BY7" s="24">
        <v>98.7</v>
      </c>
      <c r="BZ7" s="24">
        <v>100.01</v>
      </c>
      <c r="CA7" s="24">
        <v>97.94</v>
      </c>
      <c r="CB7" s="24">
        <v>181.52</v>
      </c>
      <c r="CC7" s="24">
        <v>185.73</v>
      </c>
      <c r="CD7" s="24">
        <v>194.83</v>
      </c>
      <c r="CE7" s="24">
        <v>206.91</v>
      </c>
      <c r="CF7" s="24">
        <v>211.89</v>
      </c>
      <c r="CG7" s="24">
        <v>156.77000000000001</v>
      </c>
      <c r="CH7" s="24">
        <v>157.63999999999999</v>
      </c>
      <c r="CI7" s="24">
        <v>159.59</v>
      </c>
      <c r="CJ7" s="24">
        <v>160.65</v>
      </c>
      <c r="CK7" s="24">
        <v>160.6</v>
      </c>
      <c r="CL7" s="24">
        <v>140.97999999999999</v>
      </c>
      <c r="CM7" s="24">
        <v>60.78</v>
      </c>
      <c r="CN7" s="24">
        <v>60.12</v>
      </c>
      <c r="CO7" s="24">
        <v>58.96</v>
      </c>
      <c r="CP7" s="24">
        <v>57.9</v>
      </c>
      <c r="CQ7" s="24">
        <v>57.07</v>
      </c>
      <c r="CR7" s="24">
        <v>67</v>
      </c>
      <c r="CS7" s="24">
        <v>66.650000000000006</v>
      </c>
      <c r="CT7" s="24">
        <v>64.45</v>
      </c>
      <c r="CU7" s="24">
        <v>65.11</v>
      </c>
      <c r="CV7" s="24">
        <v>65.540000000000006</v>
      </c>
      <c r="CW7" s="24">
        <v>60.13</v>
      </c>
      <c r="CX7" s="24">
        <v>96.02</v>
      </c>
      <c r="CY7" s="24">
        <v>96.04</v>
      </c>
      <c r="CZ7" s="24">
        <v>96.06</v>
      </c>
      <c r="DA7" s="24">
        <v>96.09</v>
      </c>
      <c r="DB7" s="24">
        <v>96.11</v>
      </c>
      <c r="DC7" s="24">
        <v>94.41</v>
      </c>
      <c r="DD7" s="24">
        <v>94.43</v>
      </c>
      <c r="DE7" s="24">
        <v>94.58</v>
      </c>
      <c r="DF7" s="24">
        <v>94.69</v>
      </c>
      <c r="DG7" s="24">
        <v>94.81</v>
      </c>
      <c r="DH7" s="24">
        <v>96</v>
      </c>
      <c r="DI7" s="24">
        <v>56.47</v>
      </c>
      <c r="DJ7" s="24">
        <v>57.41</v>
      </c>
      <c r="DK7" s="24">
        <v>58.76</v>
      </c>
      <c r="DL7" s="24">
        <v>59.7</v>
      </c>
      <c r="DM7" s="24">
        <v>60.44</v>
      </c>
      <c r="DN7" s="24">
        <v>34.15</v>
      </c>
      <c r="DO7" s="24">
        <v>35.53</v>
      </c>
      <c r="DP7" s="24">
        <v>37.51</v>
      </c>
      <c r="DQ7" s="24">
        <v>38.869999999999997</v>
      </c>
      <c r="DR7" s="24">
        <v>40.36</v>
      </c>
      <c r="DS7" s="24">
        <v>42.2</v>
      </c>
      <c r="DT7" s="24">
        <v>8</v>
      </c>
      <c r="DU7" s="24">
        <v>8.64</v>
      </c>
      <c r="DV7" s="24">
        <v>9.93</v>
      </c>
      <c r="DW7" s="24">
        <v>11.88</v>
      </c>
      <c r="DX7" s="24">
        <v>13.25</v>
      </c>
      <c r="DY7" s="24">
        <v>5.18</v>
      </c>
      <c r="DZ7" s="24">
        <v>6.01</v>
      </c>
      <c r="EA7" s="24">
        <v>6.84</v>
      </c>
      <c r="EB7" s="24">
        <v>7.69</v>
      </c>
      <c r="EC7" s="24">
        <v>8.39</v>
      </c>
      <c r="ED7" s="24">
        <v>9.4600000000000009</v>
      </c>
      <c r="EE7" s="24">
        <v>7.0000000000000007E-2</v>
      </c>
      <c r="EF7" s="24">
        <v>0.06</v>
      </c>
      <c r="EG7" s="24">
        <v>0.11</v>
      </c>
      <c r="EH7" s="24">
        <v>0.12</v>
      </c>
      <c r="EI7" s="24">
        <v>0.16</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2025-12-23T05:55:17Z</dcterms:created>
  <dcterms:modified xsi:type="dcterms:W3CDTF">2026-02-05T09:25:29Z</dcterms:modified>
</cp:coreProperties>
</file>