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0filesv1\共有\30上下水道部\02経営企画課\01経営企画係\00_経営企画全般\33庶務関係\01照会・通知関係\03　振興局\経営比較分析表\R6\回答（修正後）\"/>
    </mc:Choice>
  </mc:AlternateContent>
  <xr:revisionPtr revIDLastSave="0" documentId="13_ncr:1_{47CB5EC0-46AF-46D0-B922-6F7B911345B9}" xr6:coauthVersionLast="47" xr6:coauthVersionMax="47" xr10:uidLastSave="{00000000-0000-0000-0000-000000000000}"/>
  <workbookProtection workbookAlgorithmName="SHA-512" workbookHashValue="iYgwhxJI4xkWXXAf2Z7wQnDseG1WEdTGhMRBuHnrt5KvDYbSdgrRlohi6z6lhhcZ9hlkwDkiuG18gkVl5gCA2A==" workbookSaltValue="uFzR2IpDqcga1HwW+xIIy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F85" i="4"/>
  <c r="BB10" i="4"/>
  <c r="W10" i="4"/>
  <c r="I10" i="4"/>
  <c r="B10" i="4"/>
  <c r="BB8" i="4"/>
  <c r="AT8" i="4"/>
  <c r="AL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<sst xmlns="http://schemas.openxmlformats.org/spreadsheetml/2006/main" count="228" uniqueCount="113">
  <si>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</si>
  <si>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</si>
  <si>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</si>
  <si>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</si>
  <si>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</si>
  <si>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</si>
  <si>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</si>
  <si>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</si>
  <si>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</si>
  <si>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</si>
  <si>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</si>
  <si>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</si>
  <si>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</si>
  <si>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</si>
  <si>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</si>
  <si>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</si>
  <si>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</si>
  <si>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</si>
  <si>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</si>
  <si>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</si>
  <si>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</si>
  <si>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</si>
  <si>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</si>
  <si>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</si>
  <si>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</si>
  <si>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</si>
  <si>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</si>
  <si>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</si>
  <si>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</si>
  <si>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</si>
  <si>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</si>
  <si>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</si>
  <si>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</si>
  <si>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</si>
  <si>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</si>
  <si>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</si>
  <si>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</si>
  <si>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</si>
  <si>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</si>
  <si>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</si>
  <si>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</si>
  <si>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</si>
  <si>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</si>
  <si>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</si>
  <si>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</si>
  <si>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</si>
  <si>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</si>
  <si>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</si>
  <si>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</si>
  <si>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</si>
  <si>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</si>
  <si>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</si>
  <si>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</si>
  <si>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</si>
  <si>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</si>
  <si>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</si>
  <si>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</si>
  <si>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</si>
  <si>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</si>
  <si>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</si>
  <si>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</si>
  <si>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</si>
  <si>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</si>
  <si>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</si>
  <si>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</si>
  <si>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</si>
  <si>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</si>
  <si>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</si>
  <si>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</si>
  <si>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</si>
  <si>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</si>
  <si>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</si>
  <si>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</si>
  <si>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</si>
  <si>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</si>
  <si>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</si>
  <si>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</si>
  <si>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</si>
  <si>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</si>
  <si>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</si>
  <si>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</si>
  <si>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</si>
  <si>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</si>
  <si>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</si>
  <si>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</si>
  <si>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</si>
  <si>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</si>
  <si>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</si>
  <si>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</si>
  <si>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</si>
  <si>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</si>
  <si>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</si>
  <si>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</si>
  <si>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</si>
  <si>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</si>
  <si>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</si>
  <si>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</si>
  <si>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</si>
  <si>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</si>
  <si>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</si>
  <si>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</si>
  <si>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</si>
  <si>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</si>
  <si>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</si>
  <si>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</si>
  <si>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</si>
  <si>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</si>
  <si>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</si>
  <si>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</si>
  <si>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</si>
  <si>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xml:space="preserve">①有形固定資産減価償却率
　資産の老朽化度合は類似団体と同程度の状況であるが上昇傾向にあり、老朽化が進行している。
②管路経年化率
</t>
    </r>
    <r>
      <rPr>
        <sz val="10"/>
        <rFont val="ＭＳ ゴシック"/>
        <family val="3"/>
        <charset val="128"/>
      </rPr>
      <t>　平均値を上回っている。市街地の拡大や人口の増加に伴い集中的に整備された管路が一斉に更新時期を迎える状況にあることから、計画的に更新を進めていく。</t>
    </r>
    <r>
      <rPr>
        <sz val="10"/>
        <color theme="1"/>
        <rFont val="ＭＳ ゴシック"/>
        <family val="3"/>
        <charset val="128"/>
      </rPr>
      <t xml:space="preserve">
③管路更新率
　平均値を下回っている。漏水等により市民生活に与える影響が大きい基幹管路の更新を優先的に実施している。</t>
    </r>
    <rPh sb="28" eb="31">
      <t>ドウテイド</t>
    </rPh>
    <rPh sb="38" eb="40">
      <t>ジョウショウ</t>
    </rPh>
    <rPh sb="40" eb="42">
      <t>ケイコウ</t>
    </rPh>
    <rPh sb="46" eb="49">
      <t>ロウキュウカ</t>
    </rPh>
    <rPh sb="50" eb="52">
      <t>シンコウ</t>
    </rPh>
    <rPh sb="79" eb="82">
      <t>シガイチ</t>
    </rPh>
    <rPh sb="83" eb="85">
      <t>カクダイ</t>
    </rPh>
    <rPh sb="86" eb="88">
      <t>ジンコウ</t>
    </rPh>
    <rPh sb="89" eb="91">
      <t>ゾウカ</t>
    </rPh>
    <rPh sb="92" eb="93">
      <t>トモナ</t>
    </rPh>
    <rPh sb="127" eb="130">
      <t>ケイカクテキ</t>
    </rPh>
    <rPh sb="131" eb="133">
      <t>コウシン</t>
    </rPh>
    <rPh sb="134" eb="135">
      <t>スス</t>
    </rPh>
    <phoneticPr fontId="4"/>
  </si>
  <si>
    <t>①経常収支比率
　４年毎に料金の検討を行ってきたため、100％を上回っている。
②累積欠損金比率
　累積欠損金は発生していない。
③流動比率
　平均値を下回ってはいるが100％を上回っており、短期的な債務に対する支払能力があると言える。
④企業債残高対給水収益比率
　平均値を上回っている。令和4年4月に料金改定を行ったものの、物価高騰対策として一般会計の負担により一定期間の基本料金を免除したことや、老朽化した施設・設備の更新等により、前年度より上昇している。
⑤料金回収率
　平均値及び100％を下回っている。令和4年4月に料金改定を行ったものの、物価高騰に係る各種対策の一環として、一定期間の基本料金を免除したことから、下回っている。
⑥給水原価
　他都市と比べて薬品・電気代が多いため平均値を上回っている。物価高騰の影響による維持管理費の増等により前年度と比べて上昇している。
⑦施設利用率
　平均値を上回っており、ほぼ横ばいで推移している。
⑧有収率
　平均値を下回っている。今後も漏水の多い地域において重点的に漏水調査を実施する等、有収率の改善を図っていく。
　</t>
    <rPh sb="10" eb="11">
      <t>ネン</t>
    </rPh>
    <rPh sb="11" eb="12">
      <t>ゴト</t>
    </rPh>
    <rPh sb="13" eb="15">
      <t>リョウキン</t>
    </rPh>
    <rPh sb="16" eb="18">
      <t>ケントウ</t>
    </rPh>
    <rPh sb="19" eb="20">
      <t>オコナ</t>
    </rPh>
    <rPh sb="167" eb="171">
      <t>ブッカコウトウ</t>
    </rPh>
    <rPh sb="176" eb="180">
      <t>イッパンカイケイ</t>
    </rPh>
    <rPh sb="181" eb="183">
      <t>フタン</t>
    </rPh>
    <rPh sb="222" eb="225">
      <t>ゼンネンド</t>
    </rPh>
    <rPh sb="280" eb="284">
      <t>ブッカコウトウ</t>
    </rPh>
    <rPh sb="287" eb="289">
      <t>カクシュ</t>
    </rPh>
    <rPh sb="289" eb="291">
      <t>タイサク</t>
    </rPh>
    <rPh sb="292" eb="294">
      <t>イッカン</t>
    </rPh>
    <rPh sb="298" eb="300">
      <t>イッテイ</t>
    </rPh>
    <rPh sb="300" eb="302">
      <t>キカン</t>
    </rPh>
    <rPh sb="303" eb="305">
      <t>キホン</t>
    </rPh>
    <rPh sb="305" eb="307">
      <t>リョウキン</t>
    </rPh>
    <rPh sb="308" eb="310">
      <t>メンジョ</t>
    </rPh>
    <rPh sb="317" eb="319">
      <t>シタマワ</t>
    </rPh>
    <rPh sb="333" eb="336">
      <t>タトシ</t>
    </rPh>
    <rPh sb="337" eb="338">
      <t>クラ</t>
    </rPh>
    <rPh sb="340" eb="342">
      <t>ヤクヒン</t>
    </rPh>
    <rPh sb="343" eb="345">
      <t>デンキ</t>
    </rPh>
    <rPh sb="345" eb="346">
      <t>ダイ</t>
    </rPh>
    <rPh sb="347" eb="348">
      <t>オオ</t>
    </rPh>
    <rPh sb="362" eb="364">
      <t>ブッカ</t>
    </rPh>
    <rPh sb="364" eb="366">
      <t>コウトウ</t>
    </rPh>
    <rPh sb="367" eb="369">
      <t>エイキョウ</t>
    </rPh>
    <rPh sb="378" eb="379">
      <t>ゾウ</t>
    </rPh>
    <rPh sb="390" eb="392">
      <t>ジョウショウ</t>
    </rPh>
    <rPh sb="420" eb="421">
      <t>ヨコ</t>
    </rPh>
    <rPh sb="424" eb="426">
      <t>スイイ</t>
    </rPh>
    <phoneticPr fontId="4"/>
  </si>
  <si>
    <t>１．経営の健全性・効率性について
　人口の減少に伴い、有収水量も減少傾向にある中、物価高騰の影響などにより維持管理費は増加傾向にあり、経営環境は厳しさを増している。事業を持続可能なものとするため、４年毎に経営・料金のあり方について検討を行う。
２．老朽化の状況について
　施設・設備等の更新により有形固定資産減価償却率は平均値と同程度であるが、管路に関しては、経年化率が高く、更新率が低い状況にある。令和2年度に策定した釧路市水道管路更新基本計画及び実施計画に基づき、長期的な視野に立った計画的な管路更新事業を進めていく。</t>
    <rPh sb="18" eb="20">
      <t>ジンコウ</t>
    </rPh>
    <rPh sb="21" eb="23">
      <t>ゲンショウ</t>
    </rPh>
    <rPh sb="24" eb="25">
      <t>トモナ</t>
    </rPh>
    <rPh sb="27" eb="31">
      <t>ユウシュウスイリョウ</t>
    </rPh>
    <rPh sb="32" eb="34">
      <t>ゲンショウ</t>
    </rPh>
    <rPh sb="34" eb="36">
      <t>ケイコウ</t>
    </rPh>
    <rPh sb="39" eb="40">
      <t>ナカ</t>
    </rPh>
    <rPh sb="41" eb="45">
      <t>ブッカコウトウ</t>
    </rPh>
    <rPh sb="46" eb="48">
      <t>エイキョウ</t>
    </rPh>
    <rPh sb="53" eb="58">
      <t>イジカンリヒ</t>
    </rPh>
    <rPh sb="59" eb="61">
      <t>ゾウカ</t>
    </rPh>
    <rPh sb="61" eb="63">
      <t>ケイコウ</t>
    </rPh>
    <rPh sb="67" eb="71">
      <t>ケイエイカンキョウ</t>
    </rPh>
    <rPh sb="72" eb="73">
      <t>キビ</t>
    </rPh>
    <rPh sb="76" eb="77">
      <t>マ</t>
    </rPh>
    <rPh sb="82" eb="84">
      <t>ジギョウ</t>
    </rPh>
    <rPh sb="85" eb="87">
      <t>ジゾク</t>
    </rPh>
    <rPh sb="87" eb="89">
      <t>カノウ</t>
    </rPh>
    <rPh sb="99" eb="100">
      <t>ネン</t>
    </rPh>
    <rPh sb="100" eb="101">
      <t>マイ</t>
    </rPh>
    <rPh sb="102" eb="104">
      <t>ケイエイ</t>
    </rPh>
    <rPh sb="105" eb="107">
      <t>リョウキン</t>
    </rPh>
    <rPh sb="110" eb="111">
      <t>カタ</t>
    </rPh>
    <rPh sb="115" eb="117">
      <t>ケントウ</t>
    </rPh>
    <rPh sb="118" eb="119">
      <t>オコナ</t>
    </rPh>
    <rPh sb="165" eb="168">
      <t>ドウテイド</t>
    </rPh>
    <rPh sb="207" eb="209">
      <t>サクテイ</t>
    </rPh>
    <rPh sb="211" eb="214">
      <t>クシロシ</t>
    </rPh>
    <rPh sb="214" eb="216">
      <t>スイドウ</t>
    </rPh>
    <rPh sb="216" eb="218">
      <t>カンロ</t>
    </rPh>
    <rPh sb="218" eb="220">
      <t>コウシン</t>
    </rPh>
    <rPh sb="231" eb="232">
      <t>モト</t>
    </rPh>
    <rPh sb="253" eb="255">
      <t>ジギョウ</t>
    </rPh>
    <rPh sb="256" eb="25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</si>
</sst>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0.24</c:v>
                </c:pt>
                <c:pt idx="1">
                  <c:v>0.27</c:v>
                </c:pt>
                <c:pt idx="2">
                  <c:v>0.49</c:v>
                </c:pt>
                <c:pt idx="3">
                  <c:v>0.31</c:v>
                </c:pt>
                <c:pt idx="4">
                  <c:v>0.2</c:v>
                </c:pt>
              </c:numCache>
            </c:numRef>
          </c:val>
          <c:extLst>
            <c:ext xmlns:c16="http://schemas.microsoft.com/office/drawing/2014/chart" uri="{C3380CC4-5D6E-409C-BE32-E72D297353CC}">
              <c16:uniqueId val="{00000000-6923-436A-B39B-5A2F00F2F7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6923-436A-B39B-5A2F00F2F7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82.32</c:v>
                </c:pt>
                <c:pt idx="1">
                  <c:v>82.53</c:v>
                </c:pt>
                <c:pt idx="2">
                  <c:v>81.84</c:v>
                </c:pt>
                <c:pt idx="3">
                  <c:v>80.569999999999993</c:v>
                </c:pt>
                <c:pt idx="4">
                  <c:v>80.14</c:v>
                </c:pt>
              </c:numCache>
            </c:numRef>
          </c:val>
          <c:extLst>
            <c:ext xmlns:c16="http://schemas.microsoft.com/office/drawing/2014/chart" uri="{C3380CC4-5D6E-409C-BE32-E72D297353CC}">
              <c16:uniqueId val="{00000000-FC2B-4E2C-B2C4-2619FDCC43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FC2B-4E2C-B2C4-2619FDCC43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85.89</c:v>
                </c:pt>
                <c:pt idx="1">
                  <c:v>85.72</c:v>
                </c:pt>
                <c:pt idx="2">
                  <c:v>85.14</c:v>
                </c:pt>
                <c:pt idx="3">
                  <c:v>85.36</c:v>
                </c:pt>
                <c:pt idx="4">
                  <c:v>84.72</c:v>
                </c:pt>
              </c:numCache>
            </c:numRef>
          </c:val>
          <c:extLst>
            <c:ext xmlns:c16="http://schemas.microsoft.com/office/drawing/2014/chart" uri="{C3380CC4-5D6E-409C-BE32-E72D297353CC}">
              <c16:uniqueId val="{00000000-6EF4-437E-92ED-90C4E9D664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6EF4-437E-92ED-90C4E9D664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116.24</c:v>
                </c:pt>
                <c:pt idx="1">
                  <c:v>116.01</c:v>
                </c:pt>
                <c:pt idx="2">
                  <c:v>117.65</c:v>
                </c:pt>
                <c:pt idx="3">
                  <c:v>117.82</c:v>
                </c:pt>
                <c:pt idx="4">
                  <c:v>114.57</c:v>
                </c:pt>
              </c:numCache>
            </c:numRef>
          </c:val>
          <c:extLst>
            <c:ext xmlns:c16="http://schemas.microsoft.com/office/drawing/2014/chart" uri="{C3380CC4-5D6E-409C-BE32-E72D297353CC}">
              <c16:uniqueId val="{00000000-3265-450A-981F-00F1FE0F62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3265-450A-981F-00F1FE0F62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48.51</c:v>
                </c:pt>
                <c:pt idx="1">
                  <c:v>49.94</c:v>
                </c:pt>
                <c:pt idx="2">
                  <c:v>51</c:v>
                </c:pt>
                <c:pt idx="3">
                  <c:v>51.89</c:v>
                </c:pt>
                <c:pt idx="4">
                  <c:v>53</c:v>
                </c:pt>
              </c:numCache>
            </c:numRef>
          </c:val>
          <c:extLst>
            <c:ext xmlns:c16="http://schemas.microsoft.com/office/drawing/2014/chart" uri="{C3380CC4-5D6E-409C-BE32-E72D297353CC}">
              <c16:uniqueId val="{00000000-A167-43DE-B8CD-63157846C8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A167-43DE-B8CD-63157846C8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33.19</c:v>
                </c:pt>
                <c:pt idx="1">
                  <c:v>35.08</c:v>
                </c:pt>
                <c:pt idx="2">
                  <c:v>36.72</c:v>
                </c:pt>
                <c:pt idx="3">
                  <c:v>37.96</c:v>
                </c:pt>
                <c:pt idx="4">
                  <c:v>41.02</c:v>
                </c:pt>
              </c:numCache>
            </c:numRef>
          </c:val>
          <c:extLst>
            <c:ext xmlns:c16="http://schemas.microsoft.com/office/drawing/2014/chart" uri="{C3380CC4-5D6E-409C-BE32-E72D297353CC}">
              <c16:uniqueId val="{00000000-68EE-4612-9E5D-5E36637952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68EE-4612-9E5D-5E36637952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E-4DA9-B972-32F3D997CB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04E-4DA9-B972-32F3D997CB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121.82</c:v>
                </c:pt>
                <c:pt idx="1">
                  <c:v>132.65</c:v>
                </c:pt>
                <c:pt idx="2">
                  <c:v>118.82</c:v>
                </c:pt>
                <c:pt idx="3">
                  <c:v>119.59</c:v>
                </c:pt>
                <c:pt idx="4">
                  <c:v>115.97</c:v>
                </c:pt>
              </c:numCache>
            </c:numRef>
          </c:val>
          <c:extLst>
            <c:ext xmlns:c16="http://schemas.microsoft.com/office/drawing/2014/chart" uri="{C3380CC4-5D6E-409C-BE32-E72D297353CC}">
              <c16:uniqueId val="{00000000-71EF-4D8C-9D21-65945A2F2B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1EF-4D8C-9D21-65945A2F2B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547.72</c:v>
                </c:pt>
                <c:pt idx="1">
                  <c:v>587.65</c:v>
                </c:pt>
                <c:pt idx="2">
                  <c:v>554.32000000000005</c:v>
                </c:pt>
                <c:pt idx="3">
                  <c:v>648.02</c:v>
                </c:pt>
                <c:pt idx="4">
                  <c:v>669.92</c:v>
                </c:pt>
              </c:numCache>
            </c:numRef>
          </c:val>
          <c:extLst>
            <c:ext xmlns:c16="http://schemas.microsoft.com/office/drawing/2014/chart" uri="{C3380CC4-5D6E-409C-BE32-E72D297353CC}">
              <c16:uniqueId val="{00000000-D266-4F8F-9775-F0E98F9D5C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D266-4F8F-9775-F0E98F9D5C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102.64</c:v>
                </c:pt>
                <c:pt idx="1">
                  <c:v>93.92</c:v>
                </c:pt>
                <c:pt idx="2">
                  <c:v>104.09</c:v>
                </c:pt>
                <c:pt idx="3">
                  <c:v>89.84</c:v>
                </c:pt>
                <c:pt idx="4">
                  <c:v>93.93</c:v>
                </c:pt>
              </c:numCache>
            </c:numRef>
          </c:val>
          <c:extLst>
            <c:ext xmlns:c16="http://schemas.microsoft.com/office/drawing/2014/chart" uri="{C3380CC4-5D6E-409C-BE32-E72D297353CC}">
              <c16:uniqueId val="{00000000-4D50-4EE5-876C-99F3E57316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4D50-4EE5-876C-99F3E57316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219.53</c:v>
                </c:pt>
                <c:pt idx="1">
                  <c:v>219.74</c:v>
                </c:pt>
                <c:pt idx="2">
                  <c:v>216.73</c:v>
                </c:pt>
                <c:pt idx="3">
                  <c:v>225.31</c:v>
                </c:pt>
                <c:pt idx="4">
                  <c:v>234</c:v>
                </c:pt>
              </c:numCache>
            </c:numRef>
          </c:val>
          <c:extLst>
            <c:ext xmlns:c16="http://schemas.microsoft.com/office/drawing/2014/chart" uri="{C3380CC4-5D6E-409C-BE32-E72D297353CC}">
              <c16:uniqueId val="{00000000-2EAC-41D9-AA6F-64838597D3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2EAC-41D9-AA6F-64838597D3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 zoomScale="110" zoomScaleNormal="11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北海道　釧路市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A2</v>
      </c>
      <c r="X8" s="80"/>
      <c r="Y8" s="80"/>
      <c r="Z8" s="80"/>
      <c r="AA8" s="80"/>
      <c r="AB8" s="80"/>
      <c r="AC8" s="80"/>
      <c r="AD8" s="80" t="str">
        <f>データ!$M$6</f>
        <v>自治体職員</v>
      </c>
      <c r="AE8" s="80"/>
      <c r="AF8" s="80"/>
      <c r="AG8" s="80"/>
      <c r="AH8" s="80"/>
      <c r="AI8" s="80"/>
      <c r="AJ8" s="80"/>
      <c r="AK8" s="2"/>
      <c r="AL8" s="71">
        <f>データ!$R$6</f>
        <v>157519</v>
      </c>
      <c r="AM8" s="71"/>
      <c r="AN8" s="71"/>
      <c r="AO8" s="71"/>
      <c r="AP8" s="71"/>
      <c r="AQ8" s="71"/>
      <c r="AR8" s="71"/>
      <c r="AS8" s="71"/>
      <c r="AT8" s="36">
        <f>データ!$S$6</f>
        <v>1363.26</v>
      </c>
      <c r="AU8" s="37"/>
      <c r="AV8" s="37"/>
      <c r="AW8" s="37"/>
      <c r="AX8" s="37"/>
      <c r="AY8" s="37"/>
      <c r="AZ8" s="37"/>
      <c r="BA8" s="37"/>
      <c r="BB8" s="60">
        <f>データ!$T$6</f>
        <v>115.55</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15">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50.37</v>
      </c>
      <c r="J10" s="37"/>
      <c r="K10" s="37"/>
      <c r="L10" s="37"/>
      <c r="M10" s="37"/>
      <c r="N10" s="37"/>
      <c r="O10" s="70"/>
      <c r="P10" s="60">
        <f>データ!$P$6</f>
        <v>99.95</v>
      </c>
      <c r="Q10" s="60"/>
      <c r="R10" s="60"/>
      <c r="S10" s="60"/>
      <c r="T10" s="60"/>
      <c r="U10" s="60"/>
      <c r="V10" s="60"/>
      <c r="W10" s="71">
        <f>データ!$Q$6</f>
        <v>4052</v>
      </c>
      <c r="X10" s="71"/>
      <c r="Y10" s="71"/>
      <c r="Z10" s="71"/>
      <c r="AA10" s="71"/>
      <c r="AB10" s="71"/>
      <c r="AC10" s="71"/>
      <c r="AD10" s="2"/>
      <c r="AE10" s="2"/>
      <c r="AF10" s="2"/>
      <c r="AG10" s="2"/>
      <c r="AH10" s="2"/>
      <c r="AI10" s="2"/>
      <c r="AJ10" s="2"/>
      <c r="AK10" s="2"/>
      <c r="AL10" s="71">
        <f>データ!$U$6</f>
        <v>170700</v>
      </c>
      <c r="AM10" s="71"/>
      <c r="AN10" s="71"/>
      <c r="AO10" s="71"/>
      <c r="AP10" s="71"/>
      <c r="AQ10" s="71"/>
      <c r="AR10" s="71"/>
      <c r="AS10" s="71"/>
      <c r="AT10" s="36">
        <f>データ!$V$6</f>
        <v>151.22999999999999</v>
      </c>
      <c r="AU10" s="37"/>
      <c r="AV10" s="37"/>
      <c r="AW10" s="37"/>
      <c r="AX10" s="37"/>
      <c r="AY10" s="37"/>
      <c r="AZ10" s="37"/>
      <c r="BA10" s="37"/>
      <c r="BB10" s="60">
        <f>データ!$W$6</f>
        <v>1128.74</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9Oj+7ienaHciQz6hg1ggOxZKwAL9Wp/acPue8vopRovYk1pYCIoBj1bGTWcwrGn+BBHNUZefc+lsf51lX2Vgw==" saltValue="qhQ3QAdWopWFemz96D6W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12068</v>
      </c>
      <c r="D6" s="20">
        <f t="shared" si="3"/>
        <v>46</v>
      </c>
      <c r="E6" s="20">
        <f t="shared" si="3"/>
        <v>1</v>
      </c>
      <c r="F6" s="20">
        <f t="shared" si="3"/>
        <v>0</v>
      </c>
      <c r="G6" s="20">
        <f t="shared" si="3"/>
        <v>1</v>
      </c>
      <c r="H6" s="20" t="str">
        <f t="shared" si="3"/>
        <v>北海道　釧路市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50.37</v>
      </c>
      <c r="P6" s="21">
        <f t="shared" si="3"/>
        <v>99.95</v>
      </c>
      <c r="Q6" s="21">
        <f t="shared" si="3"/>
        <v>4052</v>
      </c>
      <c r="R6" s="21">
        <f t="shared" si="3"/>
        <v>157519</v>
      </c>
      <c r="S6" s="21">
        <f t="shared" si="3"/>
        <v>1363.26</v>
      </c>
      <c r="T6" s="21">
        <f t="shared" si="3"/>
        <v>115.55</v>
      </c>
      <c r="U6" s="21">
        <f t="shared" si="3"/>
        <v>170700</v>
      </c>
      <c r="V6" s="21">
        <f t="shared" si="3"/>
        <v>151.22999999999999</v>
      </c>
      <c r="W6" s="21">
        <f t="shared" si="3"/>
        <v>1128.74</v>
      </c>
      <c r="X6" s="22">
        <f>IF(X7="",NA(),X7)</f>
        <v>116.24</v>
      </c>
      <c r="Y6" s="22">
        <f t="shared" ref="Y6:AG6" si="4">IF(Y7="",NA(),Y7)</f>
        <v>116.01</v>
      </c>
      <c r="Z6" s="22">
        <f t="shared" si="4"/>
        <v>117.65</v>
      </c>
      <c r="AA6" s="22">
        <f t="shared" si="4"/>
        <v>117.82</v>
      </c>
      <c r="AB6" s="22">
        <f t="shared" si="4"/>
        <v>114.57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121.82</v>
      </c>
      <c r="AU6" s="22">
        <f t="shared" ref="AU6:BC6" si="6">IF(AU7="",NA(),AU7)</f>
        <v>132.65</v>
      </c>
      <c r="AV6" s="22">
        <f t="shared" si="6"/>
        <v>118.82</v>
      </c>
      <c r="AW6" s="22">
        <f t="shared" si="6"/>
        <v>119.59</v>
      </c>
      <c r="AX6" s="22">
        <f t="shared" si="6"/>
        <v>115.97</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547.72</v>
      </c>
      <c r="BF6" s="22">
        <f t="shared" ref="BF6:BN6" si="7">IF(BF7="",NA(),BF7)</f>
        <v>587.65</v>
      </c>
      <c r="BG6" s="22">
        <f t="shared" si="7"/>
        <v>554.32000000000005</v>
      </c>
      <c r="BH6" s="22">
        <f t="shared" si="7"/>
        <v>648.02</v>
      </c>
      <c r="BI6" s="22">
        <f t="shared" si="7"/>
        <v>669.92</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102.64</v>
      </c>
      <c r="BQ6" s="22">
        <f t="shared" ref="BQ6:BY6" si="8">IF(BQ7="",NA(),BQ7)</f>
        <v>93.92</v>
      </c>
      <c r="BR6" s="22">
        <f t="shared" si="8"/>
        <v>104.09</v>
      </c>
      <c r="BS6" s="22">
        <f t="shared" si="8"/>
        <v>89.84</v>
      </c>
      <c r="BT6" s="22">
        <f t="shared" si="8"/>
        <v>93.93</v>
      </c>
      <c r="BU6" s="22">
        <f t="shared" si="8"/>
        <v>106.11</v>
      </c>
      <c r="BV6" s="22">
        <f t="shared" si="8"/>
        <v>103.75</v>
      </c>
      <c r="BW6" s="22">
        <f t="shared" si="8"/>
        <v>105.3</v>
      </c>
      <c r="BX6" s="22">
        <f t="shared" si="8"/>
        <v>99.41</v>
      </c>
      <c r="BY6" s="22">
        <f t="shared" si="8"/>
        <v>101.11</v>
      </c>
      <c r="BZ6" s="21" t="str">
        <f>IF(BZ7="","",IF(BZ7="-","【-】","【"&amp;SUBSTITUTE(TEXT(BZ7,"#,##0.00"),"-","△")&amp;"】"))</f>
        <v>【97.82】</v>
      </c>
      <c r="CA6" s="22">
        <f>IF(CA7="",NA(),CA7)</f>
        <v>219.53</v>
      </c>
      <c r="CB6" s="22">
        <f t="shared" ref="CB6:CJ6" si="9">IF(CB7="",NA(),CB7)</f>
        <v>219.74</v>
      </c>
      <c r="CC6" s="22">
        <f t="shared" si="9"/>
        <v>216.73</v>
      </c>
      <c r="CD6" s="22">
        <f t="shared" si="9"/>
        <v>225.31</v>
      </c>
      <c r="CE6" s="22">
        <f t="shared" si="9"/>
        <v>234</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82.32</v>
      </c>
      <c r="CM6" s="22">
        <f t="shared" ref="CM6:CU6" si="10">IF(CM7="",NA(),CM7)</f>
        <v>82.53</v>
      </c>
      <c r="CN6" s="22">
        <f t="shared" si="10"/>
        <v>81.84</v>
      </c>
      <c r="CO6" s="22">
        <f t="shared" si="10"/>
        <v>80.569999999999993</v>
      </c>
      <c r="CP6" s="22">
        <f t="shared" si="10"/>
        <v>80.14</v>
      </c>
      <c r="CQ6" s="22">
        <f t="shared" si="10"/>
        <v>61.71</v>
      </c>
      <c r="CR6" s="22">
        <f t="shared" si="10"/>
        <v>63.12</v>
      </c>
      <c r="CS6" s="22">
        <f t="shared" si="10"/>
        <v>62.57</v>
      </c>
      <c r="CT6" s="22">
        <f t="shared" si="10"/>
        <v>61.56</v>
      </c>
      <c r="CU6" s="22">
        <f t="shared" si="10"/>
        <v>60.84</v>
      </c>
      <c r="CV6" s="21" t="str">
        <f>IF(CV7="","",IF(CV7="-","【-】","【"&amp;SUBSTITUTE(TEXT(CV7,"#,##0.00"),"-","△")&amp;"】"))</f>
        <v>【59.81】</v>
      </c>
      <c r="CW6" s="22">
        <f>IF(CW7="",NA(),CW7)</f>
        <v>85.89</v>
      </c>
      <c r="CX6" s="22">
        <f t="shared" ref="CX6:DF6" si="11">IF(CX7="",NA(),CX7)</f>
        <v>85.72</v>
      </c>
      <c r="CY6" s="22">
        <f t="shared" si="11"/>
        <v>85.14</v>
      </c>
      <c r="CZ6" s="22">
        <f t="shared" si="11"/>
        <v>85.36</v>
      </c>
      <c r="DA6" s="22">
        <f t="shared" si="11"/>
        <v>84.72</v>
      </c>
      <c r="DB6" s="22">
        <f t="shared" si="11"/>
        <v>90.03</v>
      </c>
      <c r="DC6" s="22">
        <f t="shared" si="11"/>
        <v>90.09</v>
      </c>
      <c r="DD6" s="22">
        <f t="shared" si="11"/>
        <v>90.21</v>
      </c>
      <c r="DE6" s="22">
        <f t="shared" si="11"/>
        <v>90.11</v>
      </c>
      <c r="DF6" s="22">
        <f t="shared" si="11"/>
        <v>89.73</v>
      </c>
      <c r="DG6" s="21" t="str">
        <f>IF(DG7="","",IF(DG7="-","【-】","【"&amp;SUBSTITUTE(TEXT(DG7,"#,##0.00"),"-","△")&amp;"】"))</f>
        <v>【89.42】</v>
      </c>
      <c r="DH6" s="22">
        <f>IF(DH7="",NA(),DH7)</f>
        <v>48.51</v>
      </c>
      <c r="DI6" s="22">
        <f t="shared" ref="DI6:DQ6" si="12">IF(DI7="",NA(),DI7)</f>
        <v>49.94</v>
      </c>
      <c r="DJ6" s="22">
        <f t="shared" si="12"/>
        <v>51</v>
      </c>
      <c r="DK6" s="22">
        <f t="shared" si="12"/>
        <v>51.89</v>
      </c>
      <c r="DL6" s="22">
        <f t="shared" si="12"/>
        <v>53</v>
      </c>
      <c r="DM6" s="22">
        <f t="shared" si="12"/>
        <v>49.6</v>
      </c>
      <c r="DN6" s="22">
        <f t="shared" si="12"/>
        <v>50.31</v>
      </c>
      <c r="DO6" s="22">
        <f t="shared" si="12"/>
        <v>50.74</v>
      </c>
      <c r="DP6" s="22">
        <f t="shared" si="12"/>
        <v>51.49</v>
      </c>
      <c r="DQ6" s="22">
        <f t="shared" si="12"/>
        <v>51.94</v>
      </c>
      <c r="DR6" s="21" t="str">
        <f>IF(DR7="","",IF(DR7="-","【-】","【"&amp;SUBSTITUTE(TEXT(DR7,"#,##0.00"),"-","△")&amp;"】"))</f>
        <v>【52.02】</v>
      </c>
      <c r="DS6" s="22">
        <f>IF(DS7="",NA(),DS7)</f>
        <v>33.19</v>
      </c>
      <c r="DT6" s="22">
        <f t="shared" ref="DT6:EB6" si="13">IF(DT7="",NA(),DT7)</f>
        <v>35.08</v>
      </c>
      <c r="DU6" s="22">
        <f t="shared" si="13"/>
        <v>36.72</v>
      </c>
      <c r="DV6" s="22">
        <f t="shared" si="13"/>
        <v>37.96</v>
      </c>
      <c r="DW6" s="22">
        <f t="shared" si="13"/>
        <v>41.02</v>
      </c>
      <c r="DX6" s="22">
        <f t="shared" si="13"/>
        <v>20.49</v>
      </c>
      <c r="DY6" s="22">
        <f t="shared" si="13"/>
        <v>21.34</v>
      </c>
      <c r="DZ6" s="22">
        <f t="shared" si="13"/>
        <v>23.27</v>
      </c>
      <c r="EA6" s="22">
        <f t="shared" si="13"/>
        <v>25.18</v>
      </c>
      <c r="EB6" s="22">
        <f t="shared" si="13"/>
        <v>26.52</v>
      </c>
      <c r="EC6" s="21" t="str">
        <f>IF(EC7="","",IF(EC7="-","【-】","【"&amp;SUBSTITUTE(TEXT(EC7,"#,##0.00"),"-","△")&amp;"】"))</f>
        <v>【25.37】</v>
      </c>
      <c r="ED6" s="22">
        <f>IF(ED7="",NA(),ED7)</f>
        <v>0.24</v>
      </c>
      <c r="EE6" s="22">
        <f t="shared" ref="EE6:EM6" si="14">IF(EE7="",NA(),EE7)</f>
        <v>0.27</v>
      </c>
      <c r="EF6" s="22">
        <f t="shared" si="14"/>
        <v>0.49</v>
      </c>
      <c r="EG6" s="22">
        <f t="shared" si="14"/>
        <v>0.31</v>
      </c>
      <c r="EH6" s="22">
        <f t="shared" si="14"/>
        <v>0.2</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12068</v>
      </c>
      <c r="D7" s="24">
        <v>46</v>
      </c>
      <c r="E7" s="24">
        <v>1</v>
      </c>
      <c r="F7" s="24">
        <v>0</v>
      </c>
      <c r="G7" s="24">
        <v>1</v>
      </c>
      <c r="H7" s="24" t="s">
        <v>93</v>
      </c>
      <c r="I7" s="24" t="s">
        <v>94</v>
      </c>
      <c r="J7" s="24" t="s">
        <v>95</v>
      </c>
      <c r="K7" s="24" t="s">
        <v>96</v>
      </c>
      <c r="L7" s="24" t="s">
        <v>97</v>
      </c>
      <c r="M7" s="24" t="s">
        <v>98</v>
      </c>
      <c r="N7" s="25" t="s">
        <v>99</v>
      </c>
      <c r="O7" s="25">
        <v>50.37</v>
      </c>
      <c r="P7" s="25">
        <v>99.95</v>
      </c>
      <c r="Q7" s="25">
        <v>4052</v>
      </c>
      <c r="R7" s="25">
        <v>157519</v>
      </c>
      <c r="S7" s="25">
        <v>1363.26</v>
      </c>
      <c r="T7" s="25">
        <v>115.55</v>
      </c>
      <c r="U7" s="25">
        <v>170700</v>
      </c>
      <c r="V7" s="25">
        <v>151.22999999999999</v>
      </c>
      <c r="W7" s="25">
        <v>1128.74</v>
      </c>
      <c r="X7" s="25">
        <v>116.24</v>
      </c>
      <c r="Y7" s="25">
        <v>116.01</v>
      </c>
      <c r="Z7" s="25">
        <v>117.65</v>
      </c>
      <c r="AA7" s="25">
        <v>117.82</v>
      </c>
      <c r="AB7" s="25">
        <v>114.57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121.82</v>
      </c>
      <c r="AU7" s="25">
        <v>132.65</v>
      </c>
      <c r="AV7" s="25">
        <v>118.82</v>
      </c>
      <c r="AW7" s="25">
        <v>119.59</v>
      </c>
      <c r="AX7" s="25">
        <v>115.97</v>
      </c>
      <c r="AY7" s="25">
        <v>309.10000000000002</v>
      </c>
      <c r="AZ7" s="25">
        <v>306.08</v>
      </c>
      <c r="BA7" s="25">
        <v>306.14999999999998</v>
      </c>
      <c r="BB7" s="25">
        <v>297.54000000000002</v>
      </c>
      <c r="BC7" s="25">
        <v>289.44</v>
      </c>
      <c r="BD7" s="25">
        <v>243.36</v>
      </c>
      <c r="BE7" s="25">
        <v>547.72</v>
      </c>
      <c r="BF7" s="25">
        <v>587.65</v>
      </c>
      <c r="BG7" s="25">
        <v>554.32000000000005</v>
      </c>
      <c r="BH7" s="25">
        <v>648.02</v>
      </c>
      <c r="BI7" s="25">
        <v>669.92</v>
      </c>
      <c r="BJ7" s="25">
        <v>290.42</v>
      </c>
      <c r="BK7" s="25">
        <v>294.66000000000003</v>
      </c>
      <c r="BL7" s="25">
        <v>285.27</v>
      </c>
      <c r="BM7" s="25">
        <v>294.73</v>
      </c>
      <c r="BN7" s="25">
        <v>301.23</v>
      </c>
      <c r="BO7" s="25">
        <v>265.93</v>
      </c>
      <c r="BP7" s="25">
        <v>102.64</v>
      </c>
      <c r="BQ7" s="25">
        <v>93.92</v>
      </c>
      <c r="BR7" s="25">
        <v>104.09</v>
      </c>
      <c r="BS7" s="25">
        <v>89.84</v>
      </c>
      <c r="BT7" s="25">
        <v>93.93</v>
      </c>
      <c r="BU7" s="25">
        <v>106.11</v>
      </c>
      <c r="BV7" s="25">
        <v>103.75</v>
      </c>
      <c r="BW7" s="25">
        <v>105.3</v>
      </c>
      <c r="BX7" s="25">
        <v>99.41</v>
      </c>
      <c r="BY7" s="25">
        <v>101.11</v>
      </c>
      <c r="BZ7" s="25">
        <v>97.82</v>
      </c>
      <c r="CA7" s="25">
        <v>219.53</v>
      </c>
      <c r="CB7" s="25">
        <v>219.74</v>
      </c>
      <c r="CC7" s="25">
        <v>216.73</v>
      </c>
      <c r="CD7" s="25">
        <v>225.31</v>
      </c>
      <c r="CE7" s="25">
        <v>234</v>
      </c>
      <c r="CF7" s="25">
        <v>161.03</v>
      </c>
      <c r="CG7" s="25">
        <v>159.93</v>
      </c>
      <c r="CH7" s="25">
        <v>162.77000000000001</v>
      </c>
      <c r="CI7" s="25">
        <v>170.87</v>
      </c>
      <c r="CJ7" s="25">
        <v>171.09</v>
      </c>
      <c r="CK7" s="25">
        <v>177.56</v>
      </c>
      <c r="CL7" s="25">
        <v>82.32</v>
      </c>
      <c r="CM7" s="25">
        <v>82.53</v>
      </c>
      <c r="CN7" s="25">
        <v>81.84</v>
      </c>
      <c r="CO7" s="25">
        <v>80.569999999999993</v>
      </c>
      <c r="CP7" s="25">
        <v>80.14</v>
      </c>
      <c r="CQ7" s="25">
        <v>61.71</v>
      </c>
      <c r="CR7" s="25">
        <v>63.12</v>
      </c>
      <c r="CS7" s="25">
        <v>62.57</v>
      </c>
      <c r="CT7" s="25">
        <v>61.56</v>
      </c>
      <c r="CU7" s="25">
        <v>60.84</v>
      </c>
      <c r="CV7" s="25">
        <v>59.81</v>
      </c>
      <c r="CW7" s="25">
        <v>85.89</v>
      </c>
      <c r="CX7" s="25">
        <v>85.72</v>
      </c>
      <c r="CY7" s="25">
        <v>85.14</v>
      </c>
      <c r="CZ7" s="25">
        <v>85.36</v>
      </c>
      <c r="DA7" s="25">
        <v>84.72</v>
      </c>
      <c r="DB7" s="25">
        <v>90.03</v>
      </c>
      <c r="DC7" s="25">
        <v>90.09</v>
      </c>
      <c r="DD7" s="25">
        <v>90.21</v>
      </c>
      <c r="DE7" s="25">
        <v>90.11</v>
      </c>
      <c r="DF7" s="25">
        <v>89.73</v>
      </c>
      <c r="DG7" s="25">
        <v>89.42</v>
      </c>
      <c r="DH7" s="25">
        <v>48.51</v>
      </c>
      <c r="DI7" s="25">
        <v>49.94</v>
      </c>
      <c r="DJ7" s="25">
        <v>51</v>
      </c>
      <c r="DK7" s="25">
        <v>51.89</v>
      </c>
      <c r="DL7" s="25">
        <v>53</v>
      </c>
      <c r="DM7" s="25">
        <v>49.6</v>
      </c>
      <c r="DN7" s="25">
        <v>50.31</v>
      </c>
      <c r="DO7" s="25">
        <v>50.74</v>
      </c>
      <c r="DP7" s="25">
        <v>51.49</v>
      </c>
      <c r="DQ7" s="25">
        <v>51.94</v>
      </c>
      <c r="DR7" s="25">
        <v>52.02</v>
      </c>
      <c r="DS7" s="25">
        <v>33.19</v>
      </c>
      <c r="DT7" s="25">
        <v>35.08</v>
      </c>
      <c r="DU7" s="25">
        <v>36.72</v>
      </c>
      <c r="DV7" s="25">
        <v>37.96</v>
      </c>
      <c r="DW7" s="25">
        <v>41.02</v>
      </c>
      <c r="DX7" s="25">
        <v>20.49</v>
      </c>
      <c r="DY7" s="25">
        <v>21.34</v>
      </c>
      <c r="DZ7" s="25">
        <v>23.27</v>
      </c>
      <c r="EA7" s="25">
        <v>25.18</v>
      </c>
      <c r="EB7" s="25">
        <v>26.52</v>
      </c>
      <c r="EC7" s="25">
        <v>25.37</v>
      </c>
      <c r="ED7" s="25">
        <v>0.24</v>
      </c>
      <c r="EE7" s="25">
        <v>0.27</v>
      </c>
      <c r="EF7" s="25">
        <v>0.49</v>
      </c>
      <c r="EG7" s="25">
        <v>0.31</v>
      </c>
      <c r="EH7" s="25">
        <v>0.2</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大内 知</cp:lastModifiedBy>
  <cp:lastPrinted>2025-02-04T04:12:34Z</cp:lastPrinted>
  <dcterms:created xsi:type="dcterms:W3CDTF">2025-01-24T06:42:42Z</dcterms:created>
  <dcterms:modified xsi:type="dcterms:W3CDTF">2025-02-04T12:34:11Z</dcterms:modified>
  <cp:category/>
</cp:coreProperties>
</file>