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k0filesv1\共有\30上下水道部\02経営企画課\01経営企画係\00_経営企画全般\33庶務関係\01照会・通知関係\03　振興局\経営比較分析表\R6\回答（修正後）\"/>
    </mc:Choice>
  </mc:AlternateContent>
  <xr:revisionPtr revIDLastSave="0" documentId="13_ncr:1_{088FE46E-FBD2-405E-9C8B-88176AAA61E0}" xr6:coauthVersionLast="47" xr6:coauthVersionMax="47" xr10:uidLastSave="{00000000-0000-0000-0000-000000000000}"/>
  <workbookProtection workbookAlgorithmName="SHA-512" workbookHashValue="X3ij04fLPvPmka7S6wxo/nspiHb9o6/itJZleuL8D3mllg2zkPe9WTXPmqqwb5Vnugl08u7/wvayNG5K+VAyoA==" workbookSaltValue="DH0Fbh5oWihvgl1blVtx4A==" workbookSpinCount="100000" lockStructure="1"/>
  <bookViews>
    <workbookView xWindow="20370" yWindow="-4995"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K85" i="4"/>
  <c r="H85" i="4"/>
  <c r="E85" i="4"/>
  <c r="P10" i="4"/>
  <c r="AT8" i="4"/>
  <c r="W8" i="4"/>
  <c r="P8"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<sst xmlns="http://schemas.openxmlformats.org/spreadsheetml/2006/main" count="231" uniqueCount="116">
  <si>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</si>
  <si>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</si>
  <si>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</si>
  <si>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</si>
  <si>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</si>
  <si>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</si>
  <si>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</si>
  <si>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</si>
  <si>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</si>
  <si>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</si>
  <si>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</si>
  <si>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</si>
  <si>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</si>
  <si>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</si>
  <si>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</si>
  <si>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</si>
  <si>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</si>
  <si>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</si>
  <si>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</si>
  <si>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</si>
  <si>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</si>
  <si>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</si>
  <si>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</si>
  <si>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</si>
  <si>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</si>
  <si>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</si>
  <si>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</si>
  <si>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</si>
  <si>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</si>
  <si>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</si>
  <si>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</si>
  <si>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</si>
  <si>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</si>
  <si>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</si>
  <si>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</si>
  <si>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</si>
  <si>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</si>
  <si>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</si>
  <si>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</si>
  <si>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</si>
  <si>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</si>
  <si>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</si>
  <si>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</si>
  <si>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</si>
  <si>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</si>
  <si>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</si>
  <si>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</si>
  <si>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</si>
  <si>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</si>
  <si>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</si>
  <si>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</si>
  <si>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</si>
  <si>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</si>
  <si>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</si>
  <si>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</si>
  <si>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</si>
  <si>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</si>
  <si>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</si>
  <si>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</si>
  <si>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</si>
  <si>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</si>
  <si>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</si>
  <si>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</si>
  <si>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</si>
  <si>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</si>
  <si>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</si>
  <si>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</si>
  <si>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</si>
  <si>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</si>
  <si>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</si>
  <si>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</si>
  <si>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</si>
  <si>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</si>
  <si>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</si>
  <si>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</si>
  <si>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</si>
  <si>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</si>
  <si>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</si>
  <si>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</si>
  <si>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</si>
  <si>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</si>
  <si>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</si>
  <si>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</si>
  <si>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</si>
  <si>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</si>
  <si>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</si>
  <si>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</si>
  <si>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</si>
  <si>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</si>
  <si>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</si>
  <si>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</si>
  <si>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</si>
  <si>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</si>
  <si>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</si>
  <si>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</si>
  <si>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釧路市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</si>
  <si>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</si>
  <si>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</si>
  <si>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</si>
  <si>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</si>
  <si>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</si>
  <si>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</si>
  <si>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</si>
  <si>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</si>
  <si>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</si>
  <si>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</si>
  <si>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</si>
  <si>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</si>
  <si>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</si>
  <si>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</si>
  <si>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</si>
  <si>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</si>
  <si>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</si>
  <si>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使用料収入が減少傾向にある中にあっても、平均値及び100％を上回っている。
②累積欠損金比率
　累積欠損金は発生していない。
③流動比率
　100％を下回っているが、流動負債の大半は1年以内償還予定の企業債である。
④企業債残高対事業規模比率
　下水道を集中的に整備した時代に発行した企業債が順次償還を終えていることから、企業債残高は減少し、数値は低下していく見込みである。
⑤経費回収率
　平均値及び100％を上回っている。
⑥汚水処理原価
　地形的要因から、他都市と比べて処理場・ポンプ場にかかる費用が多いため平均値を上回っている。物価高騰の影響による維持管理費の増により前年度に比べてやや増加した。
⑦施設利用率
　平均値を下回っており、施設更新時にダウンサイジングを検討する必要がある。
⑧水洗化率
　平均値を上回っており、近年は微増を続けている。</t>
    <rPh sb="29" eb="31">
      <t>ヘイキン</t>
    </rPh>
    <rPh sb="135" eb="138">
      <t>ゲスイドウ</t>
    </rPh>
    <rPh sb="139" eb="142">
      <t>シュウチュウテキ</t>
    </rPh>
    <rPh sb="143" eb="145">
      <t>セイビ</t>
    </rPh>
    <rPh sb="147" eb="149">
      <t>ジダイ</t>
    </rPh>
    <rPh sb="150" eb="152">
      <t>ハッコウ</t>
    </rPh>
    <rPh sb="154" eb="157">
      <t>キギョウサイ</t>
    </rPh>
    <rPh sb="158" eb="160">
      <t>ジュンジ</t>
    </rPh>
    <rPh sb="160" eb="162">
      <t>ショウカン</t>
    </rPh>
    <rPh sb="163" eb="164">
      <t>オ</t>
    </rPh>
    <rPh sb="237" eb="240">
      <t>チケイテキ</t>
    </rPh>
    <rPh sb="240" eb="242">
      <t>ヨウイン</t>
    </rPh>
    <rPh sb="282" eb="286">
      <t>ブッカコウトウ</t>
    </rPh>
    <rPh sb="287" eb="289">
      <t>エイキョウ</t>
    </rPh>
    <rPh sb="292" eb="297">
      <t>イジカンリヒ</t>
    </rPh>
    <rPh sb="298" eb="299">
      <t>ゾウ</t>
    </rPh>
    <phoneticPr fontId="4"/>
  </si>
  <si>
    <t>１．経営の健全性・効率性について
　下水道使用料により汚水処理費用を回収できており安定した経営状況と言えるが、人口の減少に伴い使用料が減少していく中、管渠等の老朽化施設の更新に充てる財源を確保する必要がある。
２．老朽化の状況について
　施設の老朽化は進んでいるが、改築が進んでいない状況にあり、ストックマネジメント計画に基づいた老朽化施設の更新が必要となる。</t>
    <phoneticPr fontId="4"/>
  </si>
  <si>
    <t>①有形固定資産減価償却率
　平均値を上回っており、保有資産の更新が類似団体よりも進んでいない状況にある。
②管渠老朽化率
　平均値を上回っており、法定耐用年数を超えた管渠延長の割合が類似団体よりも高い状況にある。
③管渠改善率
　平均値を下回っており、管渠における更新延長の割合が類似団体よりも低く、改善が進んでいない状況にある。管路調査を継続的に行い、状態の悪いものから修繕・改築を行っていく。</t>
    <rPh sb="167" eb="171">
      <t>カンロチョウサ</t>
    </rPh>
    <rPh sb="172" eb="175">
      <t>ケイゾクテキ</t>
    </rPh>
    <rPh sb="176" eb="177">
      <t>オコナ</t>
    </rPh>
    <rPh sb="179" eb="181">
      <t>ジョウタイ</t>
    </rPh>
    <rPh sb="182" eb="183">
      <t>ワル</t>
    </rPh>
    <rPh sb="188" eb="190">
      <t>シュウゼン</t>
    </rPh>
    <rPh sb="191" eb="193">
      <t>カイチク</t>
    </rPh>
    <rPh sb="194" eb="195">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</si>
</sst>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0.02</c:v>
                </c:pt>
                <c:pt idx="1">
                  <c:v>7.0000000000000007E-2</c:v>
                </c:pt>
                <c:pt idx="2">
                  <c:v>0.06</c:v>
                </c:pt>
                <c:pt idx="3">
                  <c:v>0.11</c:v>
                </c:pt>
                <c:pt idx="4">
                  <c:v>0.12</c:v>
                </c:pt>
              </c:numCache>
            </c:numRef>
          </c:val>
          <c:extLst>
            <c:ext xmlns:c16="http://schemas.microsoft.com/office/drawing/2014/chart" uri="{C3380CC4-5D6E-409C-BE32-E72D297353CC}">
              <c16:uniqueId val="{00000000-1B73-41F5-B28D-BCFA267B73C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0.21</c:v>
                </c:pt>
                <c:pt idx="1">
                  <c:v>0.33</c:v>
                </c:pt>
                <c:pt idx="2">
                  <c:v>0.22</c:v>
                </c:pt>
                <c:pt idx="3">
                  <c:v>0.23</c:v>
                </c:pt>
                <c:pt idx="4">
                  <c:v>0.18</c:v>
                </c:pt>
              </c:numCache>
            </c:numRef>
          </c:val>
          <c:smooth val="0"/>
          <c:extLst>
            <c:ext xmlns:c16="http://schemas.microsoft.com/office/drawing/2014/chart" uri="{C3380CC4-5D6E-409C-BE32-E72D297353CC}">
              <c16:uniqueId val="{00000001-1B73-41F5-B28D-BCFA267B73C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122.22</c:v>
                </c:pt>
                <c:pt idx="1">
                  <c:v>124.59</c:v>
                </c:pt>
                <c:pt idx="2">
                  <c:v>121.93</c:v>
                </c:pt>
                <c:pt idx="3">
                  <c:v>119.69</c:v>
                </c:pt>
                <c:pt idx="4">
                  <c:v>115.02</c:v>
                </c:pt>
              </c:numCache>
            </c:numRef>
          </c:val>
          <c:extLst>
            <c:ext xmlns:c16="http://schemas.microsoft.com/office/drawing/2014/chart" uri="{C3380CC4-5D6E-409C-BE32-E72D297353CC}">
              <c16:uniqueId val="{00000000-562D-43A3-AEE2-11AAA0021E0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111.12</c:v>
                </c:pt>
                <c:pt idx="1">
                  <c:v>109.58</c:v>
                </c:pt>
                <c:pt idx="2">
                  <c:v>109.32</c:v>
                </c:pt>
                <c:pt idx="3">
                  <c:v>108.33</c:v>
                </c:pt>
                <c:pt idx="4">
                  <c:v>107.76</c:v>
                </c:pt>
              </c:numCache>
            </c:numRef>
          </c:val>
          <c:smooth val="0"/>
          <c:extLst>
            <c:ext xmlns:c16="http://schemas.microsoft.com/office/drawing/2014/chart" uri="{C3380CC4-5D6E-409C-BE32-E72D297353CC}">
              <c16:uniqueId val="{00000001-562D-43A3-AEE2-11AAA0021E0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55.73</c:v>
                </c:pt>
                <c:pt idx="1">
                  <c:v>56.47</c:v>
                </c:pt>
                <c:pt idx="2">
                  <c:v>57.41</c:v>
                </c:pt>
                <c:pt idx="3">
                  <c:v>58.76</c:v>
                </c:pt>
                <c:pt idx="4">
                  <c:v>59.7</c:v>
                </c:pt>
              </c:numCache>
            </c:numRef>
          </c:val>
          <c:extLst>
            <c:ext xmlns:c16="http://schemas.microsoft.com/office/drawing/2014/chart" uri="{C3380CC4-5D6E-409C-BE32-E72D297353CC}">
              <c16:uniqueId val="{00000000-7203-440D-A7F1-796809636D76}"/>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34.33</c:v>
                </c:pt>
                <c:pt idx="1">
                  <c:v>34.15</c:v>
                </c:pt>
                <c:pt idx="2">
                  <c:v>35.53</c:v>
                </c:pt>
                <c:pt idx="3">
                  <c:v>37.51</c:v>
                </c:pt>
                <c:pt idx="4">
                  <c:v>38.869999999999997</c:v>
                </c:pt>
              </c:numCache>
            </c:numRef>
          </c:val>
          <c:smooth val="0"/>
          <c:extLst>
            <c:ext xmlns:c16="http://schemas.microsoft.com/office/drawing/2014/chart" uri="{C3380CC4-5D6E-409C-BE32-E72D297353CC}">
              <c16:uniqueId val="{00000001-7203-440D-A7F1-796809636D76}"/>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7.63</c:v>
                </c:pt>
                <c:pt idx="1">
                  <c:v>8</c:v>
                </c:pt>
                <c:pt idx="2">
                  <c:v>8.64</c:v>
                </c:pt>
                <c:pt idx="3">
                  <c:v>9.93</c:v>
                </c:pt>
                <c:pt idx="4">
                  <c:v>11.88</c:v>
                </c:pt>
              </c:numCache>
            </c:numRef>
          </c:val>
          <c:extLst>
            <c:ext xmlns:c16="http://schemas.microsoft.com/office/drawing/2014/chart" uri="{C3380CC4-5D6E-409C-BE32-E72D297353CC}">
              <c16:uniqueId val="{00000000-4561-497B-B5B8-3F7001F104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5.1100000000000003</c:v>
                </c:pt>
                <c:pt idx="1">
                  <c:v>5.18</c:v>
                </c:pt>
                <c:pt idx="2">
                  <c:v>6.01</c:v>
                </c:pt>
                <c:pt idx="3">
                  <c:v>6.84</c:v>
                </c:pt>
                <c:pt idx="4">
                  <c:v>7.69</c:v>
                </c:pt>
              </c:numCache>
            </c:numRef>
          </c:val>
          <c:smooth val="0"/>
          <c:extLst>
            <c:ext xmlns:c16="http://schemas.microsoft.com/office/drawing/2014/chart" uri="{C3380CC4-5D6E-409C-BE32-E72D297353CC}">
              <c16:uniqueId val="{00000001-4561-497B-B5B8-3F7001F104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5.35</c:v>
                </c:pt>
                <c:pt idx="1">
                  <c:v>0</c:v>
                </c:pt>
                <c:pt idx="2">
                  <c:v>0</c:v>
                </c:pt>
                <c:pt idx="3">
                  <c:v>0</c:v>
                </c:pt>
                <c:pt idx="4">
                  <c:v>0</c:v>
                </c:pt>
              </c:numCache>
            </c:numRef>
          </c:val>
          <c:extLst>
            <c:ext xmlns:c16="http://schemas.microsoft.com/office/drawing/2014/chart" uri="{C3380CC4-5D6E-409C-BE32-E72D297353CC}">
              <c16:uniqueId val="{00000000-D13B-46F9-80D3-232D3F9AB07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2.0699999999999998</c:v>
                </c:pt>
                <c:pt idx="1">
                  <c:v>5.97</c:v>
                </c:pt>
                <c:pt idx="2">
                  <c:v>1.54</c:v>
                </c:pt>
                <c:pt idx="3">
                  <c:v>1.28</c:v>
                </c:pt>
                <c:pt idx="4">
                  <c:v>1.02</c:v>
                </c:pt>
              </c:numCache>
            </c:numRef>
          </c:val>
          <c:smooth val="0"/>
          <c:extLst>
            <c:ext xmlns:c16="http://schemas.microsoft.com/office/drawing/2014/chart" uri="{C3380CC4-5D6E-409C-BE32-E72D297353CC}">
              <c16:uniqueId val="{00000001-D13B-46F9-80D3-232D3F9AB07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14.24</c:v>
                </c:pt>
                <c:pt idx="1">
                  <c:v>24.54</c:v>
                </c:pt>
                <c:pt idx="2">
                  <c:v>58.26</c:v>
                </c:pt>
                <c:pt idx="3">
                  <c:v>70.58</c:v>
                </c:pt>
                <c:pt idx="4">
                  <c:v>79.05</c:v>
                </c:pt>
              </c:numCache>
            </c:numRef>
          </c:val>
          <c:extLst>
            <c:ext xmlns:c16="http://schemas.microsoft.com/office/drawing/2014/chart" uri="{C3380CC4-5D6E-409C-BE32-E72D297353CC}">
              <c16:uniqueId val="{00000000-826E-4D32-B9A4-392E84FBBD4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61.57</c:v>
                </c:pt>
                <c:pt idx="1">
                  <c:v>60.82</c:v>
                </c:pt>
                <c:pt idx="2">
                  <c:v>63.48</c:v>
                </c:pt>
                <c:pt idx="3">
                  <c:v>65.510000000000005</c:v>
                </c:pt>
                <c:pt idx="4">
                  <c:v>72.78</c:v>
                </c:pt>
              </c:numCache>
            </c:numRef>
          </c:val>
          <c:smooth val="0"/>
          <c:extLst>
            <c:ext xmlns:c16="http://schemas.microsoft.com/office/drawing/2014/chart" uri="{C3380CC4-5D6E-409C-BE32-E72D297353CC}">
              <c16:uniqueId val="{00000001-826E-4D32-B9A4-392E84FBBD4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410.31</c:v>
                </c:pt>
                <c:pt idx="1">
                  <c:v>425.49</c:v>
                </c:pt>
                <c:pt idx="2">
                  <c:v>398.02</c:v>
                </c:pt>
                <c:pt idx="3">
                  <c:v>422.66</c:v>
                </c:pt>
                <c:pt idx="4">
                  <c:v>390.36</c:v>
                </c:pt>
              </c:numCache>
            </c:numRef>
          </c:val>
          <c:extLst>
            <c:ext xmlns:c16="http://schemas.microsoft.com/office/drawing/2014/chart" uri="{C3380CC4-5D6E-409C-BE32-E72D297353CC}">
              <c16:uniqueId val="{00000000-4695-44CD-BD15-3EF9A387223F}"/>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867.39</c:v>
                </c:pt>
                <c:pt idx="1">
                  <c:v>920.83</c:v>
                </c:pt>
                <c:pt idx="2">
                  <c:v>874.02</c:v>
                </c:pt>
                <c:pt idx="3">
                  <c:v>827.43</c:v>
                </c:pt>
                <c:pt idx="4">
                  <c:v>790.32</c:v>
                </c:pt>
              </c:numCache>
            </c:numRef>
          </c:val>
          <c:smooth val="0"/>
          <c:extLst>
            <c:ext xmlns:c16="http://schemas.microsoft.com/office/drawing/2014/chart" uri="{C3380CC4-5D6E-409C-BE32-E72D297353CC}">
              <c16:uniqueId val="{00000001-4695-44CD-BD15-3EF9A387223F}"/>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133.26</c:v>
                </c:pt>
                <c:pt idx="1">
                  <c:v>121.52</c:v>
                </c:pt>
                <c:pt idx="2">
                  <c:v>126.96</c:v>
                </c:pt>
                <c:pt idx="3">
                  <c:v>110.37</c:v>
                </c:pt>
                <c:pt idx="4">
                  <c:v>111.28</c:v>
                </c:pt>
              </c:numCache>
            </c:numRef>
          </c:val>
          <c:extLst>
            <c:ext xmlns:c16="http://schemas.microsoft.com/office/drawing/2014/chart" uri="{C3380CC4-5D6E-409C-BE32-E72D297353CC}">
              <c16:uniqueId val="{00000000-68E1-4EE5-917A-CCFBBE47104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100.91</c:v>
                </c:pt>
                <c:pt idx="1">
                  <c:v>99.82</c:v>
                </c:pt>
                <c:pt idx="2">
                  <c:v>100.32</c:v>
                </c:pt>
                <c:pt idx="3">
                  <c:v>99.71</c:v>
                </c:pt>
                <c:pt idx="4">
                  <c:v>98.7</c:v>
                </c:pt>
              </c:numCache>
            </c:numRef>
          </c:val>
          <c:smooth val="0"/>
          <c:extLst>
            <c:ext xmlns:c16="http://schemas.microsoft.com/office/drawing/2014/chart" uri="{C3380CC4-5D6E-409C-BE32-E72D297353CC}">
              <c16:uniqueId val="{00000001-68E1-4EE5-917A-CCFBBE47104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178.27</c:v>
                </c:pt>
                <c:pt idx="1">
                  <c:v>181.52</c:v>
                </c:pt>
                <c:pt idx="2">
                  <c:v>185.73</c:v>
                </c:pt>
                <c:pt idx="3">
                  <c:v>194.83</c:v>
                </c:pt>
                <c:pt idx="4">
                  <c:v>206.91</c:v>
                </c:pt>
              </c:numCache>
            </c:numRef>
          </c:val>
          <c:extLst>
            <c:ext xmlns:c16="http://schemas.microsoft.com/office/drawing/2014/chart" uri="{C3380CC4-5D6E-409C-BE32-E72D297353CC}">
              <c16:uniqueId val="{00000000-FB1C-4180-A228-9378CE977A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158.04</c:v>
                </c:pt>
                <c:pt idx="1">
                  <c:v>156.77000000000001</c:v>
                </c:pt>
                <c:pt idx="2">
                  <c:v>157.63999999999999</c:v>
                </c:pt>
                <c:pt idx="3">
                  <c:v>159.59</c:v>
                </c:pt>
                <c:pt idx="4">
                  <c:v>160.65</c:v>
                </c:pt>
              </c:numCache>
            </c:numRef>
          </c:val>
          <c:smooth val="0"/>
          <c:extLst>
            <c:ext xmlns:c16="http://schemas.microsoft.com/office/drawing/2014/chart" uri="{C3380CC4-5D6E-409C-BE32-E72D297353CC}">
              <c16:uniqueId val="{00000001-FB1C-4180-A228-9378CE977A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61.19</c:v>
                </c:pt>
                <c:pt idx="1">
                  <c:v>60.78</c:v>
                </c:pt>
                <c:pt idx="2">
                  <c:v>60.12</c:v>
                </c:pt>
                <c:pt idx="3">
                  <c:v>58.96</c:v>
                </c:pt>
                <c:pt idx="4">
                  <c:v>57.9</c:v>
                </c:pt>
              </c:numCache>
            </c:numRef>
          </c:val>
          <c:extLst>
            <c:ext xmlns:c16="http://schemas.microsoft.com/office/drawing/2014/chart" uri="{C3380CC4-5D6E-409C-BE32-E72D297353CC}">
              <c16:uniqueId val="{00000000-D757-476F-BE14-34F22B167B2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66.78</c:v>
                </c:pt>
                <c:pt idx="1">
                  <c:v>67</c:v>
                </c:pt>
                <c:pt idx="2">
                  <c:v>66.650000000000006</c:v>
                </c:pt>
                <c:pt idx="3">
                  <c:v>64.45</c:v>
                </c:pt>
                <c:pt idx="4">
                  <c:v>65.11</c:v>
                </c:pt>
              </c:numCache>
            </c:numRef>
          </c:val>
          <c:smooth val="0"/>
          <c:extLst>
            <c:ext xmlns:c16="http://schemas.microsoft.com/office/drawing/2014/chart" uri="{C3380CC4-5D6E-409C-BE32-E72D297353CC}">
              <c16:uniqueId val="{00000001-D757-476F-BE14-34F22B167B2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c:v>
                </c:pt>
                <c:pt idx="1">
                  <c:v>96.02</c:v>
                </c:pt>
                <c:pt idx="2">
                  <c:v>96.04</c:v>
                </c:pt>
                <c:pt idx="3">
                  <c:v>96.06</c:v>
                </c:pt>
                <c:pt idx="4">
                  <c:v>96.09</c:v>
                </c:pt>
              </c:numCache>
            </c:numRef>
          </c:val>
          <c:extLst>
            <c:ext xmlns:c16="http://schemas.microsoft.com/office/drawing/2014/chart" uri="{C3380CC4-5D6E-409C-BE32-E72D297353CC}">
              <c16:uniqueId val="{00000000-0A47-4E77-80B5-E561C9E8D69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94.06</c:v>
                </c:pt>
                <c:pt idx="1">
                  <c:v>94.41</c:v>
                </c:pt>
                <c:pt idx="2">
                  <c:v>94.43</c:v>
                </c:pt>
                <c:pt idx="3">
                  <c:v>94.58</c:v>
                </c:pt>
                <c:pt idx="4">
                  <c:v>94.69</c:v>
                </c:pt>
              </c:numCache>
            </c:numRef>
          </c:val>
          <c:smooth val="0"/>
          <c:extLst>
            <c:ext xmlns:c16="http://schemas.microsoft.com/office/drawing/2014/chart" uri="{C3380CC4-5D6E-409C-BE32-E72D297353CC}">
              <c16:uniqueId val="{00000001-0A47-4E77-80B5-E561C9E8D69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D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北海道　釧路市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Ad</v>
      </c>
      <c r="X8" s="64"/>
      <c r="Y8" s="64"/>
      <c r="Z8" s="64"/>
      <c r="AA8" s="64"/>
      <c r="AB8" s="64"/>
      <c r="AC8" s="64"/>
      <c r="AD8" s="65" t="str">
        <f>データ!$M$6</f>
        <v>自治体職員</v>
      </c>
      <c r="AE8" s="65"/>
      <c r="AF8" s="65"/>
      <c r="AG8" s="65"/>
      <c r="AH8" s="65"/>
      <c r="AI8" s="65"/>
      <c r="AJ8" s="65"/>
      <c r="AK8" s="3"/>
      <c r="AL8" s="45">
        <f>データ!S6</f>
        <v>157519</v>
      </c>
      <c r="AM8" s="45"/>
      <c r="AN8" s="45"/>
      <c r="AO8" s="45"/>
      <c r="AP8" s="45"/>
      <c r="AQ8" s="45"/>
      <c r="AR8" s="45"/>
      <c r="AS8" s="45"/>
      <c r="AT8" s="44">
        <f>データ!T6</f>
        <v>1363.26</v>
      </c>
      <c r="AU8" s="44"/>
      <c r="AV8" s="44"/>
      <c r="AW8" s="44"/>
      <c r="AX8" s="44"/>
      <c r="AY8" s="44"/>
      <c r="AZ8" s="44"/>
      <c r="BA8" s="44"/>
      <c r="BB8" s="44">
        <f>データ!U6</f>
        <v>115.55</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15">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15">
      <c r="A10" s="2"/>
      <c r="B10" s="44" t="str">
        <f>データ!N6</f>
        <v>-</v>
      </c>
      <c r="C10" s="44"/>
      <c r="D10" s="44"/>
      <c r="E10" s="44"/>
      <c r="F10" s="44"/>
      <c r="G10" s="44"/>
      <c r="H10" s="44"/>
      <c r="I10" s="44">
        <f>データ!O6</f>
        <v>69.099999999999994</v>
      </c>
      <c r="J10" s="44"/>
      <c r="K10" s="44"/>
      <c r="L10" s="44"/>
      <c r="M10" s="44"/>
      <c r="N10" s="44"/>
      <c r="O10" s="44"/>
      <c r="P10" s="44">
        <f>データ!P6</f>
        <v>95.7</v>
      </c>
      <c r="Q10" s="44"/>
      <c r="R10" s="44"/>
      <c r="S10" s="44"/>
      <c r="T10" s="44"/>
      <c r="U10" s="44"/>
      <c r="V10" s="44"/>
      <c r="W10" s="44">
        <f>データ!Q6</f>
        <v>65.7</v>
      </c>
      <c r="X10" s="44"/>
      <c r="Y10" s="44"/>
      <c r="Z10" s="44"/>
      <c r="AA10" s="44"/>
      <c r="AB10" s="44"/>
      <c r="AC10" s="44"/>
      <c r="AD10" s="45">
        <f>データ!R6</f>
        <v>4389</v>
      </c>
      <c r="AE10" s="45"/>
      <c r="AF10" s="45"/>
      <c r="AG10" s="45"/>
      <c r="AH10" s="45"/>
      <c r="AI10" s="45"/>
      <c r="AJ10" s="45"/>
      <c r="AK10" s="2"/>
      <c r="AL10" s="45">
        <f>データ!V6</f>
        <v>149179</v>
      </c>
      <c r="AM10" s="45"/>
      <c r="AN10" s="45"/>
      <c r="AO10" s="45"/>
      <c r="AP10" s="45"/>
      <c r="AQ10" s="45"/>
      <c r="AR10" s="45"/>
      <c r="AS10" s="45"/>
      <c r="AT10" s="44">
        <f>データ!W6</f>
        <v>41.8</v>
      </c>
      <c r="AU10" s="44"/>
      <c r="AV10" s="44"/>
      <c r="AW10" s="44"/>
      <c r="AX10" s="44"/>
      <c r="AY10" s="44"/>
      <c r="AZ10" s="44"/>
      <c r="BA10" s="44"/>
      <c r="BB10" s="44">
        <f>データ!X6</f>
        <v>3568.88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115</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851h+Csp0heZYAd3Is1DPEFjpvc7kfwUDuHDA3MLQaC4Q0TauYjlERm+LKD8EKqCSmGc13bf++Qgcr4e0oZNdg==" saltValue="BQqOwGhd80LdwsBrx/3vp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28</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54</v>
      </c>
      <c r="B4" s="16"/>
      <c r="C4" s="16"/>
      <c r="D4" s="16"/>
      <c r="E4" s="16"/>
      <c r="F4" s="16"/>
      <c r="G4" s="16"/>
      <c r="H4" s="75"/>
      <c r="I4" s="76"/>
      <c r="J4" s="76"/>
      <c r="K4" s="76"/>
      <c r="L4" s="76"/>
      <c r="M4" s="76"/>
      <c r="N4" s="76"/>
      <c r="O4" s="76"/>
      <c r="P4" s="76"/>
      <c r="Q4" s="76"/>
      <c r="R4" s="76"/>
      <c r="S4" s="76"/>
      <c r="T4" s="76"/>
      <c r="U4" s="76"/>
      <c r="V4" s="76"/>
      <c r="W4" s="76"/>
      <c r="X4" s="77"/>
      <c r="Y4" s="71" t="s">
        <v>55</v>
      </c>
      <c r="Z4" s="71"/>
      <c r="AA4" s="71"/>
      <c r="AB4" s="71"/>
      <c r="AC4" s="71"/>
      <c r="AD4" s="71"/>
      <c r="AE4" s="71"/>
      <c r="AF4" s="71"/>
      <c r="AG4" s="71"/>
      <c r="AH4" s="71"/>
      <c r="AI4" s="71"/>
      <c r="AJ4" s="71" t="s">
        <v>56</v>
      </c>
      <c r="AK4" s="71"/>
      <c r="AL4" s="71"/>
      <c r="AM4" s="71"/>
      <c r="AN4" s="71"/>
      <c r="AO4" s="71"/>
      <c r="AP4" s="71"/>
      <c r="AQ4" s="71"/>
      <c r="AR4" s="71"/>
      <c r="AS4" s="71"/>
      <c r="AT4" s="71"/>
      <c r="AU4" s="71" t="s">
        <v>57</v>
      </c>
      <c r="AV4" s="71"/>
      <c r="AW4" s="71"/>
      <c r="AX4" s="71"/>
      <c r="AY4" s="71"/>
      <c r="AZ4" s="71"/>
      <c r="BA4" s="71"/>
      <c r="BB4" s="71"/>
      <c r="BC4" s="71"/>
      <c r="BD4" s="71"/>
      <c r="BE4" s="71"/>
      <c r="BF4" s="71" t="s">
        <v>58</v>
      </c>
      <c r="BG4" s="71"/>
      <c r="BH4" s="71"/>
      <c r="BI4" s="71"/>
      <c r="BJ4" s="71"/>
      <c r="BK4" s="71"/>
      <c r="BL4" s="71"/>
      <c r="BM4" s="71"/>
      <c r="BN4" s="71"/>
      <c r="BO4" s="71"/>
      <c r="BP4" s="71"/>
      <c r="BQ4" s="71" t="s">
        <v>59</v>
      </c>
      <c r="BR4" s="71"/>
      <c r="BS4" s="71"/>
      <c r="BT4" s="71"/>
      <c r="BU4" s="71"/>
      <c r="BV4" s="71"/>
      <c r="BW4" s="71"/>
      <c r="BX4" s="71"/>
      <c r="BY4" s="71"/>
      <c r="BZ4" s="71"/>
      <c r="CA4" s="71"/>
      <c r="CB4" s="71" t="s">
        <v>60</v>
      </c>
      <c r="CC4" s="71"/>
      <c r="CD4" s="71"/>
      <c r="CE4" s="71"/>
      <c r="CF4" s="71"/>
      <c r="CG4" s="71"/>
      <c r="CH4" s="71"/>
      <c r="CI4" s="71"/>
      <c r="CJ4" s="71"/>
      <c r="CK4" s="71"/>
      <c r="CL4" s="71"/>
      <c r="CM4" s="71" t="s">
        <v>61</v>
      </c>
      <c r="CN4" s="71"/>
      <c r="CO4" s="71"/>
      <c r="CP4" s="71"/>
      <c r="CQ4" s="71"/>
      <c r="CR4" s="71"/>
      <c r="CS4" s="71"/>
      <c r="CT4" s="71"/>
      <c r="CU4" s="71"/>
      <c r="CV4" s="71"/>
      <c r="CW4" s="71"/>
      <c r="CX4" s="71" t="s">
        <v>62</v>
      </c>
      <c r="CY4" s="71"/>
      <c r="CZ4" s="71"/>
      <c r="DA4" s="71"/>
      <c r="DB4" s="71"/>
      <c r="DC4" s="71"/>
      <c r="DD4" s="71"/>
      <c r="DE4" s="71"/>
      <c r="DF4" s="71"/>
      <c r="DG4" s="71"/>
      <c r="DH4" s="71"/>
      <c r="DI4" s="71" t="s">
        <v>63</v>
      </c>
      <c r="DJ4" s="71"/>
      <c r="DK4" s="71"/>
      <c r="DL4" s="71"/>
      <c r="DM4" s="71"/>
      <c r="DN4" s="71"/>
      <c r="DO4" s="71"/>
      <c r="DP4" s="71"/>
      <c r="DQ4" s="71"/>
      <c r="DR4" s="71"/>
      <c r="DS4" s="71"/>
      <c r="DT4" s="71" t="s">
        <v>64</v>
      </c>
      <c r="DU4" s="71"/>
      <c r="DV4" s="71"/>
      <c r="DW4" s="71"/>
      <c r="DX4" s="71"/>
      <c r="DY4" s="71"/>
      <c r="DZ4" s="71"/>
      <c r="EA4" s="71"/>
      <c r="EB4" s="71"/>
      <c r="EC4" s="71"/>
      <c r="ED4" s="71"/>
      <c r="EE4" s="71" t="s">
        <v>65</v>
      </c>
      <c r="EF4" s="71"/>
      <c r="EG4" s="71"/>
      <c r="EH4" s="71"/>
      <c r="EI4" s="71"/>
      <c r="EJ4" s="71"/>
      <c r="EK4" s="71"/>
      <c r="EL4" s="71"/>
      <c r="EM4" s="71"/>
      <c r="EN4" s="71"/>
      <c r="EO4" s="71"/>
    </row>
    <row r="5" spans="1:148" x14ac:dyDescent="0.15">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15">
      <c r="A6" s="14" t="s">
        <v>94</v>
      </c>
      <c r="B6" s="19">
        <f>B7</f>
        <v>2023</v>
      </c>
      <c r="C6" s="19">
        <f t="shared" ref="C6:X6" si="3">C7</f>
        <v>12068</v>
      </c>
      <c r="D6" s="19">
        <f t="shared" si="3"/>
        <v>46</v>
      </c>
      <c r="E6" s="19">
        <f t="shared" si="3"/>
        <v>17</v>
      </c>
      <c r="F6" s="19">
        <f t="shared" si="3"/>
        <v>1</v>
      </c>
      <c r="G6" s="19">
        <f t="shared" si="3"/>
        <v>0</v>
      </c>
      <c r="H6" s="19" t="str">
        <f t="shared" si="3"/>
        <v>北海道　釧路市</v>
      </c>
      <c r="I6" s="19" t="str">
        <f t="shared" si="3"/>
        <v>法適用</v>
      </c>
      <c r="J6" s="19" t="str">
        <f t="shared" si="3"/>
        <v>下水道事業</v>
      </c>
      <c r="K6" s="19" t="str">
        <f t="shared" si="3"/>
        <v>公共下水道</v>
      </c>
      <c r="L6" s="19" t="str">
        <f t="shared" si="3"/>
        <v>Ad</v>
      </c>
      <c r="M6" s="19" t="str">
        <f t="shared" si="3"/>
        <v>自治体職員</v>
      </c>
      <c r="N6" s="20" t="str">
        <f t="shared" si="3"/>
        <v>-</v>
      </c>
      <c r="O6" s="20">
        <f t="shared" si="3"/>
        <v>69.099999999999994</v>
      </c>
      <c r="P6" s="20">
        <f t="shared" si="3"/>
        <v>95.7</v>
      </c>
      <c r="Q6" s="20">
        <f t="shared" si="3"/>
        <v>65.7</v>
      </c>
      <c r="R6" s="20">
        <f t="shared" si="3"/>
        <v>4389</v>
      </c>
      <c r="S6" s="20">
        <f t="shared" si="3"/>
        <v>157519</v>
      </c>
      <c r="T6" s="20">
        <f t="shared" si="3"/>
        <v>1363.26</v>
      </c>
      <c r="U6" s="20">
        <f t="shared" si="3"/>
        <v>115.55</v>
      </c>
      <c r="V6" s="20">
        <f t="shared" si="3"/>
        <v>149179</v>
      </c>
      <c r="W6" s="20">
        <f t="shared" si="3"/>
        <v>41.8</v>
      </c>
      <c r="X6" s="20">
        <f t="shared" si="3"/>
        <v>3568.88</v>
      </c>
      <c r="Y6" s="21">
        <f>IF(Y7="",NA(),Y7)</f>
        <v>122.22</v>
      </c>
      <c r="Z6" s="21">
        <f t="shared" ref="Z6:AH6" si="4">IF(Z7="",NA(),Z7)</f>
        <v>124.59</v>
      </c>
      <c r="AA6" s="21">
        <f t="shared" si="4"/>
        <v>121.93</v>
      </c>
      <c r="AB6" s="21">
        <f t="shared" si="4"/>
        <v>119.69</v>
      </c>
      <c r="AC6" s="21">
        <f t="shared" si="4"/>
        <v>115.02</v>
      </c>
      <c r="AD6" s="21">
        <f t="shared" si="4"/>
        <v>111.12</v>
      </c>
      <c r="AE6" s="21">
        <f t="shared" si="4"/>
        <v>109.58</v>
      </c>
      <c r="AF6" s="21">
        <f t="shared" si="4"/>
        <v>109.32</v>
      </c>
      <c r="AG6" s="21">
        <f t="shared" si="4"/>
        <v>108.33</v>
      </c>
      <c r="AH6" s="21">
        <f t="shared" si="4"/>
        <v>107.76</v>
      </c>
      <c r="AI6" s="20" t="str">
        <f>IF(AI7="","",IF(AI7="-","【-】","【"&amp;SUBSTITUTE(TEXT(AI7,"#,##0.00"),"-","△")&amp;"】"))</f>
        <v>【105.91】</v>
      </c>
      <c r="AJ6" s="21">
        <f>IF(AJ7="",NA(),AJ7)</f>
        <v>5.35</v>
      </c>
      <c r="AK6" s="20">
        <f t="shared" ref="AK6:AS6" si="5">IF(AK7="",NA(),AK7)</f>
        <v>0</v>
      </c>
      <c r="AL6" s="20">
        <f t="shared" si="5"/>
        <v>0</v>
      </c>
      <c r="AM6" s="20">
        <f t="shared" si="5"/>
        <v>0</v>
      </c>
      <c r="AN6" s="20">
        <f t="shared" si="5"/>
        <v>0</v>
      </c>
      <c r="AO6" s="21">
        <f t="shared" si="5"/>
        <v>2.0699999999999998</v>
      </c>
      <c r="AP6" s="21">
        <f t="shared" si="5"/>
        <v>5.97</v>
      </c>
      <c r="AQ6" s="21">
        <f t="shared" si="5"/>
        <v>1.54</v>
      </c>
      <c r="AR6" s="21">
        <f t="shared" si="5"/>
        <v>1.28</v>
      </c>
      <c r="AS6" s="21">
        <f t="shared" si="5"/>
        <v>1.02</v>
      </c>
      <c r="AT6" s="20" t="str">
        <f>IF(AT7="","",IF(AT7="-","【-】","【"&amp;SUBSTITUTE(TEXT(AT7,"#,##0.00"),"-","△")&amp;"】"))</f>
        <v>【3.03】</v>
      </c>
      <c r="AU6" s="21">
        <f>IF(AU7="",NA(),AU7)</f>
        <v>14.24</v>
      </c>
      <c r="AV6" s="21">
        <f t="shared" ref="AV6:BD6" si="6">IF(AV7="",NA(),AV7)</f>
        <v>24.54</v>
      </c>
      <c r="AW6" s="21">
        <f t="shared" si="6"/>
        <v>58.26</v>
      </c>
      <c r="AX6" s="21">
        <f t="shared" si="6"/>
        <v>70.58</v>
      </c>
      <c r="AY6" s="21">
        <f t="shared" si="6"/>
        <v>79.05</v>
      </c>
      <c r="AZ6" s="21">
        <f t="shared" si="6"/>
        <v>61.57</v>
      </c>
      <c r="BA6" s="21">
        <f t="shared" si="6"/>
        <v>60.82</v>
      </c>
      <c r="BB6" s="21">
        <f t="shared" si="6"/>
        <v>63.48</v>
      </c>
      <c r="BC6" s="21">
        <f t="shared" si="6"/>
        <v>65.510000000000005</v>
      </c>
      <c r="BD6" s="21">
        <f t="shared" si="6"/>
        <v>72.78</v>
      </c>
      <c r="BE6" s="20" t="str">
        <f>IF(BE7="","",IF(BE7="-","【-】","【"&amp;SUBSTITUTE(TEXT(BE7,"#,##0.00"),"-","△")&amp;"】"))</f>
        <v>【78.43】</v>
      </c>
      <c r="BF6" s="21">
        <f>IF(BF7="",NA(),BF7)</f>
        <v>410.31</v>
      </c>
      <c r="BG6" s="21">
        <f t="shared" ref="BG6:BO6" si="7">IF(BG7="",NA(),BG7)</f>
        <v>425.49</v>
      </c>
      <c r="BH6" s="21">
        <f t="shared" si="7"/>
        <v>398.02</v>
      </c>
      <c r="BI6" s="21">
        <f t="shared" si="7"/>
        <v>422.66</v>
      </c>
      <c r="BJ6" s="21">
        <f t="shared" si="7"/>
        <v>390.36</v>
      </c>
      <c r="BK6" s="21">
        <f t="shared" si="7"/>
        <v>867.39</v>
      </c>
      <c r="BL6" s="21">
        <f t="shared" si="7"/>
        <v>920.83</v>
      </c>
      <c r="BM6" s="21">
        <f t="shared" si="7"/>
        <v>874.02</v>
      </c>
      <c r="BN6" s="21">
        <f t="shared" si="7"/>
        <v>827.43</v>
      </c>
      <c r="BO6" s="21">
        <f t="shared" si="7"/>
        <v>790.32</v>
      </c>
      <c r="BP6" s="20" t="str">
        <f>IF(BP7="","",IF(BP7="-","【-】","【"&amp;SUBSTITUTE(TEXT(BP7,"#,##0.00"),"-","△")&amp;"】"))</f>
        <v>【630.82】</v>
      </c>
      <c r="BQ6" s="21">
        <f>IF(BQ7="",NA(),BQ7)</f>
        <v>133.26</v>
      </c>
      <c r="BR6" s="21">
        <f t="shared" ref="BR6:BZ6" si="8">IF(BR7="",NA(),BR7)</f>
        <v>121.52</v>
      </c>
      <c r="BS6" s="21">
        <f t="shared" si="8"/>
        <v>126.96</v>
      </c>
      <c r="BT6" s="21">
        <f t="shared" si="8"/>
        <v>110.37</v>
      </c>
      <c r="BU6" s="21">
        <f t="shared" si="8"/>
        <v>111.28</v>
      </c>
      <c r="BV6" s="21">
        <f t="shared" si="8"/>
        <v>100.91</v>
      </c>
      <c r="BW6" s="21">
        <f t="shared" si="8"/>
        <v>99.82</v>
      </c>
      <c r="BX6" s="21">
        <f t="shared" si="8"/>
        <v>100.32</v>
      </c>
      <c r="BY6" s="21">
        <f t="shared" si="8"/>
        <v>99.71</v>
      </c>
      <c r="BZ6" s="21">
        <f t="shared" si="8"/>
        <v>98.7</v>
      </c>
      <c r="CA6" s="20" t="str">
        <f>IF(CA7="","",IF(CA7="-","【-】","【"&amp;SUBSTITUTE(TEXT(CA7,"#,##0.00"),"-","△")&amp;"】"))</f>
        <v>【97.81】</v>
      </c>
      <c r="CB6" s="21">
        <f>IF(CB7="",NA(),CB7)</f>
        <v>178.27</v>
      </c>
      <c r="CC6" s="21">
        <f t="shared" ref="CC6:CK6" si="9">IF(CC7="",NA(),CC7)</f>
        <v>181.52</v>
      </c>
      <c r="CD6" s="21">
        <f t="shared" si="9"/>
        <v>185.73</v>
      </c>
      <c r="CE6" s="21">
        <f t="shared" si="9"/>
        <v>194.83</v>
      </c>
      <c r="CF6" s="21">
        <f t="shared" si="9"/>
        <v>206.91</v>
      </c>
      <c r="CG6" s="21">
        <f t="shared" si="9"/>
        <v>158.04</v>
      </c>
      <c r="CH6" s="21">
        <f t="shared" si="9"/>
        <v>156.77000000000001</v>
      </c>
      <c r="CI6" s="21">
        <f t="shared" si="9"/>
        <v>157.63999999999999</v>
      </c>
      <c r="CJ6" s="21">
        <f t="shared" si="9"/>
        <v>159.59</v>
      </c>
      <c r="CK6" s="21">
        <f t="shared" si="9"/>
        <v>160.65</v>
      </c>
      <c r="CL6" s="20" t="str">
        <f>IF(CL7="","",IF(CL7="-","【-】","【"&amp;SUBSTITUTE(TEXT(CL7,"#,##0.00"),"-","△")&amp;"】"))</f>
        <v>【138.75】</v>
      </c>
      <c r="CM6" s="21">
        <f>IF(CM7="",NA(),CM7)</f>
        <v>61.19</v>
      </c>
      <c r="CN6" s="21">
        <f t="shared" ref="CN6:CV6" si="10">IF(CN7="",NA(),CN7)</f>
        <v>60.78</v>
      </c>
      <c r="CO6" s="21">
        <f t="shared" si="10"/>
        <v>60.12</v>
      </c>
      <c r="CP6" s="21">
        <f t="shared" si="10"/>
        <v>58.96</v>
      </c>
      <c r="CQ6" s="21">
        <f t="shared" si="10"/>
        <v>57.9</v>
      </c>
      <c r="CR6" s="21">
        <f t="shared" si="10"/>
        <v>66.78</v>
      </c>
      <c r="CS6" s="21">
        <f t="shared" si="10"/>
        <v>67</v>
      </c>
      <c r="CT6" s="21">
        <f t="shared" si="10"/>
        <v>66.650000000000006</v>
      </c>
      <c r="CU6" s="21">
        <f t="shared" si="10"/>
        <v>64.45</v>
      </c>
      <c r="CV6" s="21">
        <f t="shared" si="10"/>
        <v>65.11</v>
      </c>
      <c r="CW6" s="20" t="str">
        <f>IF(CW7="","",IF(CW7="-","【-】","【"&amp;SUBSTITUTE(TEXT(CW7,"#,##0.00"),"-","△")&amp;"】"))</f>
        <v>【58.94】</v>
      </c>
      <c r="CX6" s="21">
        <f>IF(CX7="",NA(),CX7)</f>
        <v>96</v>
      </c>
      <c r="CY6" s="21">
        <f t="shared" ref="CY6:DG6" si="11">IF(CY7="",NA(),CY7)</f>
        <v>96.02</v>
      </c>
      <c r="CZ6" s="21">
        <f t="shared" si="11"/>
        <v>96.04</v>
      </c>
      <c r="DA6" s="21">
        <f t="shared" si="11"/>
        <v>96.06</v>
      </c>
      <c r="DB6" s="21">
        <f t="shared" si="11"/>
        <v>96.09</v>
      </c>
      <c r="DC6" s="21">
        <f t="shared" si="11"/>
        <v>94.06</v>
      </c>
      <c r="DD6" s="21">
        <f t="shared" si="11"/>
        <v>94.41</v>
      </c>
      <c r="DE6" s="21">
        <f t="shared" si="11"/>
        <v>94.43</v>
      </c>
      <c r="DF6" s="21">
        <f t="shared" si="11"/>
        <v>94.58</v>
      </c>
      <c r="DG6" s="21">
        <f t="shared" si="11"/>
        <v>94.69</v>
      </c>
      <c r="DH6" s="20" t="str">
        <f>IF(DH7="","",IF(DH7="-","【-】","【"&amp;SUBSTITUTE(TEXT(DH7,"#,##0.00"),"-","△")&amp;"】"))</f>
        <v>【95.91】</v>
      </c>
      <c r="DI6" s="21">
        <f>IF(DI7="",NA(),DI7)</f>
        <v>55.73</v>
      </c>
      <c r="DJ6" s="21">
        <f t="shared" ref="DJ6:DR6" si="12">IF(DJ7="",NA(),DJ7)</f>
        <v>56.47</v>
      </c>
      <c r="DK6" s="21">
        <f t="shared" si="12"/>
        <v>57.41</v>
      </c>
      <c r="DL6" s="21">
        <f t="shared" si="12"/>
        <v>58.76</v>
      </c>
      <c r="DM6" s="21">
        <f t="shared" si="12"/>
        <v>59.7</v>
      </c>
      <c r="DN6" s="21">
        <f t="shared" si="12"/>
        <v>34.33</v>
      </c>
      <c r="DO6" s="21">
        <f t="shared" si="12"/>
        <v>34.15</v>
      </c>
      <c r="DP6" s="21">
        <f t="shared" si="12"/>
        <v>35.53</v>
      </c>
      <c r="DQ6" s="21">
        <f t="shared" si="12"/>
        <v>37.51</v>
      </c>
      <c r="DR6" s="21">
        <f t="shared" si="12"/>
        <v>38.869999999999997</v>
      </c>
      <c r="DS6" s="20" t="str">
        <f>IF(DS7="","",IF(DS7="-","【-】","【"&amp;SUBSTITUTE(TEXT(DS7,"#,##0.00"),"-","△")&amp;"】"))</f>
        <v>【41.09】</v>
      </c>
      <c r="DT6" s="21">
        <f>IF(DT7="",NA(),DT7)</f>
        <v>7.63</v>
      </c>
      <c r="DU6" s="21">
        <f t="shared" ref="DU6:EC6" si="13">IF(DU7="",NA(),DU7)</f>
        <v>8</v>
      </c>
      <c r="DV6" s="21">
        <f t="shared" si="13"/>
        <v>8.64</v>
      </c>
      <c r="DW6" s="21">
        <f t="shared" si="13"/>
        <v>9.93</v>
      </c>
      <c r="DX6" s="21">
        <f t="shared" si="13"/>
        <v>11.88</v>
      </c>
      <c r="DY6" s="21">
        <f t="shared" si="13"/>
        <v>5.1100000000000003</v>
      </c>
      <c r="DZ6" s="21">
        <f t="shared" si="13"/>
        <v>5.18</v>
      </c>
      <c r="EA6" s="21">
        <f t="shared" si="13"/>
        <v>6.01</v>
      </c>
      <c r="EB6" s="21">
        <f t="shared" si="13"/>
        <v>6.84</v>
      </c>
      <c r="EC6" s="21">
        <f t="shared" si="13"/>
        <v>7.69</v>
      </c>
      <c r="ED6" s="20" t="str">
        <f>IF(ED7="","",IF(ED7="-","【-】","【"&amp;SUBSTITUTE(TEXT(ED7,"#,##0.00"),"-","△")&amp;"】"))</f>
        <v>【8.68】</v>
      </c>
      <c r="EE6" s="21">
        <f>IF(EE7="",NA(),EE7)</f>
        <v>0.02</v>
      </c>
      <c r="EF6" s="21">
        <f t="shared" ref="EF6:EN6" si="14">IF(EF7="",NA(),EF7)</f>
        <v>7.0000000000000007E-2</v>
      </c>
      <c r="EG6" s="21">
        <f t="shared" si="14"/>
        <v>0.06</v>
      </c>
      <c r="EH6" s="21">
        <f t="shared" si="14"/>
        <v>0.11</v>
      </c>
      <c r="EI6" s="21">
        <f t="shared" si="14"/>
        <v>0.12</v>
      </c>
      <c r="EJ6" s="21">
        <f t="shared" si="14"/>
        <v>0.21</v>
      </c>
      <c r="EK6" s="21">
        <f t="shared" si="14"/>
        <v>0.33</v>
      </c>
      <c r="EL6" s="21">
        <f t="shared" si="14"/>
        <v>0.22</v>
      </c>
      <c r="EM6" s="21">
        <f t="shared" si="14"/>
        <v>0.23</v>
      </c>
      <c r="EN6" s="21">
        <f t="shared" si="14"/>
        <v>0.18</v>
      </c>
      <c r="EO6" s="20" t="str">
        <f>IF(EO7="","",IF(EO7="-","【-】","【"&amp;SUBSTITUTE(TEXT(EO7,"#,##0.00"),"-","△")&amp;"】"))</f>
        <v>【0.22】</v>
      </c>
    </row>
    <row r="7" spans="1:148" s="22" customFormat="1" x14ac:dyDescent="0.15">
      <c r="A7" s="14"/>
      <c r="B7" s="23">
        <v>2023</v>
      </c>
      <c r="C7" s="23">
        <v>12068</v>
      </c>
      <c r="D7" s="23">
        <v>46</v>
      </c>
      <c r="E7" s="23">
        <v>17</v>
      </c>
      <c r="F7" s="23">
        <v>1</v>
      </c>
      <c r="G7" s="23">
        <v>0</v>
      </c>
      <c r="H7" s="23" t="s">
        <v>95</v>
      </c>
      <c r="I7" s="23" t="s">
        <v>96</v>
      </c>
      <c r="J7" s="23" t="s">
        <v>97</v>
      </c>
      <c r="K7" s="23" t="s">
        <v>98</v>
      </c>
      <c r="L7" s="23" t="s">
        <v>99</v>
      </c>
      <c r="M7" s="23" t="s">
        <v>100</v>
      </c>
      <c r="N7" s="24" t="s">
        <v>101</v>
      </c>
      <c r="O7" s="24">
        <v>69.099999999999994</v>
      </c>
      <c r="P7" s="24">
        <v>95.7</v>
      </c>
      <c r="Q7" s="24">
        <v>65.7</v>
      </c>
      <c r="R7" s="24">
        <v>4389</v>
      </c>
      <c r="S7" s="24">
        <v>157519</v>
      </c>
      <c r="T7" s="24">
        <v>1363.26</v>
      </c>
      <c r="U7" s="24">
        <v>115.55</v>
      </c>
      <c r="V7" s="24">
        <v>149179</v>
      </c>
      <c r="W7" s="24">
        <v>41.8</v>
      </c>
      <c r="X7" s="24">
        <v>3568.88</v>
      </c>
      <c r="Y7" s="24">
        <v>122.22</v>
      </c>
      <c r="Z7" s="24">
        <v>124.59</v>
      </c>
      <c r="AA7" s="24">
        <v>121.93</v>
      </c>
      <c r="AB7" s="24">
        <v>119.69</v>
      </c>
      <c r="AC7" s="24">
        <v>115.02</v>
      </c>
      <c r="AD7" s="24">
        <v>111.12</v>
      </c>
      <c r="AE7" s="24">
        <v>109.58</v>
      </c>
      <c r="AF7" s="24">
        <v>109.32</v>
      </c>
      <c r="AG7" s="24">
        <v>108.33</v>
      </c>
      <c r="AH7" s="24">
        <v>107.76</v>
      </c>
      <c r="AI7" s="24">
        <v>105.91</v>
      </c>
      <c r="AJ7" s="24">
        <v>5.35</v>
      </c>
      <c r="AK7" s="24">
        <v>0</v>
      </c>
      <c r="AL7" s="24">
        <v>0</v>
      </c>
      <c r="AM7" s="24">
        <v>0</v>
      </c>
      <c r="AN7" s="24">
        <v>0</v>
      </c>
      <c r="AO7" s="24">
        <v>2.0699999999999998</v>
      </c>
      <c r="AP7" s="24">
        <v>5.97</v>
      </c>
      <c r="AQ7" s="24">
        <v>1.54</v>
      </c>
      <c r="AR7" s="24">
        <v>1.28</v>
      </c>
      <c r="AS7" s="24">
        <v>1.02</v>
      </c>
      <c r="AT7" s="24">
        <v>3.03</v>
      </c>
      <c r="AU7" s="24">
        <v>14.24</v>
      </c>
      <c r="AV7" s="24">
        <v>24.54</v>
      </c>
      <c r="AW7" s="24">
        <v>58.26</v>
      </c>
      <c r="AX7" s="24">
        <v>70.58</v>
      </c>
      <c r="AY7" s="24">
        <v>79.05</v>
      </c>
      <c r="AZ7" s="24">
        <v>61.57</v>
      </c>
      <c r="BA7" s="24">
        <v>60.82</v>
      </c>
      <c r="BB7" s="24">
        <v>63.48</v>
      </c>
      <c r="BC7" s="24">
        <v>65.510000000000005</v>
      </c>
      <c r="BD7" s="24">
        <v>72.78</v>
      </c>
      <c r="BE7" s="24">
        <v>78.430000000000007</v>
      </c>
      <c r="BF7" s="24">
        <v>410.31</v>
      </c>
      <c r="BG7" s="24">
        <v>425.49</v>
      </c>
      <c r="BH7" s="24">
        <v>398.02</v>
      </c>
      <c r="BI7" s="24">
        <v>422.66</v>
      </c>
      <c r="BJ7" s="24">
        <v>390.36</v>
      </c>
      <c r="BK7" s="24">
        <v>867.39</v>
      </c>
      <c r="BL7" s="24">
        <v>920.83</v>
      </c>
      <c r="BM7" s="24">
        <v>874.02</v>
      </c>
      <c r="BN7" s="24">
        <v>827.43</v>
      </c>
      <c r="BO7" s="24">
        <v>790.32</v>
      </c>
      <c r="BP7" s="24">
        <v>630.82000000000005</v>
      </c>
      <c r="BQ7" s="24">
        <v>133.26</v>
      </c>
      <c r="BR7" s="24">
        <v>121.52</v>
      </c>
      <c r="BS7" s="24">
        <v>126.96</v>
      </c>
      <c r="BT7" s="24">
        <v>110.37</v>
      </c>
      <c r="BU7" s="24">
        <v>111.28</v>
      </c>
      <c r="BV7" s="24">
        <v>100.91</v>
      </c>
      <c r="BW7" s="24">
        <v>99.82</v>
      </c>
      <c r="BX7" s="24">
        <v>100.32</v>
      </c>
      <c r="BY7" s="24">
        <v>99.71</v>
      </c>
      <c r="BZ7" s="24">
        <v>98.7</v>
      </c>
      <c r="CA7" s="24">
        <v>97.81</v>
      </c>
      <c r="CB7" s="24">
        <v>178.27</v>
      </c>
      <c r="CC7" s="24">
        <v>181.52</v>
      </c>
      <c r="CD7" s="24">
        <v>185.73</v>
      </c>
      <c r="CE7" s="24">
        <v>194.83</v>
      </c>
      <c r="CF7" s="24">
        <v>206.91</v>
      </c>
      <c r="CG7" s="24">
        <v>158.04</v>
      </c>
      <c r="CH7" s="24">
        <v>156.77000000000001</v>
      </c>
      <c r="CI7" s="24">
        <v>157.63999999999999</v>
      </c>
      <c r="CJ7" s="24">
        <v>159.59</v>
      </c>
      <c r="CK7" s="24">
        <v>160.65</v>
      </c>
      <c r="CL7" s="24">
        <v>138.75</v>
      </c>
      <c r="CM7" s="24">
        <v>61.19</v>
      </c>
      <c r="CN7" s="24">
        <v>60.78</v>
      </c>
      <c r="CO7" s="24">
        <v>60.12</v>
      </c>
      <c r="CP7" s="24">
        <v>58.96</v>
      </c>
      <c r="CQ7" s="24">
        <v>57.9</v>
      </c>
      <c r="CR7" s="24">
        <v>66.78</v>
      </c>
      <c r="CS7" s="24">
        <v>67</v>
      </c>
      <c r="CT7" s="24">
        <v>66.650000000000006</v>
      </c>
      <c r="CU7" s="24">
        <v>64.45</v>
      </c>
      <c r="CV7" s="24">
        <v>65.11</v>
      </c>
      <c r="CW7" s="24">
        <v>58.94</v>
      </c>
      <c r="CX7" s="24">
        <v>96</v>
      </c>
      <c r="CY7" s="24">
        <v>96.02</v>
      </c>
      <c r="CZ7" s="24">
        <v>96.04</v>
      </c>
      <c r="DA7" s="24">
        <v>96.06</v>
      </c>
      <c r="DB7" s="24">
        <v>96.09</v>
      </c>
      <c r="DC7" s="24">
        <v>94.06</v>
      </c>
      <c r="DD7" s="24">
        <v>94.41</v>
      </c>
      <c r="DE7" s="24">
        <v>94.43</v>
      </c>
      <c r="DF7" s="24">
        <v>94.58</v>
      </c>
      <c r="DG7" s="24">
        <v>94.69</v>
      </c>
      <c r="DH7" s="24">
        <v>95.91</v>
      </c>
      <c r="DI7" s="24">
        <v>55.73</v>
      </c>
      <c r="DJ7" s="24">
        <v>56.47</v>
      </c>
      <c r="DK7" s="24">
        <v>57.41</v>
      </c>
      <c r="DL7" s="24">
        <v>58.76</v>
      </c>
      <c r="DM7" s="24">
        <v>59.7</v>
      </c>
      <c r="DN7" s="24">
        <v>34.33</v>
      </c>
      <c r="DO7" s="24">
        <v>34.15</v>
      </c>
      <c r="DP7" s="24">
        <v>35.53</v>
      </c>
      <c r="DQ7" s="24">
        <v>37.51</v>
      </c>
      <c r="DR7" s="24">
        <v>38.869999999999997</v>
      </c>
      <c r="DS7" s="24">
        <v>41.09</v>
      </c>
      <c r="DT7" s="24">
        <v>7.63</v>
      </c>
      <c r="DU7" s="24">
        <v>8</v>
      </c>
      <c r="DV7" s="24">
        <v>8.64</v>
      </c>
      <c r="DW7" s="24">
        <v>9.93</v>
      </c>
      <c r="DX7" s="24">
        <v>11.88</v>
      </c>
      <c r="DY7" s="24">
        <v>5.1100000000000003</v>
      </c>
      <c r="DZ7" s="24">
        <v>5.18</v>
      </c>
      <c r="EA7" s="24">
        <v>6.01</v>
      </c>
      <c r="EB7" s="24">
        <v>6.84</v>
      </c>
      <c r="EC7" s="24">
        <v>7.69</v>
      </c>
      <c r="ED7" s="24">
        <v>8.68</v>
      </c>
      <c r="EE7" s="24">
        <v>0.02</v>
      </c>
      <c r="EF7" s="24">
        <v>7.0000000000000007E-2</v>
      </c>
      <c r="EG7" s="24">
        <v>0.06</v>
      </c>
      <c r="EH7" s="24">
        <v>0.11</v>
      </c>
      <c r="EI7" s="24">
        <v>0.12</v>
      </c>
      <c r="EJ7" s="24">
        <v>0.21</v>
      </c>
      <c r="EK7" s="24">
        <v>0.33</v>
      </c>
      <c r="EL7" s="24">
        <v>0.22</v>
      </c>
      <c r="EM7" s="24">
        <v>0.23</v>
      </c>
      <c r="EN7" s="24">
        <v>0.18</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107</v>
      </c>
    </row>
    <row r="12" spans="1:148" x14ac:dyDescent="0.15">
      <c r="B12">
        <v>1</v>
      </c>
      <c r="C12">
        <v>1</v>
      </c>
      <c r="D12">
        <v>2</v>
      </c>
      <c r="E12">
        <v>3</v>
      </c>
      <c r="F12">
        <v>4</v>
      </c>
      <c r="G12" t="s">
        <v>108</v>
      </c>
    </row>
    <row r="13" spans="1:148" x14ac:dyDescent="0.15">
      <c r="B13" t="s">
        <v>109</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小西　雄逸</cp:lastModifiedBy>
  <dcterms:created xsi:type="dcterms:W3CDTF">2025-01-24T06:57:03Z</dcterms:created>
  <dcterms:modified xsi:type="dcterms:W3CDTF">2025-02-04T10:08:34Z</dcterms:modified>
  <cp:category/>
</cp:coreProperties>
</file>