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係\物品契約\制度改正関係\インフレスライド検討（財政課）\04庁内通知\"/>
    </mc:Choice>
  </mc:AlternateContent>
  <xr:revisionPtr revIDLastSave="0" documentId="13_ncr:1_{FB0B8FAD-2645-4A2B-9A90-AA92BDD76811}" xr6:coauthVersionLast="47" xr6:coauthVersionMax="47" xr10:uidLastSave="{00000000-0000-0000-0000-000000000000}"/>
  <bookViews>
    <workbookView xWindow="20370" yWindow="-120" windowWidth="21840" windowHeight="13020" firstSheet="4" activeTab="5" xr2:uid="{F32F9536-B073-415B-A56F-65D20135EA9F}"/>
  </bookViews>
  <sheets>
    <sheet name="増額スライド（様式３－３）" sheetId="1" r:id="rId1"/>
    <sheet name="減額スライド（様式３－４）" sheetId="2" r:id="rId2"/>
    <sheet name="上昇率算定（様式３－５）" sheetId="5" r:id="rId3"/>
    <sheet name="【記載例】増額スライド（様式３－３）" sheetId="3" r:id="rId4"/>
    <sheet name="【記載例】減額スライド（様式３－４）" sheetId="4" r:id="rId5"/>
    <sheet name="【記載例】上昇率算定（様式３－５）" sheetId="6" r:id="rId6"/>
  </sheets>
  <definedNames>
    <definedName name="_xlnm.Print_Area" localSheetId="5">'【記載例】上昇率算定（様式３－５）'!$A$1:$G$20</definedName>
    <definedName name="_xlnm.Print_Area" localSheetId="2">'上昇率算定（様式３－５）'!$A$1:$G$20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" l="1"/>
  <c r="F17" i="6"/>
  <c r="E17" i="6"/>
  <c r="D17" i="6"/>
  <c r="C17" i="6"/>
  <c r="G17" i="6" s="1"/>
  <c r="G11" i="6"/>
  <c r="F11" i="6"/>
  <c r="E11" i="6"/>
  <c r="D11" i="6"/>
  <c r="C11" i="6"/>
  <c r="G9" i="6"/>
  <c r="F9" i="6"/>
  <c r="E9" i="6"/>
  <c r="D9" i="6"/>
  <c r="C9" i="6"/>
  <c r="F7" i="6"/>
  <c r="E7" i="6"/>
  <c r="D7" i="6"/>
  <c r="C7" i="6"/>
  <c r="G7" i="6" s="1"/>
  <c r="F5" i="6"/>
  <c r="E5" i="6"/>
  <c r="D5" i="6"/>
  <c r="C5" i="6"/>
  <c r="G5" i="6" s="1"/>
  <c r="G3" i="6"/>
  <c r="F3" i="6"/>
  <c r="E3" i="6"/>
  <c r="D3" i="6"/>
  <c r="C3" i="6"/>
  <c r="F17" i="5"/>
  <c r="E17" i="5"/>
  <c r="D17" i="5"/>
  <c r="C17" i="5"/>
  <c r="G11" i="5"/>
  <c r="F11" i="5"/>
  <c r="E11" i="5"/>
  <c r="D11" i="5"/>
  <c r="C11" i="5"/>
  <c r="G9" i="5"/>
  <c r="F9" i="5"/>
  <c r="E9" i="5"/>
  <c r="D9" i="5"/>
  <c r="C9" i="5"/>
  <c r="G7" i="5"/>
  <c r="F7" i="5"/>
  <c r="E7" i="5"/>
  <c r="D7" i="5"/>
  <c r="C7" i="5"/>
  <c r="G5" i="5"/>
  <c r="F5" i="5"/>
  <c r="E5" i="5"/>
  <c r="D5" i="5"/>
  <c r="C5" i="5"/>
  <c r="G3" i="5"/>
  <c r="G12" i="5" s="1"/>
  <c r="F3" i="5"/>
  <c r="E3" i="5"/>
  <c r="D3" i="5"/>
  <c r="C3" i="5"/>
  <c r="G12" i="6" l="1"/>
  <c r="G20" i="6" s="1"/>
  <c r="G20" i="5"/>
  <c r="D15" i="4"/>
  <c r="M7" i="4" s="1"/>
  <c r="G14" i="4"/>
  <c r="D13" i="4"/>
  <c r="D11" i="4"/>
  <c r="G9" i="4"/>
  <c r="G8" i="4"/>
  <c r="R7" i="4"/>
  <c r="G7" i="4"/>
  <c r="D7" i="4"/>
  <c r="D6" i="4"/>
  <c r="D3" i="4"/>
  <c r="P7" i="4" s="1"/>
  <c r="G14" i="3"/>
  <c r="G9" i="3"/>
  <c r="G8" i="3"/>
  <c r="R7" i="3"/>
  <c r="G7" i="3"/>
  <c r="D7" i="3"/>
  <c r="D15" i="3" s="1"/>
  <c r="M7" i="3" s="1"/>
  <c r="D6" i="3"/>
  <c r="D13" i="3" s="1"/>
  <c r="D3" i="3"/>
  <c r="P7" i="3" s="1"/>
  <c r="G10" i="4" l="1"/>
  <c r="G6" i="4" s="1"/>
  <c r="G12" i="4" s="1"/>
  <c r="D11" i="3"/>
  <c r="G10" i="3" s="1"/>
  <c r="G6" i="3" s="1"/>
  <c r="G12" i="3" s="1"/>
  <c r="G15" i="4" l="1"/>
  <c r="K7" i="4" s="1"/>
  <c r="T7" i="4" s="1"/>
  <c r="T8" i="4" s="1"/>
  <c r="G15" i="3"/>
  <c r="K7" i="3" s="1"/>
  <c r="T7" i="3" s="1"/>
  <c r="T8" i="3" s="1"/>
  <c r="D15" i="2" l="1"/>
  <c r="M7" i="2" s="1"/>
  <c r="G14" i="2"/>
  <c r="D11" i="2"/>
  <c r="G9" i="2"/>
  <c r="G8" i="2"/>
  <c r="R7" i="2"/>
  <c r="D7" i="2"/>
  <c r="D6" i="2"/>
  <c r="D13" i="2" s="1"/>
  <c r="D3" i="2"/>
  <c r="P7" i="2" s="1"/>
  <c r="D15" i="1"/>
  <c r="M7" i="1" s="1"/>
  <c r="G14" i="1"/>
  <c r="G9" i="1"/>
  <c r="G8" i="1"/>
  <c r="R7" i="1"/>
  <c r="D7" i="1"/>
  <c r="D11" i="1" s="1"/>
  <c r="D6" i="1"/>
  <c r="D13" i="1" s="1"/>
  <c r="D3" i="1"/>
  <c r="P7" i="1" s="1"/>
  <c r="G7" i="2" l="1"/>
  <c r="G7" i="1"/>
  <c r="G10" i="1" s="1"/>
  <c r="G6" i="1" s="1"/>
  <c r="G12" i="1" s="1"/>
  <c r="G10" i="2"/>
  <c r="G6" i="2" s="1"/>
  <c r="G12" i="2" s="1"/>
  <c r="G15" i="2" l="1"/>
  <c r="K7" i="2" s="1"/>
  <c r="T7" i="2" s="1"/>
  <c r="T8" i="2" s="1"/>
  <c r="G15" i="1"/>
  <c r="K7" i="1" s="1"/>
  <c r="T7" i="1" s="1"/>
  <c r="T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田中　秀樹</author>
  </authors>
  <commentList>
    <comment ref="D5" authorId="0" shapeId="0" xr:uid="{5867569D-065B-43CE-8DEF-1F337AE25196}">
      <text>
        <r>
          <rPr>
            <sz val="9"/>
            <color indexed="81"/>
            <rFont val="MS P ゴシック"/>
            <family val="3"/>
            <charset val="128"/>
          </rPr>
          <t>予定価格作成時（２回目以降の場合は前回スライド時）の積算内訳を</t>
        </r>
        <r>
          <rPr>
            <b/>
            <sz val="9"/>
            <color indexed="81"/>
            <rFont val="MS P ゴシック"/>
            <family val="3"/>
            <charset val="128"/>
          </rPr>
          <t>税抜額</t>
        </r>
        <r>
          <rPr>
            <sz val="9"/>
            <color indexed="81"/>
            <rFont val="MS P ゴシック"/>
            <family val="3"/>
            <charset val="128"/>
          </rPr>
          <t>で入力。</t>
        </r>
      </text>
    </comment>
    <comment ref="F5" authorId="0" shapeId="0" xr:uid="{63B2763B-DFD5-4E47-913F-A0E52351717C}">
      <text>
        <r>
          <rPr>
            <sz val="9"/>
            <color indexed="81"/>
            <rFont val="MS P ゴシック"/>
            <family val="3"/>
            <charset val="128"/>
          </rPr>
          <t>「上昇率算定」シートで算出した「スライド算定に使用する上昇率」を入力。</t>
        </r>
      </text>
    </comment>
    <comment ref="D17" authorId="0" shapeId="0" xr:uid="{D72766A5-DD35-48AA-9119-9B25B9A08CB6}">
      <text>
        <r>
          <rPr>
            <sz val="9"/>
            <color indexed="81"/>
            <rFont val="MS P ゴシック"/>
            <family val="3"/>
            <charset val="128"/>
          </rPr>
          <t>契約金額のうち未履行分の金額を</t>
        </r>
        <r>
          <rPr>
            <b/>
            <sz val="9"/>
            <color indexed="81"/>
            <rFont val="MS P ゴシック"/>
            <family val="3"/>
            <charset val="128"/>
          </rPr>
          <t>税抜額</t>
        </r>
        <r>
          <rPr>
            <sz val="9"/>
            <color indexed="81"/>
            <rFont val="MS P ゴシック"/>
            <family val="3"/>
            <charset val="128"/>
          </rPr>
          <t>で入力。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田中　秀樹</author>
  </authors>
  <commentList>
    <comment ref="D5" authorId="0" shapeId="0" xr:uid="{C585AE5E-DC0E-4085-8872-04C27FA2E1C4}">
      <text>
        <r>
          <rPr>
            <sz val="9"/>
            <color indexed="81"/>
            <rFont val="MS P ゴシック"/>
            <family val="3"/>
            <charset val="128"/>
          </rPr>
          <t>予定価格作成時（２回目以降の場合は前回スライド時）の積算内訳を</t>
        </r>
        <r>
          <rPr>
            <b/>
            <sz val="9"/>
            <color indexed="81"/>
            <rFont val="MS P ゴシック"/>
            <family val="3"/>
            <charset val="128"/>
          </rPr>
          <t>税抜額</t>
        </r>
        <r>
          <rPr>
            <sz val="9"/>
            <color indexed="81"/>
            <rFont val="MS P ゴシック"/>
            <family val="3"/>
            <charset val="128"/>
          </rPr>
          <t>で入力。</t>
        </r>
      </text>
    </comment>
    <comment ref="F5" authorId="0" shapeId="0" xr:uid="{74111B6A-B639-460D-86A7-95932042D4F5}">
      <text>
        <r>
          <rPr>
            <sz val="9"/>
            <color indexed="81"/>
            <rFont val="MS P ゴシック"/>
            <family val="3"/>
            <charset val="128"/>
          </rPr>
          <t>「上昇率算定」シートで算出した「スライド算定に使用する上昇率」を入力。</t>
        </r>
      </text>
    </comment>
    <comment ref="D17" authorId="0" shapeId="0" xr:uid="{CDD3D644-0EB9-4C92-93F1-EEA36CE042EC}">
      <text>
        <r>
          <rPr>
            <sz val="9"/>
            <color indexed="81"/>
            <rFont val="MS P ゴシック"/>
            <family val="3"/>
            <charset val="128"/>
          </rPr>
          <t>契約金額のうち未履行分の金額を</t>
        </r>
        <r>
          <rPr>
            <b/>
            <sz val="9"/>
            <color indexed="81"/>
            <rFont val="MS P ゴシック"/>
            <family val="3"/>
            <charset val="128"/>
          </rPr>
          <t>税抜額</t>
        </r>
        <r>
          <rPr>
            <sz val="9"/>
            <color indexed="81"/>
            <rFont val="MS P ゴシック"/>
            <family val="3"/>
            <charset val="128"/>
          </rPr>
          <t>で入力。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田中　秀樹</author>
  </authors>
  <commentList>
    <comment ref="D5" authorId="0" shapeId="0" xr:uid="{B12F1886-D879-4026-B198-806C6A1CBE10}">
      <text>
        <r>
          <rPr>
            <sz val="9"/>
            <color indexed="81"/>
            <rFont val="MS P ゴシック"/>
            <family val="3"/>
            <charset val="128"/>
          </rPr>
          <t>予定価格作成時（２回目以降の場合は前回スライド時）の積算内訳を</t>
        </r>
        <r>
          <rPr>
            <b/>
            <sz val="9"/>
            <color indexed="81"/>
            <rFont val="MS P ゴシック"/>
            <family val="3"/>
            <charset val="128"/>
          </rPr>
          <t>税抜額</t>
        </r>
        <r>
          <rPr>
            <sz val="9"/>
            <color indexed="81"/>
            <rFont val="MS P ゴシック"/>
            <family val="3"/>
            <charset val="128"/>
          </rPr>
          <t>で入力。</t>
        </r>
      </text>
    </comment>
    <comment ref="F5" authorId="0" shapeId="0" xr:uid="{C1EF2BB3-7237-494C-97DF-0F50A68006FD}">
      <text>
        <r>
          <rPr>
            <sz val="9"/>
            <color indexed="81"/>
            <rFont val="MS P ゴシック"/>
            <family val="3"/>
            <charset val="128"/>
          </rPr>
          <t>「上昇率算定」シートで算出した「スライド算定に使用する上昇率」を入力。</t>
        </r>
      </text>
    </comment>
    <comment ref="D17" authorId="0" shapeId="0" xr:uid="{42C0AF1D-C04F-41CD-90D6-5E7418569E52}">
      <text>
        <r>
          <rPr>
            <sz val="9"/>
            <color indexed="81"/>
            <rFont val="MS P ゴシック"/>
            <family val="3"/>
            <charset val="128"/>
          </rPr>
          <t>契約金額のうち未履行分の金額を</t>
        </r>
        <r>
          <rPr>
            <b/>
            <sz val="9"/>
            <color indexed="81"/>
            <rFont val="MS P ゴシック"/>
            <family val="3"/>
            <charset val="128"/>
          </rPr>
          <t>税抜額</t>
        </r>
        <r>
          <rPr>
            <sz val="9"/>
            <color indexed="81"/>
            <rFont val="MS P ゴシック"/>
            <family val="3"/>
            <charset val="128"/>
          </rPr>
          <t>で入力。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田中　秀樹</author>
  </authors>
  <commentList>
    <comment ref="D5" authorId="0" shapeId="0" xr:uid="{BF82BE59-C680-45A7-A6A5-83BD1343E480}">
      <text>
        <r>
          <rPr>
            <sz val="9"/>
            <color indexed="81"/>
            <rFont val="MS P ゴシック"/>
            <family val="3"/>
            <charset val="128"/>
          </rPr>
          <t>予定価格作成時（２回目以降の場合は前回スライド時）の積算内訳を</t>
        </r>
        <r>
          <rPr>
            <b/>
            <sz val="9"/>
            <color indexed="81"/>
            <rFont val="MS P ゴシック"/>
            <family val="3"/>
            <charset val="128"/>
          </rPr>
          <t>税抜額</t>
        </r>
        <r>
          <rPr>
            <sz val="9"/>
            <color indexed="81"/>
            <rFont val="MS P ゴシック"/>
            <family val="3"/>
            <charset val="128"/>
          </rPr>
          <t>で入力。</t>
        </r>
      </text>
    </comment>
    <comment ref="F5" authorId="0" shapeId="0" xr:uid="{B0757BCD-4D16-4CFC-AA76-9D359D40663A}">
      <text>
        <r>
          <rPr>
            <sz val="9"/>
            <color indexed="81"/>
            <rFont val="MS P ゴシック"/>
            <family val="3"/>
            <charset val="128"/>
          </rPr>
          <t>「上昇率算定」シートで算出した「スライド算定に使用する上昇率」を入力。</t>
        </r>
      </text>
    </comment>
    <comment ref="D17" authorId="0" shapeId="0" xr:uid="{DBA4BD2C-71E4-4B9A-A687-FBAA42AAC68A}">
      <text>
        <r>
          <rPr>
            <sz val="9"/>
            <color indexed="81"/>
            <rFont val="MS P ゴシック"/>
            <family val="3"/>
            <charset val="128"/>
          </rPr>
          <t>契約金額のうち未履行分の金額を</t>
        </r>
        <r>
          <rPr>
            <b/>
            <sz val="9"/>
            <color indexed="81"/>
            <rFont val="MS P ゴシック"/>
            <family val="3"/>
            <charset val="128"/>
          </rPr>
          <t>税抜額</t>
        </r>
        <r>
          <rPr>
            <sz val="9"/>
            <color indexed="81"/>
            <rFont val="MS P ゴシック"/>
            <family val="3"/>
            <charset val="128"/>
          </rPr>
          <t>で入力。</t>
        </r>
      </text>
    </comment>
  </commentList>
</comments>
</file>

<file path=xl/sharedStrings.xml><?xml version="1.0" encoding="utf-8"?>
<sst xmlns="http://schemas.openxmlformats.org/spreadsheetml/2006/main" count="196" uniqueCount="51">
  <si>
    <t>増額スライド額算出シート</t>
    <rPh sb="0" eb="2">
      <t>ゾウガク</t>
    </rPh>
    <rPh sb="6" eb="7">
      <t>ガク</t>
    </rPh>
    <rPh sb="7" eb="9">
      <t>サンシュツ</t>
    </rPh>
    <phoneticPr fontId="3"/>
  </si>
  <si>
    <t>当初契約金額</t>
    <rPh sb="0" eb="2">
      <t>トウショ</t>
    </rPh>
    <rPh sb="2" eb="4">
      <t>ケイヤク</t>
    </rPh>
    <rPh sb="4" eb="6">
      <t>キンガク</t>
    </rPh>
    <phoneticPr fontId="3"/>
  </si>
  <si>
    <t>予定価格</t>
    <rPh sb="0" eb="2">
      <t>ヨテイ</t>
    </rPh>
    <rPh sb="2" eb="4">
      <t>カカク</t>
    </rPh>
    <phoneticPr fontId="3"/>
  </si>
  <si>
    <t>請負比率（落札率）</t>
    <rPh sb="0" eb="2">
      <t>ウケオイ</t>
    </rPh>
    <rPh sb="2" eb="4">
      <t>ヒリツ</t>
    </rPh>
    <rPh sb="5" eb="7">
      <t>ラクサツ</t>
    </rPh>
    <rPh sb="7" eb="8">
      <t>リツ</t>
    </rPh>
    <phoneticPr fontId="3"/>
  </si>
  <si>
    <t>変更前の
市積算額</t>
    <rPh sb="0" eb="2">
      <t>ヘンコウ</t>
    </rPh>
    <rPh sb="2" eb="3">
      <t>マエ</t>
    </rPh>
    <rPh sb="5" eb="6">
      <t>シ</t>
    </rPh>
    <rPh sb="6" eb="8">
      <t>セキサン</t>
    </rPh>
    <rPh sb="8" eb="9">
      <t>ガク</t>
    </rPh>
    <phoneticPr fontId="3"/>
  </si>
  <si>
    <t>上昇率</t>
    <rPh sb="0" eb="2">
      <t>ジョウショウ</t>
    </rPh>
    <rPh sb="2" eb="3">
      <t>リツ</t>
    </rPh>
    <phoneticPr fontId="3"/>
  </si>
  <si>
    <t>変更後の
市積算額</t>
    <rPh sb="0" eb="2">
      <t>ヘンコウ</t>
    </rPh>
    <rPh sb="2" eb="3">
      <t>ゴ</t>
    </rPh>
    <rPh sb="5" eb="6">
      <t>シ</t>
    </rPh>
    <rPh sb="6" eb="8">
      <t>セキサン</t>
    </rPh>
    <rPh sb="8" eb="9">
      <t>ガク</t>
    </rPh>
    <phoneticPr fontId="3"/>
  </si>
  <si>
    <t>業務原価</t>
    <rPh sb="0" eb="2">
      <t>ギョウム</t>
    </rPh>
    <rPh sb="2" eb="4">
      <t>ゲンカ</t>
    </rPh>
    <phoneticPr fontId="3"/>
  </si>
  <si>
    <t>（変更後</t>
    <rPh sb="1" eb="3">
      <t>ヘンコウ</t>
    </rPh>
    <rPh sb="3" eb="4">
      <t>ゴ</t>
    </rPh>
    <phoneticPr fontId="3"/>
  </si>
  <si>
    <t>－</t>
    <phoneticPr fontId="3"/>
  </si>
  <si>
    <t>変更前）</t>
    <rPh sb="0" eb="2">
      <t>ヘンコウ</t>
    </rPh>
    <rPh sb="2" eb="3">
      <t>マエ</t>
    </rPh>
    <phoneticPr fontId="3"/>
  </si>
  <si>
    <t>×</t>
    <phoneticPr fontId="3"/>
  </si>
  <si>
    <t>落札率</t>
    <rPh sb="0" eb="3">
      <t>ラクサツリツ</t>
    </rPh>
    <phoneticPr fontId="3"/>
  </si>
  <si>
    <t>（未履行分契約金額×１／100）</t>
    <rPh sb="1" eb="4">
      <t>ミリコウ</t>
    </rPh>
    <rPh sb="4" eb="5">
      <t>ブン</t>
    </rPh>
    <rPh sb="5" eb="7">
      <t>ケイヤク</t>
    </rPh>
    <rPh sb="7" eb="9">
      <t>キンガク</t>
    </rPh>
    <phoneticPr fontId="3"/>
  </si>
  <si>
    <t>＝</t>
    <phoneticPr fontId="3"/>
  </si>
  <si>
    <t>スライド額（税抜）</t>
    <rPh sb="4" eb="5">
      <t>ガク</t>
    </rPh>
    <rPh sb="6" eb="7">
      <t>ゼイ</t>
    </rPh>
    <rPh sb="7" eb="8">
      <t>ヌ</t>
    </rPh>
    <phoneticPr fontId="3"/>
  </si>
  <si>
    <t>直接業務費</t>
    <rPh sb="0" eb="2">
      <t>チョクセツ</t>
    </rPh>
    <rPh sb="2" eb="4">
      <t>ギョウム</t>
    </rPh>
    <rPh sb="4" eb="5">
      <t>ヒ</t>
    </rPh>
    <phoneticPr fontId="3"/>
  </si>
  <si>
    <t>(</t>
    <phoneticPr fontId="3"/>
  </si>
  <si>
    <t>)</t>
    <phoneticPr fontId="3"/>
  </si>
  <si>
    <t>直接人件費</t>
    <rPh sb="0" eb="2">
      <t>チョクセツ</t>
    </rPh>
    <rPh sb="2" eb="5">
      <t>ジンケンヒ</t>
    </rPh>
    <phoneticPr fontId="3"/>
  </si>
  <si>
    <t>直接物品費</t>
    <rPh sb="0" eb="2">
      <t>チョクセツ</t>
    </rPh>
    <rPh sb="2" eb="4">
      <t>ブッピン</t>
    </rPh>
    <rPh sb="4" eb="5">
      <t>ヒ</t>
    </rPh>
    <phoneticPr fontId="3"/>
  </si>
  <si>
    <t>業務管理費</t>
    <rPh sb="0" eb="2">
      <t>ギョウム</t>
    </rPh>
    <rPh sb="2" eb="4">
      <t>カンリ</t>
    </rPh>
    <rPh sb="4" eb="5">
      <t>ヒ</t>
    </rPh>
    <phoneticPr fontId="3"/>
  </si>
  <si>
    <t>（業務管理費率）</t>
    <rPh sb="1" eb="3">
      <t>ギョウム</t>
    </rPh>
    <rPh sb="3" eb="5">
      <t>カンリ</t>
    </rPh>
    <rPh sb="5" eb="6">
      <t>ヒ</t>
    </rPh>
    <rPh sb="6" eb="7">
      <t>リツ</t>
    </rPh>
    <phoneticPr fontId="3"/>
  </si>
  <si>
    <t>一般管理費</t>
    <rPh sb="0" eb="2">
      <t>イッパン</t>
    </rPh>
    <rPh sb="2" eb="5">
      <t>カンリヒ</t>
    </rPh>
    <phoneticPr fontId="3"/>
  </si>
  <si>
    <t>（一般管理費率）</t>
    <rPh sb="1" eb="3">
      <t>イッパン</t>
    </rPh>
    <rPh sb="3" eb="6">
      <t>カンリヒ</t>
    </rPh>
    <rPh sb="6" eb="7">
      <t>リツ</t>
    </rPh>
    <phoneticPr fontId="3"/>
  </si>
  <si>
    <t>その他の経費</t>
    <rPh sb="2" eb="3">
      <t>タ</t>
    </rPh>
    <rPh sb="4" eb="6">
      <t>ケイヒ</t>
    </rPh>
    <phoneticPr fontId="3"/>
  </si>
  <si>
    <t>合　　計（税抜）</t>
    <rPh sb="0" eb="1">
      <t>ゴウ</t>
    </rPh>
    <rPh sb="3" eb="4">
      <t>ケイ</t>
    </rPh>
    <rPh sb="5" eb="6">
      <t>ゼイ</t>
    </rPh>
    <rPh sb="6" eb="7">
      <t>ヌ</t>
    </rPh>
    <phoneticPr fontId="3"/>
  </si>
  <si>
    <t>未履行分契約金額（税抜）</t>
    <rPh sb="0" eb="4">
      <t>ミリコウブン</t>
    </rPh>
    <rPh sb="4" eb="8">
      <t>ケイヤクキンガク</t>
    </rPh>
    <rPh sb="9" eb="11">
      <t>ゼイヌ</t>
    </rPh>
    <phoneticPr fontId="3"/>
  </si>
  <si>
    <t>減額スライド額算出シート</t>
    <rPh sb="0" eb="2">
      <t>ゲンガク</t>
    </rPh>
    <rPh sb="6" eb="7">
      <t>ガク</t>
    </rPh>
    <rPh sb="7" eb="9">
      <t>サンシュツ</t>
    </rPh>
    <phoneticPr fontId="3"/>
  </si>
  <si>
    <t>＋</t>
    <phoneticPr fontId="3"/>
  </si>
  <si>
    <t>基準日時点
での上昇率</t>
    <rPh sb="0" eb="5">
      <t>キジュンビジテン</t>
    </rPh>
    <rPh sb="8" eb="11">
      <t>ジョウショウリツ</t>
    </rPh>
    <phoneticPr fontId="3"/>
  </si>
  <si>
    <t>労務費単価Ａ</t>
    <rPh sb="0" eb="5">
      <t>ロウムヒタンカ</t>
    </rPh>
    <phoneticPr fontId="3"/>
  </si>
  <si>
    <t>労務費単価Ａの上昇率</t>
    <rPh sb="0" eb="3">
      <t>ロウムヒ</t>
    </rPh>
    <rPh sb="3" eb="5">
      <t>タンカ</t>
    </rPh>
    <rPh sb="7" eb="10">
      <t>ジョウショウリツ</t>
    </rPh>
    <phoneticPr fontId="3"/>
  </si>
  <si>
    <t>―</t>
    <phoneticPr fontId="3"/>
  </si>
  <si>
    <t>労務費単価Ｂ</t>
    <rPh sb="0" eb="5">
      <t>ロウムヒタンカ</t>
    </rPh>
    <phoneticPr fontId="3"/>
  </si>
  <si>
    <t>労務費単価Ｂの上昇率</t>
    <rPh sb="0" eb="3">
      <t>ロウムヒ</t>
    </rPh>
    <rPh sb="3" eb="5">
      <t>タンカ</t>
    </rPh>
    <rPh sb="7" eb="10">
      <t>ジョウショウリツ</t>
    </rPh>
    <phoneticPr fontId="3"/>
  </si>
  <si>
    <t>労務費単価Ｃ</t>
    <rPh sb="0" eb="5">
      <t>ロウムヒタンカ</t>
    </rPh>
    <phoneticPr fontId="3"/>
  </si>
  <si>
    <t>労務費単価Ｃの上昇率</t>
    <rPh sb="0" eb="3">
      <t>ロウムヒ</t>
    </rPh>
    <rPh sb="3" eb="5">
      <t>タンカ</t>
    </rPh>
    <rPh sb="7" eb="10">
      <t>ジョウショウリツ</t>
    </rPh>
    <phoneticPr fontId="3"/>
  </si>
  <si>
    <t>労務費単価Ｄ</t>
    <rPh sb="0" eb="5">
      <t>ロウムヒタンカ</t>
    </rPh>
    <phoneticPr fontId="3"/>
  </si>
  <si>
    <t>労務費単価Ｄの上昇率</t>
    <rPh sb="0" eb="3">
      <t>ロウムヒ</t>
    </rPh>
    <rPh sb="3" eb="5">
      <t>タンカ</t>
    </rPh>
    <rPh sb="7" eb="10">
      <t>ジョウショウリツ</t>
    </rPh>
    <phoneticPr fontId="3"/>
  </si>
  <si>
    <t>労務費単価Ｅ</t>
    <rPh sb="0" eb="5">
      <t>ロウムヒタンカ</t>
    </rPh>
    <phoneticPr fontId="3"/>
  </si>
  <si>
    <t>労務費単価Ｅの上昇率</t>
    <rPh sb="0" eb="3">
      <t>ロウムヒ</t>
    </rPh>
    <rPh sb="3" eb="5">
      <t>タンカ</t>
    </rPh>
    <rPh sb="7" eb="10">
      <t>ジョウショウリツ</t>
    </rPh>
    <phoneticPr fontId="3"/>
  </si>
  <si>
    <t>市積算上の上昇率</t>
    <rPh sb="0" eb="4">
      <t>シセキサンジョウ</t>
    </rPh>
    <rPh sb="5" eb="8">
      <t>ジョウショウリツ</t>
    </rPh>
    <phoneticPr fontId="3"/>
  </si>
  <si>
    <t>指標となる労務費単価</t>
    <rPh sb="0" eb="2">
      <t>シヒョウ</t>
    </rPh>
    <rPh sb="5" eb="10">
      <t>ロウムヒタンカ</t>
    </rPh>
    <phoneticPr fontId="3"/>
  </si>
  <si>
    <t>指標となる労務費単価の上昇率</t>
    <rPh sb="0" eb="2">
      <t>シヒョウ</t>
    </rPh>
    <rPh sb="5" eb="8">
      <t>ロウムヒ</t>
    </rPh>
    <rPh sb="8" eb="10">
      <t>タンカ</t>
    </rPh>
    <rPh sb="11" eb="14">
      <t>ジョウショウリツ</t>
    </rPh>
    <phoneticPr fontId="3"/>
  </si>
  <si>
    <t>スライド算定に使用する上昇率</t>
    <rPh sb="4" eb="6">
      <t>サンテイ</t>
    </rPh>
    <rPh sb="7" eb="9">
      <t>シヨウ</t>
    </rPh>
    <rPh sb="11" eb="14">
      <t>ジョウショウリツ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</si>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</sst>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0000;[Red]\-#,##0.0000000"/>
    <numFmt numFmtId="177" formatCode="0.0000"/>
    <numFmt numFmtId="178" formatCode="0.000000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/>
      <top style="hair">
        <color auto="1"/>
      </top>
      <bottom style="thin">
        <color auto="1"/>
      </bottom>
      <diagonal/>
    </border>
    <border>
      <left/>
      <right style="double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double">
        <color auto="1"/>
      </left>
      <right style="thin">
        <color auto="1"/>
      </right>
      <top style="thin">
        <color auto="1"/>
      </top>
      <bottom style="hair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 diagonalDown="1">
      <left style="double">
        <color auto="1"/>
      </left>
      <right style="double">
        <color auto="1"/>
      </right>
      <top/>
      <bottom style="hair">
        <color auto="1"/>
      </bottom>
      <diagonal style="thin">
        <color auto="1"/>
      </diagonal>
    </border>
    <border>
      <left style="double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0" fontId="1" fillId="2" borderId="1" xfId="1" applyFill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2" borderId="2" xfId="1" applyFill="1" applyBorder="1">
      <alignment vertical="center"/>
    </xf>
    <xf numFmtId="0" fontId="1" fillId="2" borderId="4" xfId="1" applyFill="1" applyBorder="1">
      <alignment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 wrapText="1"/>
    </xf>
    <xf numFmtId="0" fontId="1" fillId="0" borderId="7" xfId="1" applyBorder="1">
      <alignment vertical="center"/>
    </xf>
    <xf numFmtId="0" fontId="1" fillId="2" borderId="8" xfId="1" applyFill="1" applyBorder="1">
      <alignment vertical="center"/>
    </xf>
    <xf numFmtId="0" fontId="1" fillId="0" borderId="2" xfId="1" applyBorder="1">
      <alignment vertical="center"/>
    </xf>
    <xf numFmtId="0" fontId="1" fillId="2" borderId="11" xfId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0" fontId="1" fillId="2" borderId="12" xfId="1" quotePrefix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/>
    </xf>
    <xf numFmtId="0" fontId="1" fillId="2" borderId="14" xfId="1" applyFill="1" applyBorder="1" applyAlignment="1">
      <alignment horizontal="center" vertical="center" shrinkToFit="1"/>
    </xf>
    <xf numFmtId="0" fontId="1" fillId="2" borderId="15" xfId="1" applyFill="1" applyBorder="1">
      <alignment vertical="center"/>
    </xf>
    <xf numFmtId="0" fontId="1" fillId="2" borderId="16" xfId="1" applyFill="1" applyBorder="1">
      <alignment vertical="center"/>
    </xf>
    <xf numFmtId="0" fontId="1" fillId="2" borderId="1" xfId="1" applyFill="1" applyBorder="1">
      <alignment vertical="center"/>
    </xf>
    <xf numFmtId="38" fontId="0" fillId="0" borderId="17" xfId="2" applyFont="1" applyBorder="1">
      <alignment vertical="center"/>
    </xf>
    <xf numFmtId="0" fontId="1" fillId="0" borderId="18" xfId="1" applyBorder="1" applyAlignment="1">
      <alignment horizontal="center" vertical="center"/>
    </xf>
    <xf numFmtId="38" fontId="1" fillId="0" borderId="17" xfId="1" applyNumberFormat="1" applyBorder="1">
      <alignment vertical="center"/>
    </xf>
    <xf numFmtId="176" fontId="1" fillId="0" borderId="17" xfId="1" applyNumberFormat="1" applyBorder="1">
      <alignment vertical="center"/>
    </xf>
    <xf numFmtId="38" fontId="0" fillId="0" borderId="17" xfId="2" applyFont="1" applyFill="1" applyBorder="1">
      <alignment vertical="center"/>
    </xf>
    <xf numFmtId="0" fontId="1" fillId="0" borderId="19" xfId="1" applyBorder="1" applyAlignment="1">
      <alignment horizontal="center" vertical="center"/>
    </xf>
    <xf numFmtId="38" fontId="1" fillId="0" borderId="14" xfId="1" applyNumberFormat="1" applyBorder="1">
      <alignment vertical="center"/>
    </xf>
    <xf numFmtId="0" fontId="1" fillId="2" borderId="20" xfId="1" applyFill="1" applyBorder="1">
      <alignment vertical="center"/>
    </xf>
    <xf numFmtId="0" fontId="0" fillId="3" borderId="2" xfId="3" applyNumberFormat="1" applyFont="1" applyFill="1" applyBorder="1">
      <alignment vertical="center"/>
    </xf>
    <xf numFmtId="0" fontId="4" fillId="0" borderId="7" xfId="1" applyFont="1" applyBorder="1">
      <alignment vertical="center"/>
    </xf>
    <xf numFmtId="0" fontId="4" fillId="0" borderId="0" xfId="1" applyFont="1">
      <alignment vertical="center"/>
    </xf>
    <xf numFmtId="0" fontId="5" fillId="0" borderId="0" xfId="1" applyFont="1" applyAlignment="1">
      <alignment horizontal="center" vertical="center"/>
    </xf>
    <xf numFmtId="0" fontId="1" fillId="2" borderId="21" xfId="1" applyFill="1" applyBorder="1">
      <alignment vertical="center"/>
    </xf>
    <xf numFmtId="0" fontId="1" fillId="2" borderId="22" xfId="1" applyFill="1" applyBorder="1">
      <alignment vertical="center"/>
    </xf>
    <xf numFmtId="0" fontId="1" fillId="0" borderId="8" xfId="1" applyBorder="1">
      <alignment vertical="center"/>
    </xf>
    <xf numFmtId="0" fontId="1" fillId="2" borderId="27" xfId="1" applyFill="1" applyBorder="1">
      <alignment vertical="center"/>
    </xf>
    <xf numFmtId="0" fontId="1" fillId="2" borderId="28" xfId="1" applyFill="1" applyBorder="1">
      <alignment vertical="center"/>
    </xf>
    <xf numFmtId="0" fontId="1" fillId="2" borderId="29" xfId="1" applyFill="1" applyBorder="1">
      <alignment vertical="center"/>
    </xf>
    <xf numFmtId="0" fontId="1" fillId="0" borderId="28" xfId="1" applyBorder="1">
      <alignment vertical="center"/>
    </xf>
    <xf numFmtId="0" fontId="1" fillId="2" borderId="32" xfId="1" applyFill="1" applyBorder="1">
      <alignment vertical="center"/>
    </xf>
    <xf numFmtId="0" fontId="1" fillId="2" borderId="37" xfId="1" applyFill="1" applyBorder="1">
      <alignment vertical="center"/>
    </xf>
    <xf numFmtId="0" fontId="1" fillId="2" borderId="38" xfId="1" applyFill="1" applyBorder="1">
      <alignment vertical="center"/>
    </xf>
    <xf numFmtId="0" fontId="1" fillId="2" borderId="39" xfId="1" applyFill="1" applyBorder="1">
      <alignment vertical="center"/>
    </xf>
    <xf numFmtId="0" fontId="1" fillId="0" borderId="37" xfId="1" applyBorder="1">
      <alignment vertical="center"/>
    </xf>
    <xf numFmtId="0" fontId="1" fillId="0" borderId="20" xfId="1" applyBorder="1" applyAlignment="1">
      <alignment vertical="center" wrapText="1"/>
    </xf>
    <xf numFmtId="38" fontId="0" fillId="0" borderId="0" xfId="2" applyFont="1" applyFill="1" applyBorder="1" applyAlignment="1">
      <alignment vertical="center" wrapText="1"/>
    </xf>
    <xf numFmtId="0" fontId="1" fillId="2" borderId="1" xfId="4" applyFill="1" applyBorder="1">
      <alignment vertical="center"/>
    </xf>
    <xf numFmtId="0" fontId="1" fillId="2" borderId="1" xfId="4" applyFill="1" applyBorder="1" applyAlignment="1">
      <alignment horizontal="center" vertical="center"/>
    </xf>
    <xf numFmtId="0" fontId="1" fillId="2" borderId="2" xfId="4" applyFill="1" applyBorder="1" applyAlignment="1">
      <alignment horizontal="center" vertical="center"/>
    </xf>
    <xf numFmtId="0" fontId="8" fillId="2" borderId="42" xfId="4" applyFont="1" applyFill="1" applyBorder="1" applyAlignment="1">
      <alignment horizontal="center" vertical="center" wrapText="1"/>
    </xf>
    <xf numFmtId="0" fontId="1" fillId="0" borderId="0" xfId="4">
      <alignment vertical="center"/>
    </xf>
    <xf numFmtId="0" fontId="1" fillId="2" borderId="43" xfId="4" applyFill="1" applyBorder="1">
      <alignment vertical="center"/>
    </xf>
    <xf numFmtId="38" fontId="0" fillId="3" borderId="43" xfId="5" applyFont="1" applyFill="1" applyBorder="1">
      <alignment vertical="center"/>
    </xf>
    <xf numFmtId="38" fontId="0" fillId="3" borderId="8" xfId="5" applyFont="1" applyFill="1" applyBorder="1">
      <alignment vertical="center"/>
    </xf>
    <xf numFmtId="0" fontId="1" fillId="0" borderId="44" xfId="4" applyBorder="1">
      <alignment vertical="center"/>
    </xf>
    <xf numFmtId="0" fontId="1" fillId="2" borderId="45" xfId="4" applyFill="1" applyBorder="1">
      <alignment vertical="center"/>
    </xf>
    <xf numFmtId="0" fontId="1" fillId="0" borderId="45" xfId="4" applyBorder="1" applyAlignment="1">
      <alignment horizontal="center" vertical="center"/>
    </xf>
    <xf numFmtId="177" fontId="1" fillId="0" borderId="45" xfId="4" applyNumberFormat="1" applyBorder="1">
      <alignment vertical="center"/>
    </xf>
    <xf numFmtId="177" fontId="1" fillId="0" borderId="28" xfId="4" applyNumberFormat="1" applyBorder="1">
      <alignment vertical="center"/>
    </xf>
    <xf numFmtId="178" fontId="1" fillId="0" borderId="46" xfId="4" applyNumberFormat="1" applyBorder="1">
      <alignment vertical="center"/>
    </xf>
    <xf numFmtId="177" fontId="1" fillId="0" borderId="47" xfId="4" applyNumberFormat="1" applyBorder="1">
      <alignment vertical="center"/>
    </xf>
    <xf numFmtId="177" fontId="1" fillId="0" borderId="48" xfId="4" applyNumberFormat="1" applyBorder="1">
      <alignment vertical="center"/>
    </xf>
    <xf numFmtId="178" fontId="1" fillId="0" borderId="14" xfId="4" applyNumberFormat="1" applyBorder="1">
      <alignment vertical="center"/>
    </xf>
    <xf numFmtId="0" fontId="8" fillId="2" borderId="14" xfId="4" applyFont="1" applyFill="1" applyBorder="1" applyAlignment="1">
      <alignment horizontal="center" vertical="center" wrapText="1"/>
    </xf>
    <xf numFmtId="0" fontId="1" fillId="0" borderId="49" xfId="4" applyBorder="1">
      <alignment vertical="center"/>
    </xf>
    <xf numFmtId="178" fontId="1" fillId="0" borderId="50" xfId="4" applyNumberFormat="1" applyBorder="1">
      <alignment vertical="center"/>
    </xf>
    <xf numFmtId="0" fontId="0" fillId="2" borderId="4" xfId="1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38" fontId="0" fillId="3" borderId="2" xfId="2" applyFont="1" applyFill="1" applyBorder="1" applyAlignment="1">
      <alignment horizontal="center" vertical="center" wrapText="1"/>
    </xf>
    <xf numFmtId="38" fontId="0" fillId="3" borderId="3" xfId="2" applyFont="1" applyFill="1" applyBorder="1" applyAlignment="1">
      <alignment horizontal="center" vertical="center" wrapText="1"/>
    </xf>
    <xf numFmtId="38" fontId="0" fillId="3" borderId="23" xfId="2" applyFont="1" applyFill="1" applyBorder="1">
      <alignment vertical="center"/>
    </xf>
    <xf numFmtId="38" fontId="0" fillId="3" borderId="24" xfId="2" applyFont="1" applyFill="1" applyBorder="1">
      <alignment vertical="center"/>
    </xf>
    <xf numFmtId="38" fontId="0" fillId="0" borderId="25" xfId="2" applyFont="1" applyBorder="1">
      <alignment vertical="center"/>
    </xf>
    <xf numFmtId="38" fontId="0" fillId="0" borderId="26" xfId="2" applyFont="1" applyBorder="1">
      <alignment vertical="center"/>
    </xf>
    <xf numFmtId="176" fontId="0" fillId="0" borderId="28" xfId="2" applyNumberFormat="1" applyFont="1" applyBorder="1">
      <alignment vertical="center"/>
    </xf>
    <xf numFmtId="176" fontId="0" fillId="0" borderId="29" xfId="2" applyNumberFormat="1" applyFont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38" fontId="0" fillId="3" borderId="33" xfId="2" applyFont="1" applyFill="1" applyBorder="1">
      <alignment vertical="center"/>
    </xf>
    <xf numFmtId="38" fontId="0" fillId="3" borderId="34" xfId="2" applyFont="1" applyFill="1" applyBorder="1">
      <alignment vertical="center"/>
    </xf>
    <xf numFmtId="38" fontId="1" fillId="0" borderId="35" xfId="1" applyNumberFormat="1" applyBorder="1">
      <alignment vertical="center"/>
    </xf>
    <xf numFmtId="38" fontId="1" fillId="0" borderId="36" xfId="1" applyNumberFormat="1" applyBorder="1">
      <alignment vertical="center"/>
    </xf>
    <xf numFmtId="38" fontId="0" fillId="0" borderId="37" xfId="2" applyFont="1" applyBorder="1">
      <alignment vertical="center"/>
    </xf>
    <xf numFmtId="38" fontId="0" fillId="0" borderId="39" xfId="2" applyFont="1" applyBorder="1">
      <alignment vertical="center"/>
    </xf>
    <xf numFmtId="38" fontId="0" fillId="0" borderId="40" xfId="2" applyFont="1" applyBorder="1">
      <alignment vertical="center"/>
    </xf>
    <xf numFmtId="38" fontId="0" fillId="0" borderId="41" xfId="2" applyFont="1" applyBorder="1">
      <alignment vertical="center"/>
    </xf>
    <xf numFmtId="38" fontId="0" fillId="2" borderId="2" xfId="2" applyFont="1" applyFill="1" applyBorder="1" applyAlignment="1">
      <alignment horizontal="center" vertical="center"/>
    </xf>
    <xf numFmtId="38" fontId="0" fillId="2" borderId="11" xfId="2" applyFont="1" applyFill="1" applyBorder="1" applyAlignment="1">
      <alignment horizontal="center" vertical="center"/>
    </xf>
    <xf numFmtId="38" fontId="0" fillId="0" borderId="2" xfId="2" applyFont="1" applyBorder="1">
      <alignment vertical="center"/>
    </xf>
    <xf numFmtId="38" fontId="0" fillId="0" borderId="3" xfId="2" applyFont="1" applyBorder="1">
      <alignment vertical="center"/>
    </xf>
    <xf numFmtId="38" fontId="1" fillId="0" borderId="9" xfId="1" applyNumberFormat="1" applyBorder="1">
      <alignment vertical="center"/>
    </xf>
    <xf numFmtId="38" fontId="1" fillId="0" borderId="10" xfId="1" applyNumberFormat="1" applyBorder="1">
      <alignment vertical="center"/>
    </xf>
    <xf numFmtId="38" fontId="0" fillId="3" borderId="2" xfId="2" applyFont="1" applyFill="1" applyBorder="1">
      <alignment vertical="center"/>
    </xf>
    <xf numFmtId="38" fontId="0" fillId="3" borderId="3" xfId="2" applyFont="1" applyFill="1" applyBorder="1">
      <alignment vertical="center"/>
    </xf>
    <xf numFmtId="38" fontId="0" fillId="0" borderId="9" xfId="2" applyFont="1" applyFill="1" applyBorder="1">
      <alignment vertical="center"/>
    </xf>
    <xf numFmtId="38" fontId="0" fillId="0" borderId="10" xfId="2" applyFont="1" applyFill="1" applyBorder="1">
      <alignment vertical="center"/>
    </xf>
    <xf numFmtId="0" fontId="1" fillId="2" borderId="2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 wrapText="1"/>
    </xf>
    <xf numFmtId="38" fontId="0" fillId="3" borderId="1" xfId="2" applyFont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 shrinkToFi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0" borderId="14" xfId="4" applyBorder="1" applyAlignment="1">
      <alignment horizontal="center" vertical="center"/>
    </xf>
  </cellXfs>
  <cellStyles count="6">
    <cellStyle name="パーセント 2" xfId="3" xr:uid="{5E00B710-56E8-4083-A8BD-1BFAF6D0D2CA}"/>
    <cellStyle name="桁区切り 5" xfId="2" xr:uid="{25147715-A729-444F-BBC5-791FA3F438E2}"/>
    <cellStyle name="桁区切り 6" xfId="5" xr:uid="{2937A786-27ED-4650-A73A-8D0A50CAE1AE}"/>
    <cellStyle name="標準" xfId="0" builtinId="0"/>
    <cellStyle name="標準 5" xfId="1" xr:uid="{44FA1470-934D-405A-BF22-4FC5BD0D4BF1}"/>
    <cellStyle name="標準 6" xfId="4" xr:uid="{A5780CF3-2788-4A5E-B26B-BD83E17581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0</xdr:row>
      <xdr:rowOff>171450</xdr:rowOff>
    </xdr:from>
    <xdr:to>
      <xdr:col>11</xdr:col>
      <xdr:colOff>171451</xdr:colOff>
      <xdr:row>6</xdr:row>
      <xdr:rowOff>123825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A2AF4D5-5F46-4AC6-9535-D505C3BED315}"/>
            </a:ext>
          </a:extLst>
        </xdr:cNvPr>
        <xdr:cNvSpPr/>
      </xdr:nvSpPr>
      <xdr:spPr>
        <a:xfrm>
          <a:off x="7038975" y="171450"/>
          <a:ext cx="2371726" cy="1562100"/>
        </a:xfrm>
        <a:prstGeom prst="wedgeRoundRectCallout">
          <a:avLst>
            <a:gd name="adj1" fmla="val -70703"/>
            <a:gd name="adj2" fmla="val -21461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・履行開始から基準日時点までの</a:t>
          </a:r>
          <a:endParaRPr kumimoji="1" lang="en-US" altLang="ja-JP" sz="1000"/>
        </a:p>
        <a:p>
          <a:pPr algn="l"/>
          <a:r>
            <a:rPr kumimoji="1" lang="ja-JP" altLang="en-US" sz="1000"/>
            <a:t>　積算上想定した単価を①から順</a:t>
          </a:r>
          <a:endParaRPr kumimoji="1" lang="en-US" altLang="ja-JP" sz="1000"/>
        </a:p>
        <a:p>
          <a:pPr algn="l"/>
          <a:r>
            <a:rPr kumimoji="1" lang="ja-JP" altLang="en-US" sz="1000"/>
            <a:t>　に入力する。</a:t>
          </a:r>
          <a:endParaRPr kumimoji="1" lang="en-US" altLang="ja-JP" sz="1000"/>
        </a:p>
        <a:p>
          <a:pPr algn="l"/>
          <a:r>
            <a:rPr kumimoji="1" lang="ja-JP" altLang="en-US" sz="1000"/>
            <a:t>・２回目以降のスライドの際には、</a:t>
          </a:r>
          <a:endParaRPr kumimoji="1" lang="en-US" altLang="ja-JP" sz="1000"/>
        </a:p>
        <a:p>
          <a:pPr algn="l"/>
          <a:r>
            <a:rPr kumimoji="1" lang="ja-JP" altLang="en-US" sz="1000"/>
            <a:t>　「①」に前回スライド時点での</a:t>
          </a:r>
          <a:endParaRPr kumimoji="1" lang="en-US" altLang="ja-JP" sz="1000"/>
        </a:p>
        <a:p>
          <a:pPr algn="l"/>
          <a:r>
            <a:rPr kumimoji="1" lang="ja-JP" altLang="en-US" sz="1000"/>
            <a:t>　積算上の単価を入力する。</a:t>
          </a:r>
        </a:p>
      </xdr:txBody>
    </xdr:sp>
    <xdr:clientData/>
  </xdr:twoCellAnchor>
  <xdr:twoCellAnchor>
    <xdr:from>
      <xdr:col>7</xdr:col>
      <xdr:colOff>552450</xdr:colOff>
      <xdr:row>12</xdr:row>
      <xdr:rowOff>228601</xdr:rowOff>
    </xdr:from>
    <xdr:to>
      <xdr:col>11</xdr:col>
      <xdr:colOff>180976</xdr:colOff>
      <xdr:row>19</xdr:row>
      <xdr:rowOff>142875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241FE303-9FA9-46C0-88E3-8A14B925CF31}"/>
            </a:ext>
          </a:extLst>
        </xdr:cNvPr>
        <xdr:cNvSpPr/>
      </xdr:nvSpPr>
      <xdr:spPr>
        <a:xfrm>
          <a:off x="7048500" y="3295651"/>
          <a:ext cx="2371726" cy="1838324"/>
        </a:xfrm>
        <a:prstGeom prst="wedgeRoundRectCallout">
          <a:avLst>
            <a:gd name="adj1" fmla="val -70703"/>
            <a:gd name="adj2" fmla="val -21461"/>
            <a:gd name="adj3" fmla="val 16667"/>
          </a:avLst>
        </a:prstGeom>
        <a:solidFill>
          <a:sysClr val="window" lastClr="FFFFFF"/>
        </a:solidFill>
        <a:ln w="12700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・履行開始から基準日時点までの、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指標となる労務費単価を①から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順に入力する。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・市の積算上、労務費単価の上昇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を見込んでいない場合は、この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率がそのまま「スライド算定に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　使用する上昇率」になる。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0</xdr:row>
      <xdr:rowOff>171450</xdr:rowOff>
    </xdr:from>
    <xdr:to>
      <xdr:col>11</xdr:col>
      <xdr:colOff>104775</xdr:colOff>
      <xdr:row>6</xdr:row>
      <xdr:rowOff>114300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16E4F82F-5D9C-4457-B817-8B5355F1FBEF}"/>
            </a:ext>
          </a:extLst>
        </xdr:cNvPr>
        <xdr:cNvSpPr/>
      </xdr:nvSpPr>
      <xdr:spPr>
        <a:xfrm>
          <a:off x="7038975" y="171450"/>
          <a:ext cx="2305050" cy="1552575"/>
        </a:xfrm>
        <a:prstGeom prst="wedgeRoundRectCallout">
          <a:avLst>
            <a:gd name="adj1" fmla="val -70703"/>
            <a:gd name="adj2" fmla="val -21461"/>
            <a:gd name="adj3" fmla="val 16667"/>
          </a:avLst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・履行開始から基準日時点までの</a:t>
          </a:r>
          <a:endParaRPr lang="ja-JP" altLang="ja-JP" sz="1000">
            <a:effectLst/>
          </a:endParaRPr>
        </a:p>
        <a:p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積算上想定した単価を①から順</a:t>
          </a:r>
          <a:endParaRPr lang="ja-JP" altLang="ja-JP" sz="1000">
            <a:effectLst/>
          </a:endParaRPr>
        </a:p>
        <a:p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に入力する。</a:t>
          </a:r>
          <a:endParaRPr lang="ja-JP" altLang="ja-JP" sz="1000">
            <a:effectLst/>
          </a:endParaRPr>
        </a:p>
        <a:p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・２回目以降のスライドの際には、</a:t>
          </a:r>
          <a:endParaRPr lang="ja-JP" altLang="ja-JP" sz="1000">
            <a:effectLst/>
          </a:endParaRPr>
        </a:p>
        <a:p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①に前回スライド時点での積算</a:t>
          </a:r>
          <a:endParaRPr kumimoji="1" lang="en-US" altLang="ja-JP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上の単価を入力する。</a:t>
          </a:r>
          <a:endParaRPr lang="ja-JP" altLang="ja-JP" sz="1000">
            <a:effectLst/>
          </a:endParaRPr>
        </a:p>
      </xdr:txBody>
    </xdr:sp>
    <xdr:clientData/>
  </xdr:twoCellAnchor>
  <xdr:twoCellAnchor>
    <xdr:from>
      <xdr:col>7</xdr:col>
      <xdr:colOff>581025</xdr:colOff>
      <xdr:row>12</xdr:row>
      <xdr:rowOff>180975</xdr:rowOff>
    </xdr:from>
    <xdr:to>
      <xdr:col>11</xdr:col>
      <xdr:colOff>209551</xdr:colOff>
      <xdr:row>19</xdr:row>
      <xdr:rowOff>28575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87CAB799-1011-4C53-BD83-439988E96B43}"/>
            </a:ext>
          </a:extLst>
        </xdr:cNvPr>
        <xdr:cNvSpPr/>
      </xdr:nvSpPr>
      <xdr:spPr>
        <a:xfrm>
          <a:off x="7077075" y="3248025"/>
          <a:ext cx="2371726" cy="1771650"/>
        </a:xfrm>
        <a:prstGeom prst="wedgeRoundRectCallout">
          <a:avLst>
            <a:gd name="adj1" fmla="val -70703"/>
            <a:gd name="adj2" fmla="val -21461"/>
            <a:gd name="adj3" fmla="val 16667"/>
          </a:avLst>
        </a:prstGeom>
        <a:solidFill>
          <a:sysClr val="window" lastClr="FFFFFF"/>
        </a:solidFill>
        <a:ln w="12700" cap="flat" cmpd="sng" algn="ctr">
          <a:solidFill>
            <a:sysClr val="windowText" lastClr="000000"/>
          </a:solidFill>
          <a:prstDash val="solid"/>
          <a:miter lim="800000"/>
        </a:ln>
        <a:effectLst/>
      </xdr:spPr>
      <xdr:txBody>
        <a:bodyPr vertOverflow="clip" horzOverflow="clip" rtlCol="0" anchor="ctr"/>
        <a:lstStyle/>
        <a:p>
          <a:pPr eaLnBrk="1" fontAlgn="auto" latinLnBrk="0" hangingPunct="1"/>
          <a:r>
            <a:rPr kumimoji="1" lang="ja-JP" altLang="ja-JP" sz="1000" b="0" i="0" baseline="0">
              <a:effectLst/>
              <a:latin typeface="+mn-lt"/>
              <a:ea typeface="+mn-ea"/>
              <a:cs typeface="+mn-cs"/>
            </a:rPr>
            <a:t>・履行開始から基準日時点までの、</a:t>
          </a:r>
          <a:endParaRPr lang="ja-JP" altLang="ja-JP" sz="1000">
            <a:effectLst/>
          </a:endParaRPr>
        </a:p>
        <a:p>
          <a:pPr eaLnBrk="1" fontAlgn="auto" latinLnBrk="0" hangingPunct="1"/>
          <a:r>
            <a:rPr kumimoji="1" lang="ja-JP" altLang="ja-JP" sz="1000" b="0" i="0" baseline="0">
              <a:effectLst/>
              <a:latin typeface="+mn-lt"/>
              <a:ea typeface="+mn-ea"/>
              <a:cs typeface="+mn-cs"/>
            </a:rPr>
            <a:t>　指標となる労務費単価を①から</a:t>
          </a:r>
          <a:endParaRPr lang="ja-JP" altLang="ja-JP" sz="1000">
            <a:effectLst/>
          </a:endParaRPr>
        </a:p>
        <a:p>
          <a:pPr eaLnBrk="1" fontAlgn="auto" latinLnBrk="0" hangingPunct="1"/>
          <a:r>
            <a:rPr kumimoji="1" lang="ja-JP" altLang="ja-JP" sz="1000" b="0" i="0" baseline="0">
              <a:effectLst/>
              <a:latin typeface="+mn-lt"/>
              <a:ea typeface="+mn-ea"/>
              <a:cs typeface="+mn-cs"/>
            </a:rPr>
            <a:t>　順に入力する。</a:t>
          </a:r>
          <a:endParaRPr lang="ja-JP" altLang="ja-JP" sz="1000">
            <a:effectLst/>
          </a:endParaRPr>
        </a:p>
        <a:p>
          <a:pPr eaLnBrk="1" fontAlgn="auto" latinLnBrk="0" hangingPunct="1"/>
          <a:r>
            <a:rPr kumimoji="1" lang="ja-JP" altLang="ja-JP" sz="1000" b="0" i="0" baseline="0">
              <a:effectLst/>
              <a:latin typeface="+mn-lt"/>
              <a:ea typeface="+mn-ea"/>
              <a:cs typeface="+mn-cs"/>
            </a:rPr>
            <a:t>・市の積算上、労務費単価の上昇</a:t>
          </a:r>
          <a:endParaRPr lang="ja-JP" altLang="ja-JP" sz="1000">
            <a:effectLst/>
          </a:endParaRPr>
        </a:p>
        <a:p>
          <a:pPr eaLnBrk="1" fontAlgn="auto" latinLnBrk="0" hangingPunct="1"/>
          <a:r>
            <a:rPr kumimoji="1" lang="ja-JP" altLang="ja-JP" sz="1000" b="0" i="0" baseline="0">
              <a:effectLst/>
              <a:latin typeface="+mn-lt"/>
              <a:ea typeface="+mn-ea"/>
              <a:cs typeface="+mn-cs"/>
            </a:rPr>
            <a:t>　を見込んでいない場合は、この</a:t>
          </a:r>
          <a:endParaRPr lang="ja-JP" altLang="ja-JP" sz="1000">
            <a:effectLst/>
          </a:endParaRPr>
        </a:p>
        <a:p>
          <a:pPr eaLnBrk="1" fontAlgn="auto" latinLnBrk="0" hangingPunct="1"/>
          <a:r>
            <a:rPr kumimoji="1" lang="ja-JP" altLang="ja-JP" sz="1000" b="0" i="0" baseline="0">
              <a:effectLst/>
              <a:latin typeface="+mn-lt"/>
              <a:ea typeface="+mn-ea"/>
              <a:cs typeface="+mn-cs"/>
            </a:rPr>
            <a:t>　率がそのまま「スライド算定に</a:t>
          </a:r>
          <a:endParaRPr lang="ja-JP" altLang="ja-JP" sz="1000">
            <a:effectLst/>
          </a:endParaRPr>
        </a:p>
        <a:p>
          <a:pPr eaLnBrk="1" fontAlgn="auto" latinLnBrk="0" hangingPunct="1"/>
          <a:r>
            <a:rPr kumimoji="1" lang="ja-JP" altLang="ja-JP" sz="1000" b="0" i="0" baseline="0">
              <a:effectLst/>
              <a:latin typeface="+mn-lt"/>
              <a:ea typeface="+mn-ea"/>
              <a:cs typeface="+mn-cs"/>
            </a:rPr>
            <a:t>　使用する上昇率」になる。</a:t>
          </a:r>
          <a:endParaRPr lang="ja-JP" altLang="ja-JP" sz="1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C7870-8ADA-4FD7-9605-19511D1E58B8}">
  <sheetPr>
    <pageSetUpPr fitToPage="1"/>
  </sheetPr>
  <dimension ref="A1:T17"/>
  <sheetViews>
    <sheetView zoomScaleNormal="100" workbookViewId="0">
      <selection activeCell="K12" sqref="K12"/>
    </sheetView>
  </sheetViews>
  <sheetFormatPr defaultRowHeight="18.75"/>
  <cols>
    <col min="1" max="1" width="2.125" style="2" customWidth="1"/>
    <col min="2" max="2" width="2.5" style="2" customWidth="1"/>
    <col min="3" max="3" width="12.875" style="2" customWidth="1"/>
    <col min="4" max="4" width="4.625" style="2" bestFit="1" customWidth="1"/>
    <col min="5" max="5" width="10.625" style="2" customWidth="1"/>
    <col min="6" max="6" width="11.625" style="2" bestFit="1" customWidth="1"/>
    <col min="7" max="7" width="4.625" style="2" bestFit="1" customWidth="1"/>
    <col min="8" max="8" width="10.625" style="2" customWidth="1"/>
    <col min="9" max="9" width="8.875" style="2" customWidth="1"/>
    <col min="10" max="10" width="2.25" style="2" bestFit="1" customWidth="1"/>
    <col min="11" max="11" width="12.625" style="2" customWidth="1"/>
    <col min="12" max="12" width="3.375" style="2" bestFit="1" customWidth="1"/>
    <col min="13" max="13" width="12.625" style="2" customWidth="1"/>
    <col min="14" max="14" width="2.25" style="2" bestFit="1" customWidth="1"/>
    <col min="15" max="15" width="3.375" style="2" bestFit="1" customWidth="1"/>
    <col min="16" max="16" width="11.125" style="2" bestFit="1" customWidth="1"/>
    <col min="17" max="17" width="3.375" style="2" bestFit="1" customWidth="1"/>
    <col min="18" max="18" width="12.625" style="2" customWidth="1"/>
    <col min="19" max="19" width="3.375" style="2" bestFit="1" customWidth="1"/>
    <col min="20" max="20" width="19.25" style="2" bestFit="1" customWidth="1"/>
    <col min="21" max="16384" width="9" style="2"/>
  </cols>
  <sheetData>
    <row r="1" spans="1:20" ht="36" customHeight="1">
      <c r="A1" s="1" t="s">
        <v>0</v>
      </c>
    </row>
    <row r="2" spans="1:20" ht="24" customHeight="1">
      <c r="A2" s="68" t="s">
        <v>1</v>
      </c>
      <c r="B2" s="68"/>
      <c r="C2" s="68"/>
      <c r="D2" s="69"/>
      <c r="E2" s="70"/>
      <c r="F2" s="3" t="s">
        <v>2</v>
      </c>
      <c r="G2" s="101"/>
      <c r="H2" s="101"/>
    </row>
    <row r="3" spans="1:20" ht="24" customHeight="1">
      <c r="A3" s="102" t="s">
        <v>3</v>
      </c>
      <c r="B3" s="102"/>
      <c r="C3" s="102"/>
      <c r="D3" s="103" t="e">
        <f>ROUND(D2/G2,7)</f>
        <v>#DIV/0!</v>
      </c>
      <c r="E3" s="104"/>
      <c r="F3" s="4"/>
      <c r="G3" s="4"/>
      <c r="H3" s="4"/>
    </row>
    <row r="4" spans="1:20" ht="18.75" customHeight="1" thickBot="1">
      <c r="A4" s="4"/>
      <c r="B4" s="4"/>
      <c r="C4" s="4"/>
      <c r="D4" s="4"/>
      <c r="E4" s="4"/>
      <c r="F4" s="4"/>
      <c r="G4" s="4"/>
      <c r="H4" s="4"/>
    </row>
    <row r="5" spans="1:20" ht="39" customHeight="1" thickTop="1" thickBot="1">
      <c r="A5" s="5"/>
      <c r="B5" s="6"/>
      <c r="C5" s="7"/>
      <c r="D5" s="97" t="s">
        <v>4</v>
      </c>
      <c r="E5" s="98"/>
      <c r="F5" s="8" t="s">
        <v>5</v>
      </c>
      <c r="G5" s="99" t="s">
        <v>6</v>
      </c>
      <c r="H5" s="100"/>
      <c r="I5" s="9"/>
    </row>
    <row r="6" spans="1:20" ht="27.75" customHeight="1" thickTop="1" thickBot="1">
      <c r="A6" s="10" t="s">
        <v>7</v>
      </c>
      <c r="B6" s="6"/>
      <c r="C6" s="7"/>
      <c r="D6" s="89">
        <f>D7+D10</f>
        <v>0</v>
      </c>
      <c r="E6" s="90"/>
      <c r="F6" s="11"/>
      <c r="G6" s="91" t="e">
        <f>G7+G10</f>
        <v>#DIV/0!</v>
      </c>
      <c r="H6" s="92"/>
      <c r="I6" s="9"/>
      <c r="J6" s="87" t="s">
        <v>8</v>
      </c>
      <c r="K6" s="88"/>
      <c r="L6" s="12" t="s">
        <v>9</v>
      </c>
      <c r="M6" s="13" t="s">
        <v>10</v>
      </c>
      <c r="N6" s="13"/>
      <c r="O6" s="14" t="s">
        <v>11</v>
      </c>
      <c r="P6" s="13" t="s">
        <v>12</v>
      </c>
      <c r="Q6" s="14" t="s">
        <v>9</v>
      </c>
      <c r="R6" s="15" t="s">
        <v>13</v>
      </c>
      <c r="S6" s="16" t="s">
        <v>14</v>
      </c>
      <c r="T6" s="17" t="s">
        <v>15</v>
      </c>
    </row>
    <row r="7" spans="1:20" ht="27.75" customHeight="1" thickTop="1" thickBot="1">
      <c r="A7" s="18"/>
      <c r="B7" s="19" t="s">
        <v>16</v>
      </c>
      <c r="C7" s="20"/>
      <c r="D7" s="89">
        <f>D8+D9</f>
        <v>0</v>
      </c>
      <c r="E7" s="90"/>
      <c r="F7" s="11"/>
      <c r="G7" s="91">
        <f>G8+G9</f>
        <v>0</v>
      </c>
      <c r="H7" s="92"/>
      <c r="I7" s="9"/>
      <c r="J7" s="11" t="s">
        <v>17</v>
      </c>
      <c r="K7" s="21" t="e">
        <f>G15</f>
        <v>#DIV/0!</v>
      </c>
      <c r="L7" s="22" t="s">
        <v>9</v>
      </c>
      <c r="M7" s="23">
        <f>D15</f>
        <v>0</v>
      </c>
      <c r="N7" s="23" t="s">
        <v>18</v>
      </c>
      <c r="O7" s="22" t="s">
        <v>11</v>
      </c>
      <c r="P7" s="24" t="e">
        <f>D3</f>
        <v>#DIV/0!</v>
      </c>
      <c r="Q7" s="22" t="s">
        <v>9</v>
      </c>
      <c r="R7" s="25">
        <f>ROUNDDOWN(D17*0.01,0)</f>
        <v>0</v>
      </c>
      <c r="S7" s="26" t="s">
        <v>14</v>
      </c>
      <c r="T7" s="27" t="e">
        <f>ROUNDDOWN((K7-M7)*P7,0)-R7</f>
        <v>#DIV/0!</v>
      </c>
    </row>
    <row r="8" spans="1:20" ht="27.75" customHeight="1" thickTop="1">
      <c r="A8" s="18"/>
      <c r="B8" s="28"/>
      <c r="C8" s="20" t="s">
        <v>19</v>
      </c>
      <c r="D8" s="93"/>
      <c r="E8" s="94"/>
      <c r="F8" s="29"/>
      <c r="G8" s="95">
        <f>ROUNDDOWN(D8*F8,0)</f>
        <v>0</v>
      </c>
      <c r="H8" s="96"/>
      <c r="I8" s="30"/>
      <c r="J8" s="31"/>
      <c r="T8" s="32" t="e">
        <f>IF(T7&lt;=0,"スライド対象外","")</f>
        <v>#DIV/0!</v>
      </c>
    </row>
    <row r="9" spans="1:20" ht="27.75" customHeight="1">
      <c r="A9" s="18"/>
      <c r="B9" s="33"/>
      <c r="C9" s="20" t="s">
        <v>20</v>
      </c>
      <c r="D9" s="93"/>
      <c r="E9" s="94"/>
      <c r="F9" s="11"/>
      <c r="G9" s="91">
        <f>D9</f>
        <v>0</v>
      </c>
      <c r="H9" s="92"/>
      <c r="I9" s="9"/>
    </row>
    <row r="10" spans="1:20" ht="27.75" customHeight="1">
      <c r="A10" s="18"/>
      <c r="B10" s="34" t="s">
        <v>21</v>
      </c>
      <c r="C10" s="19"/>
      <c r="D10" s="71"/>
      <c r="E10" s="72"/>
      <c r="F10" s="35"/>
      <c r="G10" s="73" t="e">
        <f>ROUNDDOWN(G7*D11,0)</f>
        <v>#DIV/0!</v>
      </c>
      <c r="H10" s="74"/>
      <c r="I10" s="30"/>
      <c r="J10" s="31"/>
    </row>
    <row r="11" spans="1:20">
      <c r="A11" s="36"/>
      <c r="B11" s="37" t="s">
        <v>22</v>
      </c>
      <c r="C11" s="38"/>
      <c r="D11" s="75" t="e">
        <f>ROUND(D10/D7,7)</f>
        <v>#DIV/0!</v>
      </c>
      <c r="E11" s="76"/>
      <c r="F11" s="39"/>
      <c r="G11" s="77"/>
      <c r="H11" s="78"/>
      <c r="I11" s="9"/>
    </row>
    <row r="12" spans="1:20" ht="27.75" customHeight="1">
      <c r="A12" s="10" t="s">
        <v>23</v>
      </c>
      <c r="B12" s="34"/>
      <c r="C12" s="19"/>
      <c r="D12" s="71"/>
      <c r="E12" s="72"/>
      <c r="F12" s="35"/>
      <c r="G12" s="73" t="e">
        <f>ROUNDDOWN(G6*D13,0)</f>
        <v>#DIV/0!</v>
      </c>
      <c r="H12" s="74"/>
      <c r="I12" s="30"/>
      <c r="J12" s="31"/>
    </row>
    <row r="13" spans="1:20">
      <c r="A13" s="37" t="s">
        <v>24</v>
      </c>
      <c r="B13" s="40"/>
      <c r="C13" s="38"/>
      <c r="D13" s="75" t="e">
        <f>ROUND(D12/D6,7)</f>
        <v>#DIV/0!</v>
      </c>
      <c r="E13" s="76"/>
      <c r="F13" s="39"/>
      <c r="G13" s="77"/>
      <c r="H13" s="78"/>
      <c r="I13" s="9"/>
    </row>
    <row r="14" spans="1:20" ht="27.75" customHeight="1" thickBot="1">
      <c r="A14" s="10" t="s">
        <v>25</v>
      </c>
      <c r="B14" s="34"/>
      <c r="C14" s="19"/>
      <c r="D14" s="79"/>
      <c r="E14" s="80"/>
      <c r="F14" s="35"/>
      <c r="G14" s="81">
        <f>D14</f>
        <v>0</v>
      </c>
      <c r="H14" s="82"/>
      <c r="I14" s="9"/>
    </row>
    <row r="15" spans="1:20" ht="27.75" customHeight="1" thickTop="1" thickBot="1">
      <c r="A15" s="41" t="s">
        <v>26</v>
      </c>
      <c r="B15" s="42"/>
      <c r="C15" s="43"/>
      <c r="D15" s="83">
        <f>D7+D10+D12+D14</f>
        <v>0</v>
      </c>
      <c r="E15" s="84"/>
      <c r="F15" s="44"/>
      <c r="G15" s="85" t="e">
        <f>G7+G10+G12+G14</f>
        <v>#DIV/0!</v>
      </c>
      <c r="H15" s="86"/>
      <c r="I15" s="9"/>
    </row>
    <row r="16" spans="1:20" ht="19.5" thickTop="1"/>
    <row r="17" spans="1:8" ht="33.75" customHeight="1">
      <c r="A17" s="68" t="s">
        <v>27</v>
      </c>
      <c r="B17" s="68"/>
      <c r="C17" s="68"/>
      <c r="D17" s="69"/>
      <c r="E17" s="70"/>
      <c r="F17" s="45"/>
      <c r="G17" s="46"/>
      <c r="H17" s="46"/>
    </row>
  </sheetData>
  <mergeCells count="30">
    <mergeCell ref="D5:E5"/>
    <mergeCell ref="G5:H5"/>
    <mergeCell ref="D6:E6"/>
    <mergeCell ref="G6:H6"/>
    <mergeCell ref="A2:C2"/>
    <mergeCell ref="D2:E2"/>
    <mergeCell ref="G2:H2"/>
    <mergeCell ref="A3:C3"/>
    <mergeCell ref="D3:E3"/>
    <mergeCell ref="J6:K6"/>
    <mergeCell ref="D7:E7"/>
    <mergeCell ref="G7:H7"/>
    <mergeCell ref="D9:E9"/>
    <mergeCell ref="G9:H9"/>
    <mergeCell ref="D8:E8"/>
    <mergeCell ref="G8:H8"/>
    <mergeCell ref="D10:E10"/>
    <mergeCell ref="G10:H10"/>
    <mergeCell ref="D11:E11"/>
    <mergeCell ref="G11:H11"/>
    <mergeCell ref="D15:E15"/>
    <mergeCell ref="G15:H15"/>
    <mergeCell ref="A17:C17"/>
    <mergeCell ref="D17:E17"/>
    <mergeCell ref="D12:E12"/>
    <mergeCell ref="G12:H12"/>
    <mergeCell ref="D13:E13"/>
    <mergeCell ref="G13:H13"/>
    <mergeCell ref="D14:E14"/>
    <mergeCell ref="G14:H14"/>
  </mergeCells>
  <phoneticPr fontId="3"/>
  <pageMargins left="0.59055118110236227" right="0.59055118110236227" top="0.74803149606299213" bottom="0.74803149606299213" header="0.31496062992125984" footer="0.31496062992125984"/>
  <pageSetup paperSize="9" scale="79" fitToHeight="0" orientation="landscape" r:id="rId1"/>
  <headerFooter>
    <oddHeader>&amp;L様式３－３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02B87-0E7A-4925-A5CC-8BCBCF2C275C}">
  <sheetPr>
    <pageSetUpPr fitToPage="1"/>
  </sheetPr>
  <dimension ref="A1:T17"/>
  <sheetViews>
    <sheetView zoomScaleNormal="100" workbookViewId="0">
      <selection activeCell="N6" sqref="N6"/>
    </sheetView>
  </sheetViews>
  <sheetFormatPr defaultRowHeight="18.75"/>
  <cols>
    <col min="1" max="1" width="2.125" style="2" customWidth="1"/>
    <col min="2" max="2" width="2.5" style="2" customWidth="1"/>
    <col min="3" max="3" width="12.875" style="2" customWidth="1"/>
    <col min="4" max="4" width="4.625" style="2" bestFit="1" customWidth="1"/>
    <col min="5" max="5" width="10.625" style="2" customWidth="1"/>
    <col min="6" max="6" width="11.625" style="2" bestFit="1" customWidth="1"/>
    <col min="7" max="7" width="4.625" style="2" bestFit="1" customWidth="1"/>
    <col min="8" max="8" width="10.625" style="2" customWidth="1"/>
    <col min="9" max="9" width="8.875" style="2" customWidth="1"/>
    <col min="10" max="10" width="2.25" style="2" bestFit="1" customWidth="1"/>
    <col min="11" max="11" width="12.625" style="2" customWidth="1"/>
    <col min="12" max="12" width="3.375" style="2" bestFit="1" customWidth="1"/>
    <col min="13" max="13" width="12.625" style="2" customWidth="1"/>
    <col min="14" max="14" width="2.25" style="2" bestFit="1" customWidth="1"/>
    <col min="15" max="15" width="3.375" style="2" bestFit="1" customWidth="1"/>
    <col min="16" max="16" width="11.125" style="2" bestFit="1" customWidth="1"/>
    <col min="17" max="17" width="3.375" style="2" bestFit="1" customWidth="1"/>
    <col min="18" max="18" width="12.625" style="2" customWidth="1"/>
    <col min="19" max="19" width="3.375" style="2" bestFit="1" customWidth="1"/>
    <col min="20" max="20" width="19.25" style="2" bestFit="1" customWidth="1"/>
    <col min="21" max="16384" width="9" style="2"/>
  </cols>
  <sheetData>
    <row r="1" spans="1:20" ht="36" customHeight="1">
      <c r="A1" s="1" t="s">
        <v>28</v>
      </c>
    </row>
    <row r="2" spans="1:20" ht="24" customHeight="1">
      <c r="A2" s="68" t="s">
        <v>1</v>
      </c>
      <c r="B2" s="68"/>
      <c r="C2" s="68"/>
      <c r="D2" s="69"/>
      <c r="E2" s="70"/>
      <c r="F2" s="3" t="s">
        <v>2</v>
      </c>
      <c r="G2" s="101"/>
      <c r="H2" s="101"/>
    </row>
    <row r="3" spans="1:20" ht="24" customHeight="1">
      <c r="A3" s="102" t="s">
        <v>3</v>
      </c>
      <c r="B3" s="102"/>
      <c r="C3" s="102"/>
      <c r="D3" s="103" t="e">
        <f>ROUND(D2/G2,7)</f>
        <v>#DIV/0!</v>
      </c>
      <c r="E3" s="104"/>
      <c r="F3" s="4"/>
      <c r="G3" s="4"/>
      <c r="H3" s="4"/>
    </row>
    <row r="4" spans="1:20" ht="18.75" customHeight="1" thickBot="1">
      <c r="A4" s="4"/>
      <c r="B4" s="4"/>
      <c r="C4" s="4"/>
      <c r="D4" s="4"/>
      <c r="E4" s="4"/>
      <c r="F4" s="4"/>
      <c r="G4" s="4"/>
      <c r="H4" s="4"/>
    </row>
    <row r="5" spans="1:20" ht="39" customHeight="1" thickTop="1" thickBot="1">
      <c r="A5" s="5"/>
      <c r="B5" s="6"/>
      <c r="C5" s="7"/>
      <c r="D5" s="97" t="s">
        <v>4</v>
      </c>
      <c r="E5" s="98"/>
      <c r="F5" s="8" t="s">
        <v>5</v>
      </c>
      <c r="G5" s="99" t="s">
        <v>6</v>
      </c>
      <c r="H5" s="100"/>
      <c r="I5" s="9"/>
    </row>
    <row r="6" spans="1:20" ht="27.75" customHeight="1" thickTop="1" thickBot="1">
      <c r="A6" s="10" t="s">
        <v>7</v>
      </c>
      <c r="B6" s="6"/>
      <c r="C6" s="7"/>
      <c r="D6" s="89">
        <f>D7+D10</f>
        <v>0</v>
      </c>
      <c r="E6" s="90"/>
      <c r="F6" s="11"/>
      <c r="G6" s="91" t="e">
        <f>G7+G10</f>
        <v>#DIV/0!</v>
      </c>
      <c r="H6" s="92"/>
      <c r="I6" s="9"/>
      <c r="J6" s="87" t="s">
        <v>8</v>
      </c>
      <c r="K6" s="88"/>
      <c r="L6" s="12" t="s">
        <v>9</v>
      </c>
      <c r="M6" s="67" t="s">
        <v>10</v>
      </c>
      <c r="N6" s="13"/>
      <c r="O6" s="14" t="s">
        <v>11</v>
      </c>
      <c r="P6" s="13" t="s">
        <v>12</v>
      </c>
      <c r="Q6" s="14" t="s">
        <v>29</v>
      </c>
      <c r="R6" s="15" t="s">
        <v>13</v>
      </c>
      <c r="S6" s="16" t="s">
        <v>14</v>
      </c>
      <c r="T6" s="17" t="s">
        <v>15</v>
      </c>
    </row>
    <row r="7" spans="1:20" ht="27.75" customHeight="1" thickTop="1" thickBot="1">
      <c r="A7" s="18"/>
      <c r="B7" s="19" t="s">
        <v>16</v>
      </c>
      <c r="C7" s="20"/>
      <c r="D7" s="89">
        <f>D8+D9</f>
        <v>0</v>
      </c>
      <c r="E7" s="90"/>
      <c r="F7" s="11"/>
      <c r="G7" s="91">
        <f>G8+G9</f>
        <v>0</v>
      </c>
      <c r="H7" s="92"/>
      <c r="I7" s="9"/>
      <c r="J7" s="11" t="s">
        <v>17</v>
      </c>
      <c r="K7" s="21" t="e">
        <f>G15</f>
        <v>#DIV/0!</v>
      </c>
      <c r="L7" s="22" t="s">
        <v>9</v>
      </c>
      <c r="M7" s="23">
        <f>D15</f>
        <v>0</v>
      </c>
      <c r="N7" s="23" t="s">
        <v>18</v>
      </c>
      <c r="O7" s="22" t="s">
        <v>11</v>
      </c>
      <c r="P7" s="24" t="e">
        <f>D3</f>
        <v>#DIV/0!</v>
      </c>
      <c r="Q7" s="22" t="s">
        <v>29</v>
      </c>
      <c r="R7" s="25">
        <f>ROUNDDOWN(D17*0.01,0)</f>
        <v>0</v>
      </c>
      <c r="S7" s="26" t="s">
        <v>14</v>
      </c>
      <c r="T7" s="27" t="e">
        <f>ROUNDDOWN((K7-M7)*P7,0)+R7</f>
        <v>#DIV/0!</v>
      </c>
    </row>
    <row r="8" spans="1:20" ht="27.75" customHeight="1" thickTop="1">
      <c r="A8" s="18"/>
      <c r="B8" s="28"/>
      <c r="C8" s="20" t="s">
        <v>19</v>
      </c>
      <c r="D8" s="93"/>
      <c r="E8" s="94"/>
      <c r="F8" s="29"/>
      <c r="G8" s="95">
        <f>ROUNDDOWN(D8*F8,0)</f>
        <v>0</v>
      </c>
      <c r="H8" s="96"/>
      <c r="I8" s="30"/>
      <c r="J8" s="31"/>
      <c r="T8" s="32" t="e">
        <f>IF(T7&gt;=0,"スライド対象外","")</f>
        <v>#DIV/0!</v>
      </c>
    </row>
    <row r="9" spans="1:20" ht="27.75" customHeight="1">
      <c r="A9" s="18"/>
      <c r="B9" s="33"/>
      <c r="C9" s="20" t="s">
        <v>20</v>
      </c>
      <c r="D9" s="93"/>
      <c r="E9" s="94"/>
      <c r="F9" s="11"/>
      <c r="G9" s="91">
        <f>D9</f>
        <v>0</v>
      </c>
      <c r="H9" s="92"/>
      <c r="I9" s="9"/>
    </row>
    <row r="10" spans="1:20" ht="27.75" customHeight="1">
      <c r="A10" s="18"/>
      <c r="B10" s="34" t="s">
        <v>21</v>
      </c>
      <c r="C10" s="19"/>
      <c r="D10" s="71"/>
      <c r="E10" s="72"/>
      <c r="F10" s="35"/>
      <c r="G10" s="73" t="e">
        <f>ROUNDDOWN(G7*(D10/D7),0)</f>
        <v>#DIV/0!</v>
      </c>
      <c r="H10" s="74"/>
      <c r="I10" s="30"/>
      <c r="J10" s="31"/>
    </row>
    <row r="11" spans="1:20">
      <c r="A11" s="36"/>
      <c r="B11" s="37" t="s">
        <v>22</v>
      </c>
      <c r="C11" s="38"/>
      <c r="D11" s="75" t="e">
        <f>ROUND(D10/D7,7)</f>
        <v>#DIV/0!</v>
      </c>
      <c r="E11" s="76"/>
      <c r="F11" s="39"/>
      <c r="G11" s="77"/>
      <c r="H11" s="78"/>
      <c r="I11" s="9"/>
    </row>
    <row r="12" spans="1:20" ht="27.75" customHeight="1">
      <c r="A12" s="10" t="s">
        <v>23</v>
      </c>
      <c r="B12" s="34"/>
      <c r="C12" s="19"/>
      <c r="D12" s="71"/>
      <c r="E12" s="72"/>
      <c r="F12" s="35"/>
      <c r="G12" s="73" t="e">
        <f>ROUNDDOWN(G6*(D12/D6),0)</f>
        <v>#DIV/0!</v>
      </c>
      <c r="H12" s="74"/>
      <c r="I12" s="30"/>
      <c r="J12" s="31"/>
    </row>
    <row r="13" spans="1:20">
      <c r="A13" s="37" t="s">
        <v>24</v>
      </c>
      <c r="B13" s="40"/>
      <c r="C13" s="38"/>
      <c r="D13" s="75" t="e">
        <f>ROUND(D12/D6,7)</f>
        <v>#DIV/0!</v>
      </c>
      <c r="E13" s="76"/>
      <c r="F13" s="39"/>
      <c r="G13" s="77"/>
      <c r="H13" s="78"/>
      <c r="I13" s="9"/>
    </row>
    <row r="14" spans="1:20" ht="27.75" customHeight="1" thickBot="1">
      <c r="A14" s="10" t="s">
        <v>25</v>
      </c>
      <c r="B14" s="34"/>
      <c r="C14" s="19"/>
      <c r="D14" s="79"/>
      <c r="E14" s="80"/>
      <c r="F14" s="35"/>
      <c r="G14" s="81">
        <f>D14</f>
        <v>0</v>
      </c>
      <c r="H14" s="82"/>
      <c r="I14" s="9"/>
    </row>
    <row r="15" spans="1:20" ht="27.75" customHeight="1" thickTop="1" thickBot="1">
      <c r="A15" s="41" t="s">
        <v>26</v>
      </c>
      <c r="B15" s="42"/>
      <c r="C15" s="43"/>
      <c r="D15" s="83">
        <f>D7+D10+D12+D14</f>
        <v>0</v>
      </c>
      <c r="E15" s="84"/>
      <c r="F15" s="44"/>
      <c r="G15" s="85" t="e">
        <f>G7+G10+G12+G14</f>
        <v>#DIV/0!</v>
      </c>
      <c r="H15" s="86"/>
      <c r="I15" s="9"/>
    </row>
    <row r="16" spans="1:20" ht="19.5" thickTop="1"/>
    <row r="17" spans="1:8" ht="33.75" customHeight="1">
      <c r="A17" s="68" t="s">
        <v>27</v>
      </c>
      <c r="B17" s="68"/>
      <c r="C17" s="68"/>
      <c r="D17" s="69"/>
      <c r="E17" s="70"/>
      <c r="F17" s="45"/>
      <c r="G17" s="46"/>
      <c r="H17" s="46"/>
    </row>
  </sheetData>
  <mergeCells count="30">
    <mergeCell ref="D5:E5"/>
    <mergeCell ref="G5:H5"/>
    <mergeCell ref="D6:E6"/>
    <mergeCell ref="G6:H6"/>
    <mergeCell ref="A2:C2"/>
    <mergeCell ref="D2:E2"/>
    <mergeCell ref="G2:H2"/>
    <mergeCell ref="A3:C3"/>
    <mergeCell ref="D3:E3"/>
    <mergeCell ref="J6:K6"/>
    <mergeCell ref="D7:E7"/>
    <mergeCell ref="G7:H7"/>
    <mergeCell ref="D9:E9"/>
    <mergeCell ref="G9:H9"/>
    <mergeCell ref="D8:E8"/>
    <mergeCell ref="G8:H8"/>
    <mergeCell ref="D10:E10"/>
    <mergeCell ref="G10:H10"/>
    <mergeCell ref="D11:E11"/>
    <mergeCell ref="G11:H11"/>
    <mergeCell ref="D15:E15"/>
    <mergeCell ref="G15:H15"/>
    <mergeCell ref="A17:C17"/>
    <mergeCell ref="D17:E17"/>
    <mergeCell ref="D12:E12"/>
    <mergeCell ref="G12:H12"/>
    <mergeCell ref="D13:E13"/>
    <mergeCell ref="G13:H13"/>
    <mergeCell ref="D14:E14"/>
    <mergeCell ref="G14:H14"/>
  </mergeCells>
  <phoneticPr fontId="3"/>
  <pageMargins left="0.59055118110236227" right="0.59055118110236227" top="0.74803149606299213" bottom="0.74803149606299213" header="0.31496062992125984" footer="0.31496062992125984"/>
  <pageSetup paperSize="9" scale="79" fitToHeight="0" orientation="landscape" r:id="rId1"/>
  <headerFooter>
    <oddHeader>&amp;L様式３－４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9ACCD-B8DE-436B-B282-B824151C14E5}">
  <dimension ref="A1:G21"/>
  <sheetViews>
    <sheetView zoomScaleNormal="100" workbookViewId="0">
      <selection activeCell="H11" sqref="H11"/>
    </sheetView>
  </sheetViews>
  <sheetFormatPr defaultRowHeight="18.75"/>
  <cols>
    <col min="1" max="1" width="28.875" style="51" customWidth="1"/>
    <col min="2" max="6" width="9" style="51"/>
    <col min="7" max="7" width="11.375" style="51" customWidth="1"/>
    <col min="8" max="16384" width="9" style="51"/>
  </cols>
  <sheetData>
    <row r="1" spans="1:7" ht="33">
      <c r="A1" s="47"/>
      <c r="B1" s="48" t="s">
        <v>46</v>
      </c>
      <c r="C1" s="48" t="s">
        <v>47</v>
      </c>
      <c r="D1" s="48" t="s">
        <v>48</v>
      </c>
      <c r="E1" s="48" t="s">
        <v>49</v>
      </c>
      <c r="F1" s="49" t="s">
        <v>50</v>
      </c>
      <c r="G1" s="50" t="s">
        <v>30</v>
      </c>
    </row>
    <row r="2" spans="1:7">
      <c r="A2" s="52" t="s">
        <v>31</v>
      </c>
      <c r="B2" s="53"/>
      <c r="C2" s="53"/>
      <c r="D2" s="53"/>
      <c r="E2" s="53"/>
      <c r="F2" s="54"/>
      <c r="G2" s="55"/>
    </row>
    <row r="3" spans="1:7">
      <c r="A3" s="56" t="s">
        <v>32</v>
      </c>
      <c r="B3" s="57" t="s">
        <v>33</v>
      </c>
      <c r="C3" s="58">
        <f t="shared" ref="C3:D3" si="0">IF(C2="",1,ROUND(C2/B2,4))</f>
        <v>1</v>
      </c>
      <c r="D3" s="58">
        <f t="shared" si="0"/>
        <v>1</v>
      </c>
      <c r="E3" s="58">
        <f>IF(E2="",1,ROUND(E2/D2,4))</f>
        <v>1</v>
      </c>
      <c r="F3" s="59">
        <f>IF(F2="",1,ROUND(F2/E2,4))</f>
        <v>1</v>
      </c>
      <c r="G3" s="60" t="str">
        <f>IF(B2="","",ROUND(C3*D3*E3*F3,7))</f>
        <v/>
      </c>
    </row>
    <row r="4" spans="1:7">
      <c r="A4" s="52" t="s">
        <v>34</v>
      </c>
      <c r="B4" s="53"/>
      <c r="C4" s="53"/>
      <c r="D4" s="53"/>
      <c r="E4" s="53"/>
      <c r="F4" s="54"/>
      <c r="G4" s="55"/>
    </row>
    <row r="5" spans="1:7">
      <c r="A5" s="56" t="s">
        <v>35</v>
      </c>
      <c r="B5" s="57" t="s">
        <v>33</v>
      </c>
      <c r="C5" s="58">
        <f t="shared" ref="C5:D5" si="1">IF(C4="",1,ROUND(C4/B4,4))</f>
        <v>1</v>
      </c>
      <c r="D5" s="58">
        <f t="shared" si="1"/>
        <v>1</v>
      </c>
      <c r="E5" s="58">
        <f>IF(E4="",1,ROUND(E4/D4,4))</f>
        <v>1</v>
      </c>
      <c r="F5" s="59">
        <f>IF(F4="",1,ROUND(F4/E4,4))</f>
        <v>1</v>
      </c>
      <c r="G5" s="60" t="str">
        <f>IF(B4="","",ROUND(C5*D5*E5*F5,7))</f>
        <v/>
      </c>
    </row>
    <row r="6" spans="1:7">
      <c r="A6" s="52" t="s">
        <v>36</v>
      </c>
      <c r="B6" s="53"/>
      <c r="C6" s="53"/>
      <c r="D6" s="53"/>
      <c r="E6" s="53"/>
      <c r="F6" s="54"/>
      <c r="G6" s="55"/>
    </row>
    <row r="7" spans="1:7">
      <c r="A7" s="56" t="s">
        <v>37</v>
      </c>
      <c r="B7" s="57" t="s">
        <v>33</v>
      </c>
      <c r="C7" s="58">
        <f t="shared" ref="C7:D7" si="2">IF(C6="",1,ROUND(C6/B6,4))</f>
        <v>1</v>
      </c>
      <c r="D7" s="58">
        <f t="shared" si="2"/>
        <v>1</v>
      </c>
      <c r="E7" s="58">
        <f>IF(E6="",1,ROUND(E6/D6,4))</f>
        <v>1</v>
      </c>
      <c r="F7" s="59">
        <f>IF(F6="",1,ROUND(F6/E6,4))</f>
        <v>1</v>
      </c>
      <c r="G7" s="60" t="str">
        <f>IF(B6="","",ROUND(C7*D7*E7*F7,7))</f>
        <v/>
      </c>
    </row>
    <row r="8" spans="1:7">
      <c r="A8" s="52" t="s">
        <v>38</v>
      </c>
      <c r="B8" s="53"/>
      <c r="C8" s="53"/>
      <c r="D8" s="53"/>
      <c r="E8" s="53"/>
      <c r="F8" s="54"/>
      <c r="G8" s="55"/>
    </row>
    <row r="9" spans="1:7">
      <c r="A9" s="56" t="s">
        <v>39</v>
      </c>
      <c r="B9" s="57" t="s">
        <v>33</v>
      </c>
      <c r="C9" s="58">
        <f t="shared" ref="C9:D9" si="3">IF(C8="",1,ROUND(C8/B8,4))</f>
        <v>1</v>
      </c>
      <c r="D9" s="58">
        <f t="shared" si="3"/>
        <v>1</v>
      </c>
      <c r="E9" s="58">
        <f>IF(E8="",1,ROUND(E8/D8,4))</f>
        <v>1</v>
      </c>
      <c r="F9" s="59">
        <f>IF(F8="",1,ROUND(F8/E8,4))</f>
        <v>1</v>
      </c>
      <c r="G9" s="60" t="str">
        <f>IF(B8="","",ROUND(C9*D9*E9*F9,7))</f>
        <v/>
      </c>
    </row>
    <row r="10" spans="1:7">
      <c r="A10" s="52" t="s">
        <v>40</v>
      </c>
      <c r="B10" s="53"/>
      <c r="C10" s="53"/>
      <c r="D10" s="53"/>
      <c r="E10" s="53"/>
      <c r="F10" s="54"/>
      <c r="G10" s="55"/>
    </row>
    <row r="11" spans="1:7" ht="19.5" thickBot="1">
      <c r="A11" s="56" t="s">
        <v>41</v>
      </c>
      <c r="B11" s="57" t="s">
        <v>33</v>
      </c>
      <c r="C11" s="58">
        <f t="shared" ref="C11:D11" si="4">IF(C10="",1,ROUND(C10/B10,4))</f>
        <v>1</v>
      </c>
      <c r="D11" s="58">
        <f t="shared" si="4"/>
        <v>1</v>
      </c>
      <c r="E11" s="61">
        <f>IF(E10="",1,ROUND(E10/D10,4))</f>
        <v>1</v>
      </c>
      <c r="F11" s="62">
        <f>IF(F10="",1,ROUND(F10/E10,4))</f>
        <v>1</v>
      </c>
      <c r="G11" s="60" t="str">
        <f>IF(B10="","",ROUND(C11*D11*E11*F11,7))</f>
        <v/>
      </c>
    </row>
    <row r="12" spans="1:7" ht="20.25" thickTop="1" thickBot="1">
      <c r="E12" s="105" t="s">
        <v>42</v>
      </c>
      <c r="F12" s="105"/>
      <c r="G12" s="63">
        <f>IF(G3="",1,ROUND(AVERAGE(G3,G5,G7,G9,G11),7))</f>
        <v>1</v>
      </c>
    </row>
    <row r="13" spans="1:7" ht="19.5" thickTop="1"/>
    <row r="14" spans="1:7" ht="19.5" thickBot="1"/>
    <row r="15" spans="1:7" ht="34.5" thickTop="1" thickBot="1">
      <c r="A15" s="47"/>
      <c r="B15" s="48" t="s">
        <v>46</v>
      </c>
      <c r="C15" s="48" t="s">
        <v>47</v>
      </c>
      <c r="D15" s="48" t="s">
        <v>48</v>
      </c>
      <c r="E15" s="48" t="s">
        <v>49</v>
      </c>
      <c r="F15" s="49" t="s">
        <v>50</v>
      </c>
      <c r="G15" s="64" t="s">
        <v>30</v>
      </c>
    </row>
    <row r="16" spans="1:7" ht="19.5" thickTop="1">
      <c r="A16" s="52" t="s">
        <v>43</v>
      </c>
      <c r="B16" s="53"/>
      <c r="C16" s="53"/>
      <c r="D16" s="53"/>
      <c r="E16" s="53"/>
      <c r="F16" s="54"/>
      <c r="G16" s="65"/>
    </row>
    <row r="17" spans="1:7" ht="19.5" thickBot="1">
      <c r="A17" s="56" t="s">
        <v>44</v>
      </c>
      <c r="B17" s="57" t="s">
        <v>33</v>
      </c>
      <c r="C17" s="58">
        <f t="shared" ref="C17:D17" si="5">IF(C16="",1,ROUND(C16/B16,4))</f>
        <v>1</v>
      </c>
      <c r="D17" s="58">
        <f t="shared" si="5"/>
        <v>1</v>
      </c>
      <c r="E17" s="58">
        <f>IF(E16="",1,ROUND(E16/D16,4))</f>
        <v>1</v>
      </c>
      <c r="F17" s="59">
        <f>IF(F16="",1,ROUND(F16/E16,4))</f>
        <v>1</v>
      </c>
      <c r="G17" s="66">
        <f>IF(B16="",1,ROUND(C17*D17*E17*F17,7))</f>
        <v>1</v>
      </c>
    </row>
    <row r="18" spans="1:7" ht="19.5" thickTop="1"/>
    <row r="19" spans="1:7" ht="19.5" thickBot="1"/>
    <row r="20" spans="1:7" ht="20.25" thickTop="1" thickBot="1">
      <c r="D20" s="105" t="s">
        <v>45</v>
      </c>
      <c r="E20" s="105"/>
      <c r="F20" s="105"/>
      <c r="G20" s="63">
        <f>ROUND(G17/G12,7)</f>
        <v>1</v>
      </c>
    </row>
    <row r="21" spans="1:7" ht="19.5" thickTop="1"/>
  </sheetData>
  <mergeCells count="2">
    <mergeCell ref="E12:F12"/>
    <mergeCell ref="D20:F20"/>
  </mergeCells>
  <phoneticPr fontId="3"/>
  <pageMargins left="0.7" right="0.7" top="0.75" bottom="0.75" header="0.3" footer="0.3"/>
  <pageSetup paperSize="9" orientation="landscape" r:id="rId1"/>
  <headerFooter>
    <oddHeader>&amp;L様式３－５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ED682-18FB-4F01-A2BA-7DE2F24D07DE}">
  <sheetPr>
    <pageSetUpPr fitToPage="1"/>
  </sheetPr>
  <dimension ref="A1:T17"/>
  <sheetViews>
    <sheetView zoomScaleNormal="100" workbookViewId="0">
      <selection activeCell="D6" sqref="D6:E6"/>
    </sheetView>
  </sheetViews>
  <sheetFormatPr defaultRowHeight="18.75"/>
  <cols>
    <col min="1" max="1" width="2.125" style="2" customWidth="1"/>
    <col min="2" max="2" width="2.5" style="2" customWidth="1"/>
    <col min="3" max="3" width="12.875" style="2" customWidth="1"/>
    <col min="4" max="4" width="4.625" style="2" bestFit="1" customWidth="1"/>
    <col min="5" max="5" width="10.625" style="2" customWidth="1"/>
    <col min="6" max="6" width="11.625" style="2" bestFit="1" customWidth="1"/>
    <col min="7" max="7" width="4.625" style="2" bestFit="1" customWidth="1"/>
    <col min="8" max="8" width="10.625" style="2" customWidth="1"/>
    <col min="9" max="9" width="8.875" style="2" customWidth="1"/>
    <col min="10" max="10" width="2.25" style="2" bestFit="1" customWidth="1"/>
    <col min="11" max="11" width="12.625" style="2" customWidth="1"/>
    <col min="12" max="12" width="3.375" style="2" bestFit="1" customWidth="1"/>
    <col min="13" max="13" width="12.625" style="2" customWidth="1"/>
    <col min="14" max="14" width="2.25" style="2" bestFit="1" customWidth="1"/>
    <col min="15" max="15" width="3.375" style="2" bestFit="1" customWidth="1"/>
    <col min="16" max="16" width="11.125" style="2" bestFit="1" customWidth="1"/>
    <col min="17" max="17" width="3.375" style="2" bestFit="1" customWidth="1"/>
    <col min="18" max="18" width="12.625" style="2" customWidth="1"/>
    <col min="19" max="19" width="3.375" style="2" bestFit="1" customWidth="1"/>
    <col min="20" max="20" width="19.25" style="2" bestFit="1" customWidth="1"/>
    <col min="21" max="16384" width="9" style="2"/>
  </cols>
  <sheetData>
    <row r="1" spans="1:20" ht="36" customHeight="1">
      <c r="A1" s="1" t="s">
        <v>0</v>
      </c>
    </row>
    <row r="2" spans="1:20" ht="24" customHeight="1">
      <c r="A2" s="68" t="s">
        <v>1</v>
      </c>
      <c r="B2" s="68"/>
      <c r="C2" s="68"/>
      <c r="D2" s="69">
        <v>15182000</v>
      </c>
      <c r="E2" s="70"/>
      <c r="F2" s="3" t="s">
        <v>2</v>
      </c>
      <c r="G2" s="101">
        <v>16269168</v>
      </c>
      <c r="H2" s="101"/>
    </row>
    <row r="3" spans="1:20" ht="24" customHeight="1">
      <c r="A3" s="102" t="s">
        <v>3</v>
      </c>
      <c r="B3" s="102"/>
      <c r="C3" s="102"/>
      <c r="D3" s="103">
        <f>ROUND(D2/G2,7)</f>
        <v>0.93317620000000001</v>
      </c>
      <c r="E3" s="104"/>
      <c r="F3" s="4"/>
      <c r="G3" s="4"/>
      <c r="H3" s="4"/>
    </row>
    <row r="4" spans="1:20" ht="18.75" customHeight="1" thickBot="1">
      <c r="A4" s="4"/>
      <c r="B4" s="4"/>
      <c r="C4" s="4"/>
      <c r="D4" s="4"/>
      <c r="E4" s="4"/>
      <c r="F4" s="4"/>
      <c r="G4" s="4"/>
      <c r="H4" s="4"/>
    </row>
    <row r="5" spans="1:20" ht="39" customHeight="1" thickTop="1" thickBot="1">
      <c r="A5" s="5"/>
      <c r="B5" s="6"/>
      <c r="C5" s="7"/>
      <c r="D5" s="97" t="s">
        <v>4</v>
      </c>
      <c r="E5" s="98"/>
      <c r="F5" s="8" t="s">
        <v>5</v>
      </c>
      <c r="G5" s="99" t="s">
        <v>6</v>
      </c>
      <c r="H5" s="100"/>
      <c r="I5" s="9"/>
    </row>
    <row r="6" spans="1:20" ht="27.75" customHeight="1" thickTop="1" thickBot="1">
      <c r="A6" s="10" t="s">
        <v>7</v>
      </c>
      <c r="B6" s="6"/>
      <c r="C6" s="7"/>
      <c r="D6" s="89">
        <f>D7+D10</f>
        <v>15063803</v>
      </c>
      <c r="E6" s="90"/>
      <c r="F6" s="11"/>
      <c r="G6" s="91">
        <f>G7+G10</f>
        <v>15291429</v>
      </c>
      <c r="H6" s="92"/>
      <c r="I6" s="9"/>
      <c r="J6" s="87" t="s">
        <v>8</v>
      </c>
      <c r="K6" s="88"/>
      <c r="L6" s="12" t="s">
        <v>9</v>
      </c>
      <c r="M6" s="13" t="s">
        <v>10</v>
      </c>
      <c r="N6" s="13"/>
      <c r="O6" s="14" t="s">
        <v>11</v>
      </c>
      <c r="P6" s="13" t="s">
        <v>12</v>
      </c>
      <c r="Q6" s="14" t="s">
        <v>9</v>
      </c>
      <c r="R6" s="15" t="s">
        <v>13</v>
      </c>
      <c r="S6" s="16" t="s">
        <v>14</v>
      </c>
      <c r="T6" s="17" t="s">
        <v>15</v>
      </c>
    </row>
    <row r="7" spans="1:20" ht="27.75" customHeight="1" thickTop="1" thickBot="1">
      <c r="A7" s="18"/>
      <c r="B7" s="19" t="s">
        <v>16</v>
      </c>
      <c r="C7" s="20"/>
      <c r="D7" s="89">
        <f>D8+D9</f>
        <v>12029789</v>
      </c>
      <c r="E7" s="90"/>
      <c r="F7" s="11"/>
      <c r="G7" s="91">
        <f>G8+G9</f>
        <v>12211569</v>
      </c>
      <c r="H7" s="92"/>
      <c r="I7" s="9"/>
      <c r="J7" s="11" t="s">
        <v>17</v>
      </c>
      <c r="K7" s="21">
        <f>G15</f>
        <v>16515007</v>
      </c>
      <c r="L7" s="22" t="s">
        <v>9</v>
      </c>
      <c r="M7" s="23">
        <f>D15</f>
        <v>16269168</v>
      </c>
      <c r="N7" s="23" t="s">
        <v>18</v>
      </c>
      <c r="O7" s="22" t="s">
        <v>11</v>
      </c>
      <c r="P7" s="24">
        <f>D3</f>
        <v>0.93317620000000001</v>
      </c>
      <c r="Q7" s="22" t="s">
        <v>9</v>
      </c>
      <c r="R7" s="25">
        <f>ROUNDDOWN(D17*0.01,0)</f>
        <v>113684</v>
      </c>
      <c r="S7" s="26" t="s">
        <v>14</v>
      </c>
      <c r="T7" s="27">
        <f>ROUNDDOWN((K7-M7)*P7,0)-R7</f>
        <v>115727</v>
      </c>
    </row>
    <row r="8" spans="1:20" ht="27.75" customHeight="1" thickTop="1">
      <c r="A8" s="18"/>
      <c r="B8" s="28"/>
      <c r="C8" s="20" t="s">
        <v>19</v>
      </c>
      <c r="D8" s="93">
        <v>11840789</v>
      </c>
      <c r="E8" s="94"/>
      <c r="F8" s="29">
        <v>1.0153521000000001</v>
      </c>
      <c r="G8" s="95">
        <f>ROUNDDOWN(D8*F8,0)</f>
        <v>12022569</v>
      </c>
      <c r="H8" s="96"/>
      <c r="I8" s="30"/>
      <c r="J8" s="31"/>
      <c r="T8" s="32" t="str">
        <f>IF(T7&lt;=0,"スライド対象外","")</f>
        <v/>
      </c>
    </row>
    <row r="9" spans="1:20" ht="27.75" customHeight="1">
      <c r="A9" s="18"/>
      <c r="B9" s="33"/>
      <c r="C9" s="20" t="s">
        <v>20</v>
      </c>
      <c r="D9" s="93">
        <v>189000</v>
      </c>
      <c r="E9" s="94"/>
      <c r="F9" s="11"/>
      <c r="G9" s="91">
        <f>D9</f>
        <v>189000</v>
      </c>
      <c r="H9" s="92"/>
      <c r="I9" s="9"/>
    </row>
    <row r="10" spans="1:20" ht="27.75" customHeight="1">
      <c r="A10" s="18"/>
      <c r="B10" s="34" t="s">
        <v>21</v>
      </c>
      <c r="C10" s="19"/>
      <c r="D10" s="71">
        <v>3034014</v>
      </c>
      <c r="E10" s="72"/>
      <c r="F10" s="35"/>
      <c r="G10" s="73">
        <f>ROUNDDOWN(G7*D11,0)</f>
        <v>3079860</v>
      </c>
      <c r="H10" s="74"/>
      <c r="I10" s="30"/>
      <c r="J10" s="31"/>
    </row>
    <row r="11" spans="1:20">
      <c r="A11" s="36"/>
      <c r="B11" s="37" t="s">
        <v>22</v>
      </c>
      <c r="C11" s="38"/>
      <c r="D11" s="75">
        <f>ROUND(D10/D7,7)</f>
        <v>0.2522084</v>
      </c>
      <c r="E11" s="76"/>
      <c r="F11" s="39"/>
      <c r="G11" s="77"/>
      <c r="H11" s="78"/>
      <c r="I11" s="9"/>
    </row>
    <row r="12" spans="1:20" ht="27.75" customHeight="1">
      <c r="A12" s="10" t="s">
        <v>23</v>
      </c>
      <c r="B12" s="34"/>
      <c r="C12" s="19"/>
      <c r="D12" s="71">
        <v>1205365</v>
      </c>
      <c r="E12" s="72"/>
      <c r="F12" s="35"/>
      <c r="G12" s="73">
        <f>ROUNDDOWN(G6*D13,0)</f>
        <v>1223578</v>
      </c>
      <c r="H12" s="74"/>
      <c r="I12" s="30"/>
      <c r="J12" s="31"/>
    </row>
    <row r="13" spans="1:20">
      <c r="A13" s="37" t="s">
        <v>24</v>
      </c>
      <c r="B13" s="40"/>
      <c r="C13" s="38"/>
      <c r="D13" s="75">
        <f>ROUND(D12/D6,7)</f>
        <v>8.00173E-2</v>
      </c>
      <c r="E13" s="76"/>
      <c r="F13" s="39"/>
      <c r="G13" s="77"/>
      <c r="H13" s="78"/>
      <c r="I13" s="9"/>
    </row>
    <row r="14" spans="1:20" ht="27.75" customHeight="1" thickBot="1">
      <c r="A14" s="10" t="s">
        <v>25</v>
      </c>
      <c r="B14" s="34"/>
      <c r="C14" s="19"/>
      <c r="D14" s="79">
        <v>0</v>
      </c>
      <c r="E14" s="80"/>
      <c r="F14" s="35"/>
      <c r="G14" s="81">
        <f>D14</f>
        <v>0</v>
      </c>
      <c r="H14" s="82"/>
      <c r="I14" s="9"/>
    </row>
    <row r="15" spans="1:20" ht="27.75" customHeight="1" thickTop="1" thickBot="1">
      <c r="A15" s="41" t="s">
        <v>26</v>
      </c>
      <c r="B15" s="42"/>
      <c r="C15" s="43"/>
      <c r="D15" s="83">
        <f>D7+D10+D12+D14</f>
        <v>16269168</v>
      </c>
      <c r="E15" s="84"/>
      <c r="F15" s="44"/>
      <c r="G15" s="85">
        <f>G7+G10+G12+G14</f>
        <v>16515007</v>
      </c>
      <c r="H15" s="86"/>
      <c r="I15" s="9"/>
    </row>
    <row r="16" spans="1:20" ht="19.5" thickTop="1"/>
    <row r="17" spans="1:8" ht="33.75" customHeight="1">
      <c r="A17" s="68" t="s">
        <v>27</v>
      </c>
      <c r="B17" s="68"/>
      <c r="C17" s="68"/>
      <c r="D17" s="69">
        <v>11368430</v>
      </c>
      <c r="E17" s="70"/>
      <c r="F17" s="45"/>
      <c r="G17" s="46"/>
      <c r="H17" s="46"/>
    </row>
  </sheetData>
  <mergeCells count="30">
    <mergeCell ref="A17:C17"/>
    <mergeCell ref="D17:E17"/>
    <mergeCell ref="D12:E12"/>
    <mergeCell ref="G12:H12"/>
    <mergeCell ref="D13:E13"/>
    <mergeCell ref="G13:H13"/>
    <mergeCell ref="D14:E14"/>
    <mergeCell ref="G14:H14"/>
    <mergeCell ref="D10:E10"/>
    <mergeCell ref="G10:H10"/>
    <mergeCell ref="D11:E11"/>
    <mergeCell ref="G11:H11"/>
    <mergeCell ref="D15:E15"/>
    <mergeCell ref="G15:H15"/>
    <mergeCell ref="J6:K6"/>
    <mergeCell ref="D7:E7"/>
    <mergeCell ref="G7:H7"/>
    <mergeCell ref="D9:E9"/>
    <mergeCell ref="G9:H9"/>
    <mergeCell ref="D8:E8"/>
    <mergeCell ref="G8:H8"/>
    <mergeCell ref="D5:E5"/>
    <mergeCell ref="G5:H5"/>
    <mergeCell ref="D6:E6"/>
    <mergeCell ref="G6:H6"/>
    <mergeCell ref="A2:C2"/>
    <mergeCell ref="D2:E2"/>
    <mergeCell ref="G2:H2"/>
    <mergeCell ref="A3:C3"/>
    <mergeCell ref="D3:E3"/>
  </mergeCells>
  <phoneticPr fontId="3"/>
  <pageMargins left="0.59055118110236227" right="0.59055118110236227" top="0.74803149606299213" bottom="0.74803149606299213" header="0.31496062992125984" footer="0.31496062992125984"/>
  <pageSetup paperSize="9" scale="79" fitToHeight="0" orientation="landscape" r:id="rId1"/>
  <headerFooter>
    <oddHeader>&amp;L様式３－３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D9F8-23DA-488D-9603-F7FF0BAA57C2}">
  <sheetPr>
    <pageSetUpPr fitToPage="1"/>
  </sheetPr>
  <dimension ref="A1:T17"/>
  <sheetViews>
    <sheetView zoomScaleNormal="100" workbookViewId="0">
      <selection activeCell="N6" sqref="N6"/>
    </sheetView>
  </sheetViews>
  <sheetFormatPr defaultRowHeight="18.75"/>
  <cols>
    <col min="1" max="1" width="2.125" style="2" customWidth="1"/>
    <col min="2" max="2" width="2.5" style="2" customWidth="1"/>
    <col min="3" max="3" width="12.875" style="2" customWidth="1"/>
    <col min="4" max="4" width="4.625" style="2" bestFit="1" customWidth="1"/>
    <col min="5" max="5" width="10.625" style="2" customWidth="1"/>
    <col min="6" max="6" width="11.625" style="2" bestFit="1" customWidth="1"/>
    <col min="7" max="7" width="4.625" style="2" bestFit="1" customWidth="1"/>
    <col min="8" max="8" width="10.625" style="2" customWidth="1"/>
    <col min="9" max="9" width="8.875" style="2" customWidth="1"/>
    <col min="10" max="10" width="2.25" style="2" bestFit="1" customWidth="1"/>
    <col min="11" max="11" width="12.625" style="2" customWidth="1"/>
    <col min="12" max="12" width="3.375" style="2" bestFit="1" customWidth="1"/>
    <col min="13" max="13" width="12.625" style="2" customWidth="1"/>
    <col min="14" max="14" width="2.25" style="2" bestFit="1" customWidth="1"/>
    <col min="15" max="15" width="3.375" style="2" bestFit="1" customWidth="1"/>
    <col min="16" max="16" width="11.125" style="2" bestFit="1" customWidth="1"/>
    <col min="17" max="17" width="3.375" style="2" bestFit="1" customWidth="1"/>
    <col min="18" max="18" width="12.625" style="2" customWidth="1"/>
    <col min="19" max="19" width="3.375" style="2" bestFit="1" customWidth="1"/>
    <col min="20" max="20" width="19.25" style="2" bestFit="1" customWidth="1"/>
    <col min="21" max="16384" width="9" style="2"/>
  </cols>
  <sheetData>
    <row r="1" spans="1:20" ht="36" customHeight="1">
      <c r="A1" s="1" t="s">
        <v>28</v>
      </c>
    </row>
    <row r="2" spans="1:20" ht="24" customHeight="1">
      <c r="A2" s="68" t="s">
        <v>1</v>
      </c>
      <c r="B2" s="68"/>
      <c r="C2" s="68"/>
      <c r="D2" s="69">
        <v>15182000</v>
      </c>
      <c r="E2" s="70"/>
      <c r="F2" s="3" t="s">
        <v>2</v>
      </c>
      <c r="G2" s="101">
        <v>16269168</v>
      </c>
      <c r="H2" s="101"/>
    </row>
    <row r="3" spans="1:20" ht="24" customHeight="1">
      <c r="A3" s="102" t="s">
        <v>3</v>
      </c>
      <c r="B3" s="102"/>
      <c r="C3" s="102"/>
      <c r="D3" s="103">
        <f>ROUND(D2/G2,7)</f>
        <v>0.93317620000000001</v>
      </c>
      <c r="E3" s="104"/>
      <c r="F3" s="4"/>
      <c r="G3" s="4"/>
      <c r="H3" s="4"/>
    </row>
    <row r="4" spans="1:20" ht="18.75" customHeight="1" thickBot="1">
      <c r="A4" s="4"/>
      <c r="B4" s="4"/>
      <c r="C4" s="4"/>
      <c r="D4" s="4"/>
      <c r="E4" s="4"/>
      <c r="F4" s="4"/>
      <c r="G4" s="4"/>
      <c r="H4" s="4"/>
    </row>
    <row r="5" spans="1:20" ht="39" customHeight="1" thickTop="1" thickBot="1">
      <c r="A5" s="5"/>
      <c r="B5" s="6"/>
      <c r="C5" s="7"/>
      <c r="D5" s="97" t="s">
        <v>4</v>
      </c>
      <c r="E5" s="98"/>
      <c r="F5" s="8" t="s">
        <v>5</v>
      </c>
      <c r="G5" s="99" t="s">
        <v>6</v>
      </c>
      <c r="H5" s="100"/>
      <c r="I5" s="9"/>
    </row>
    <row r="6" spans="1:20" ht="27.75" customHeight="1" thickTop="1" thickBot="1">
      <c r="A6" s="10" t="s">
        <v>7</v>
      </c>
      <c r="B6" s="6"/>
      <c r="C6" s="7"/>
      <c r="D6" s="89">
        <f>D7+D10</f>
        <v>15063803</v>
      </c>
      <c r="E6" s="90"/>
      <c r="F6" s="11"/>
      <c r="G6" s="91">
        <f>G7+G10</f>
        <v>14787400</v>
      </c>
      <c r="H6" s="92"/>
      <c r="I6" s="9"/>
      <c r="J6" s="87" t="s">
        <v>8</v>
      </c>
      <c r="K6" s="88"/>
      <c r="L6" s="12" t="s">
        <v>9</v>
      </c>
      <c r="M6" s="67" t="s">
        <v>10</v>
      </c>
      <c r="N6" s="13"/>
      <c r="O6" s="14" t="s">
        <v>11</v>
      </c>
      <c r="P6" s="13" t="s">
        <v>12</v>
      </c>
      <c r="Q6" s="14" t="s">
        <v>29</v>
      </c>
      <c r="R6" s="15" t="s">
        <v>13</v>
      </c>
      <c r="S6" s="16" t="s">
        <v>14</v>
      </c>
      <c r="T6" s="17" t="s">
        <v>15</v>
      </c>
    </row>
    <row r="7" spans="1:20" ht="27.75" customHeight="1" thickTop="1" thickBot="1">
      <c r="A7" s="18"/>
      <c r="B7" s="19" t="s">
        <v>16</v>
      </c>
      <c r="C7" s="20"/>
      <c r="D7" s="89">
        <f>D8+D9</f>
        <v>12029789</v>
      </c>
      <c r="E7" s="90"/>
      <c r="F7" s="11"/>
      <c r="G7" s="91">
        <f>G8+G9</f>
        <v>11809057</v>
      </c>
      <c r="H7" s="92"/>
      <c r="I7" s="9"/>
      <c r="J7" s="11" t="s">
        <v>17</v>
      </c>
      <c r="K7" s="21">
        <f>G15</f>
        <v>15970647</v>
      </c>
      <c r="L7" s="22" t="s">
        <v>9</v>
      </c>
      <c r="M7" s="23">
        <f>D15</f>
        <v>16269168</v>
      </c>
      <c r="N7" s="23" t="s">
        <v>18</v>
      </c>
      <c r="O7" s="22" t="s">
        <v>11</v>
      </c>
      <c r="P7" s="24">
        <f>D3</f>
        <v>0.93317620000000001</v>
      </c>
      <c r="Q7" s="22" t="s">
        <v>29</v>
      </c>
      <c r="R7" s="25">
        <f>ROUNDDOWN(D17*0.01,0)</f>
        <v>113684</v>
      </c>
      <c r="S7" s="26" t="s">
        <v>14</v>
      </c>
      <c r="T7" s="27">
        <f>ROUNDDOWN((K7-M7)*P7,0)+R7</f>
        <v>-164888</v>
      </c>
    </row>
    <row r="8" spans="1:20" ht="27.75" customHeight="1" thickTop="1">
      <c r="A8" s="18"/>
      <c r="B8" s="28"/>
      <c r="C8" s="20" t="s">
        <v>19</v>
      </c>
      <c r="D8" s="93">
        <v>11840789</v>
      </c>
      <c r="E8" s="94"/>
      <c r="F8" s="29">
        <v>0.98135839999999996</v>
      </c>
      <c r="G8" s="95">
        <f>ROUNDDOWN(D8*F8,0)</f>
        <v>11620057</v>
      </c>
      <c r="H8" s="96"/>
      <c r="I8" s="30"/>
      <c r="J8" s="31"/>
      <c r="T8" s="32" t="str">
        <f>IF(T7&gt;=0,"スライド対象外","")</f>
        <v/>
      </c>
    </row>
    <row r="9" spans="1:20" ht="27.75" customHeight="1">
      <c r="A9" s="18"/>
      <c r="B9" s="33"/>
      <c r="C9" s="20" t="s">
        <v>20</v>
      </c>
      <c r="D9" s="93">
        <v>189000</v>
      </c>
      <c r="E9" s="94"/>
      <c r="F9" s="11"/>
      <c r="G9" s="91">
        <f>D9</f>
        <v>189000</v>
      </c>
      <c r="H9" s="92"/>
      <c r="I9" s="9"/>
    </row>
    <row r="10" spans="1:20" ht="27.75" customHeight="1">
      <c r="A10" s="18"/>
      <c r="B10" s="34" t="s">
        <v>21</v>
      </c>
      <c r="C10" s="19"/>
      <c r="D10" s="71">
        <v>3034014</v>
      </c>
      <c r="E10" s="72"/>
      <c r="F10" s="35"/>
      <c r="G10" s="73">
        <f>ROUNDDOWN(G7*(D10/D7),0)</f>
        <v>2978343</v>
      </c>
      <c r="H10" s="74"/>
      <c r="I10" s="30"/>
      <c r="J10" s="31"/>
    </row>
    <row r="11" spans="1:20">
      <c r="A11" s="36"/>
      <c r="B11" s="37" t="s">
        <v>22</v>
      </c>
      <c r="C11" s="38"/>
      <c r="D11" s="75">
        <f>ROUND(D10/D7,7)</f>
        <v>0.2522084</v>
      </c>
      <c r="E11" s="76"/>
      <c r="F11" s="39"/>
      <c r="G11" s="77"/>
      <c r="H11" s="78"/>
      <c r="I11" s="9"/>
    </row>
    <row r="12" spans="1:20" ht="27.75" customHeight="1">
      <c r="A12" s="10" t="s">
        <v>23</v>
      </c>
      <c r="B12" s="34"/>
      <c r="C12" s="19"/>
      <c r="D12" s="71">
        <v>1205365</v>
      </c>
      <c r="E12" s="72"/>
      <c r="F12" s="35"/>
      <c r="G12" s="73">
        <f>ROUNDDOWN(G6*(D12/D6),0)</f>
        <v>1183247</v>
      </c>
      <c r="H12" s="74"/>
      <c r="I12" s="30"/>
      <c r="J12" s="31"/>
    </row>
    <row r="13" spans="1:20">
      <c r="A13" s="37" t="s">
        <v>24</v>
      </c>
      <c r="B13" s="40"/>
      <c r="C13" s="38"/>
      <c r="D13" s="75">
        <f>ROUND(D12/D6,7)</f>
        <v>8.00173E-2</v>
      </c>
      <c r="E13" s="76"/>
      <c r="F13" s="39"/>
      <c r="G13" s="77"/>
      <c r="H13" s="78"/>
      <c r="I13" s="9"/>
    </row>
    <row r="14" spans="1:20" ht="27.75" customHeight="1" thickBot="1">
      <c r="A14" s="10" t="s">
        <v>25</v>
      </c>
      <c r="B14" s="34"/>
      <c r="C14" s="19"/>
      <c r="D14" s="79">
        <v>0</v>
      </c>
      <c r="E14" s="80"/>
      <c r="F14" s="35"/>
      <c r="G14" s="81">
        <f>D14</f>
        <v>0</v>
      </c>
      <c r="H14" s="82"/>
      <c r="I14" s="9"/>
    </row>
    <row r="15" spans="1:20" ht="27.75" customHeight="1" thickTop="1" thickBot="1">
      <c r="A15" s="41" t="s">
        <v>26</v>
      </c>
      <c r="B15" s="42"/>
      <c r="C15" s="43"/>
      <c r="D15" s="83">
        <f>D7+D10+D12+D14</f>
        <v>16269168</v>
      </c>
      <c r="E15" s="84"/>
      <c r="F15" s="44"/>
      <c r="G15" s="85">
        <f>G7+G10+G12+G14</f>
        <v>15970647</v>
      </c>
      <c r="H15" s="86"/>
      <c r="I15" s="9"/>
    </row>
    <row r="16" spans="1:20" ht="19.5" thickTop="1"/>
    <row r="17" spans="1:8" ht="33.75" customHeight="1">
      <c r="A17" s="68" t="s">
        <v>27</v>
      </c>
      <c r="B17" s="68"/>
      <c r="C17" s="68"/>
      <c r="D17" s="69">
        <v>11368430</v>
      </c>
      <c r="E17" s="70"/>
      <c r="F17" s="45"/>
      <c r="G17" s="46"/>
      <c r="H17" s="46"/>
    </row>
  </sheetData>
  <mergeCells count="30">
    <mergeCell ref="A17:C17"/>
    <mergeCell ref="D17:E17"/>
    <mergeCell ref="D12:E12"/>
    <mergeCell ref="G12:H12"/>
    <mergeCell ref="D13:E13"/>
    <mergeCell ref="G13:H13"/>
    <mergeCell ref="D14:E14"/>
    <mergeCell ref="G14:H14"/>
    <mergeCell ref="D10:E10"/>
    <mergeCell ref="G10:H10"/>
    <mergeCell ref="D11:E11"/>
    <mergeCell ref="G11:H11"/>
    <mergeCell ref="D15:E15"/>
    <mergeCell ref="G15:H15"/>
    <mergeCell ref="J6:K6"/>
    <mergeCell ref="D7:E7"/>
    <mergeCell ref="G7:H7"/>
    <mergeCell ref="D9:E9"/>
    <mergeCell ref="G9:H9"/>
    <mergeCell ref="D8:E8"/>
    <mergeCell ref="G8:H8"/>
    <mergeCell ref="D5:E5"/>
    <mergeCell ref="G5:H5"/>
    <mergeCell ref="D6:E6"/>
    <mergeCell ref="G6:H6"/>
    <mergeCell ref="A2:C2"/>
    <mergeCell ref="D2:E2"/>
    <mergeCell ref="G2:H2"/>
    <mergeCell ref="A3:C3"/>
    <mergeCell ref="D3:E3"/>
  </mergeCells>
  <phoneticPr fontId="3"/>
  <pageMargins left="0.59055118110236227" right="0.59055118110236227" top="0.74803149606299213" bottom="0.74803149606299213" header="0.31496062992125984" footer="0.31496062992125984"/>
  <pageSetup paperSize="9" scale="79" fitToHeight="0" orientation="landscape" r:id="rId1"/>
  <headerFooter>
    <oddHeader>&amp;L様式３－４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C4E7B-57B5-44D3-B29B-F6D52D608FFA}">
  <dimension ref="A1:G21"/>
  <sheetViews>
    <sheetView tabSelected="1" zoomScaleNormal="100" workbookViewId="0">
      <selection activeCell="B2" sqref="B2"/>
    </sheetView>
  </sheetViews>
  <sheetFormatPr defaultRowHeight="18.75"/>
  <cols>
    <col min="1" max="1" width="28.875" style="51" customWidth="1"/>
    <col min="2" max="6" width="9" style="51"/>
    <col min="7" max="7" width="11.375" style="51" customWidth="1"/>
    <col min="8" max="16384" width="9" style="51"/>
  </cols>
  <sheetData>
    <row r="1" spans="1:7" ht="33">
      <c r="A1" s="47"/>
      <c r="B1" s="48" t="s">
        <v>46</v>
      </c>
      <c r="C1" s="48" t="s">
        <v>47</v>
      </c>
      <c r="D1" s="48" t="s">
        <v>48</v>
      </c>
      <c r="E1" s="48" t="s">
        <v>49</v>
      </c>
      <c r="F1" s="49" t="s">
        <v>50</v>
      </c>
      <c r="G1" s="50" t="s">
        <v>30</v>
      </c>
    </row>
    <row r="2" spans="1:7">
      <c r="A2" s="52" t="s">
        <v>31</v>
      </c>
      <c r="B2" s="53">
        <v>1753</v>
      </c>
      <c r="C2" s="53">
        <v>1806</v>
      </c>
      <c r="D2" s="53"/>
      <c r="E2" s="53"/>
      <c r="F2" s="54"/>
      <c r="G2" s="55"/>
    </row>
    <row r="3" spans="1:7">
      <c r="A3" s="56" t="s">
        <v>32</v>
      </c>
      <c r="B3" s="57" t="s">
        <v>33</v>
      </c>
      <c r="C3" s="58">
        <f t="shared" ref="C3:D3" si="0">IF(C2="",1,ROUND(C2/B2,4))</f>
        <v>1.0302</v>
      </c>
      <c r="D3" s="58">
        <f t="shared" si="0"/>
        <v>1</v>
      </c>
      <c r="E3" s="58">
        <f>IF(E2="",1,ROUND(E2/D2,4))</f>
        <v>1</v>
      </c>
      <c r="F3" s="59">
        <f>IF(F2="",1,ROUND(F2/E2,4))</f>
        <v>1</v>
      </c>
      <c r="G3" s="60">
        <f>IF(B2="","",ROUND(C3*D3*E3*F3,7))</f>
        <v>1.0302</v>
      </c>
    </row>
    <row r="4" spans="1:7">
      <c r="A4" s="52" t="s">
        <v>34</v>
      </c>
      <c r="B4" s="53">
        <v>1530</v>
      </c>
      <c r="C4" s="53">
        <v>1585</v>
      </c>
      <c r="D4" s="53"/>
      <c r="E4" s="53"/>
      <c r="F4" s="54"/>
      <c r="G4" s="55"/>
    </row>
    <row r="5" spans="1:7">
      <c r="A5" s="56" t="s">
        <v>35</v>
      </c>
      <c r="B5" s="57" t="s">
        <v>33</v>
      </c>
      <c r="C5" s="58">
        <f t="shared" ref="C5:D5" si="1">IF(C4="",1,ROUND(C4/B4,4))</f>
        <v>1.0359</v>
      </c>
      <c r="D5" s="58">
        <f t="shared" si="1"/>
        <v>1</v>
      </c>
      <c r="E5" s="58">
        <f>IF(E4="",1,ROUND(E4/D4,4))</f>
        <v>1</v>
      </c>
      <c r="F5" s="59">
        <f>IF(F4="",1,ROUND(F4/E4,4))</f>
        <v>1</v>
      </c>
      <c r="G5" s="60">
        <f>IF(B4="","",ROUND(C5*D5*E5*F5,7))</f>
        <v>1.0359</v>
      </c>
    </row>
    <row r="6" spans="1:7">
      <c r="A6" s="52" t="s">
        <v>36</v>
      </c>
      <c r="B6" s="53">
        <v>1285</v>
      </c>
      <c r="C6" s="53">
        <v>1315</v>
      </c>
      <c r="D6" s="53"/>
      <c r="E6" s="53"/>
      <c r="F6" s="54"/>
      <c r="G6" s="55"/>
    </row>
    <row r="7" spans="1:7">
      <c r="A7" s="56" t="s">
        <v>37</v>
      </c>
      <c r="B7" s="57" t="s">
        <v>33</v>
      </c>
      <c r="C7" s="58">
        <f t="shared" ref="C7:D7" si="2">IF(C6="",1,ROUND(C6/B6,4))</f>
        <v>1.0233000000000001</v>
      </c>
      <c r="D7" s="58">
        <f t="shared" si="2"/>
        <v>1</v>
      </c>
      <c r="E7" s="58">
        <f>IF(E6="",1,ROUND(E6/D6,4))</f>
        <v>1</v>
      </c>
      <c r="F7" s="59">
        <f>IF(F6="",1,ROUND(F6/E6,4))</f>
        <v>1</v>
      </c>
      <c r="G7" s="60">
        <f>IF(B6="","",ROUND(C7*D7*E7*F7,7))</f>
        <v>1.0233000000000001</v>
      </c>
    </row>
    <row r="8" spans="1:7">
      <c r="A8" s="52" t="s">
        <v>38</v>
      </c>
      <c r="B8" s="53"/>
      <c r="C8" s="53"/>
      <c r="D8" s="53"/>
      <c r="E8" s="53"/>
      <c r="F8" s="54"/>
      <c r="G8" s="55"/>
    </row>
    <row r="9" spans="1:7">
      <c r="A9" s="56" t="s">
        <v>39</v>
      </c>
      <c r="B9" s="57" t="s">
        <v>33</v>
      </c>
      <c r="C9" s="58">
        <f t="shared" ref="C9:D9" si="3">IF(C8="",1,ROUND(C8/B8,4))</f>
        <v>1</v>
      </c>
      <c r="D9" s="58">
        <f t="shared" si="3"/>
        <v>1</v>
      </c>
      <c r="E9" s="58">
        <f>IF(E8="",1,ROUND(E8/D8,4))</f>
        <v>1</v>
      </c>
      <c r="F9" s="59">
        <f>IF(F8="",1,ROUND(F8/E8,4))</f>
        <v>1</v>
      </c>
      <c r="G9" s="60" t="str">
        <f>IF(B8="","",ROUND(C9*D9*E9*F9,7))</f>
        <v/>
      </c>
    </row>
    <row r="10" spans="1:7">
      <c r="A10" s="52" t="s">
        <v>40</v>
      </c>
      <c r="B10" s="53"/>
      <c r="C10" s="53"/>
      <c r="D10" s="53"/>
      <c r="E10" s="53"/>
      <c r="F10" s="54"/>
      <c r="G10" s="55"/>
    </row>
    <row r="11" spans="1:7" ht="19.5" thickBot="1">
      <c r="A11" s="56" t="s">
        <v>41</v>
      </c>
      <c r="B11" s="57" t="s">
        <v>33</v>
      </c>
      <c r="C11" s="58">
        <f t="shared" ref="C11:D11" si="4">IF(C10="",1,ROUND(C10/B10,4))</f>
        <v>1</v>
      </c>
      <c r="D11" s="58">
        <f t="shared" si="4"/>
        <v>1</v>
      </c>
      <c r="E11" s="61">
        <f>IF(E10="",1,ROUND(E10/D10,4))</f>
        <v>1</v>
      </c>
      <c r="F11" s="62">
        <f>IF(F10="",1,ROUND(F10/E10,4))</f>
        <v>1</v>
      </c>
      <c r="G11" s="60" t="str">
        <f>IF(B10="","",ROUND(C11*D11*E11*F11,7))</f>
        <v/>
      </c>
    </row>
    <row r="12" spans="1:7" ht="20.25" thickTop="1" thickBot="1">
      <c r="E12" s="105" t="s">
        <v>42</v>
      </c>
      <c r="F12" s="105"/>
      <c r="G12" s="63">
        <f>IF(G3="",1,ROUND(AVERAGE(G3,G5,G7,G9,G11),7))</f>
        <v>1.0298</v>
      </c>
    </row>
    <row r="13" spans="1:7" ht="19.5" thickTop="1"/>
    <row r="14" spans="1:7" ht="19.5" thickBot="1"/>
    <row r="15" spans="1:7" ht="34.5" thickTop="1" thickBot="1">
      <c r="A15" s="47"/>
      <c r="B15" s="48" t="s">
        <v>46</v>
      </c>
      <c r="C15" s="48" t="s">
        <v>47</v>
      </c>
      <c r="D15" s="48" t="s">
        <v>48</v>
      </c>
      <c r="E15" s="48" t="s">
        <v>49</v>
      </c>
      <c r="F15" s="49" t="s">
        <v>50</v>
      </c>
      <c r="G15" s="64" t="s">
        <v>30</v>
      </c>
    </row>
    <row r="16" spans="1:7" ht="19.5" thickTop="1">
      <c r="A16" s="52" t="s">
        <v>43</v>
      </c>
      <c r="B16" s="53">
        <v>1215</v>
      </c>
      <c r="C16" s="53">
        <v>1270</v>
      </c>
      <c r="D16" s="53"/>
      <c r="E16" s="53"/>
      <c r="F16" s="54"/>
      <c r="G16" s="65"/>
    </row>
    <row r="17" spans="1:7" ht="19.5" thickBot="1">
      <c r="A17" s="56" t="s">
        <v>44</v>
      </c>
      <c r="B17" s="57" t="s">
        <v>33</v>
      </c>
      <c r="C17" s="58">
        <f t="shared" ref="C17:D17" si="5">IF(C16="",1,ROUND(C16/B16,4))</f>
        <v>1.0452999999999999</v>
      </c>
      <c r="D17" s="58">
        <f t="shared" si="5"/>
        <v>1</v>
      </c>
      <c r="E17" s="58">
        <f>IF(E16="",1,ROUND(E16/D16,4))</f>
        <v>1</v>
      </c>
      <c r="F17" s="59">
        <f>IF(F16="",1,ROUND(F16/E16,4))</f>
        <v>1</v>
      </c>
      <c r="G17" s="66">
        <f>IF(B16="","",ROUND(C17*D17*E17*F17,7))</f>
        <v>1.0452999999999999</v>
      </c>
    </row>
    <row r="18" spans="1:7" ht="19.5" thickTop="1"/>
    <row r="19" spans="1:7" ht="19.5" thickBot="1"/>
    <row r="20" spans="1:7" ht="20.25" thickTop="1" thickBot="1">
      <c r="D20" s="105" t="s">
        <v>45</v>
      </c>
      <c r="E20" s="105"/>
      <c r="F20" s="105"/>
      <c r="G20" s="63">
        <f>ROUND(G17/G12,7)</f>
        <v>1.0150515</v>
      </c>
    </row>
    <row r="21" spans="1:7" ht="19.5" thickTop="1"/>
  </sheetData>
  <mergeCells count="2">
    <mergeCell ref="E12:F12"/>
    <mergeCell ref="D20:F20"/>
  </mergeCells>
  <phoneticPr fontId="3"/>
  <pageMargins left="0.7" right="0.7" top="0.75" bottom="0.75" header="0.3" footer="0.3"/>
  <pageSetup paperSize="9" orientation="landscape" r:id="rId1"/>
  <headerFooter>
    <oddHeader>&amp;L様式３－５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増額スライド（様式３－３）</vt:lpstr>
      <vt:lpstr>減額スライド（様式３－４）</vt:lpstr>
      <vt:lpstr>上昇率算定（様式３－５）</vt:lpstr>
      <vt:lpstr>【記載例】増額スライド（様式３－３）</vt:lpstr>
      <vt:lpstr>【記載例】減額スライド（様式３－４）</vt:lpstr>
      <vt:lpstr>【記載例】上昇率算定（様式３－５）</vt:lpstr>
      <vt:lpstr>'【記載例】上昇率算定（様式３－５）'!Print_Area</vt:lpstr>
      <vt:lpstr>'上昇率算定（様式３－５）'!Print_Area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　秀樹</dc:creator>
  <cp:lastModifiedBy>田中　秀樹</cp:lastModifiedBy>
  <cp:lastPrinted>2025-03-05T06:47:38Z</cp:lastPrinted>
  <dcterms:created xsi:type="dcterms:W3CDTF">2025-02-25T06:47:19Z</dcterms:created>
  <dcterms:modified xsi:type="dcterms:W3CDTF">2025-03-21T10:40:45Z</dcterms:modified>
</cp:coreProperties>
</file>