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11総務部\02契約管理課\01契約係\物品契約\制度改正関係\01委託積算要領\04要領案\"/>
    </mc:Choice>
  </mc:AlternateContent>
  <xr:revisionPtr revIDLastSave="0" documentId="13_ncr:1_{6BCF1BB4-DFBE-4358-BA1C-1339CC4B1E35}" xr6:coauthVersionLast="45" xr6:coauthVersionMax="45" xr10:uidLastSave="{00000000-0000-0000-0000-000000000000}"/>
  <bookViews>
    <workbookView xWindow="23880" yWindow="-120" windowWidth="21840" windowHeight="13140" xr2:uid="{76B13410-B37A-4BFC-B71B-6A7C660C066E}"/>
  </bookViews>
  <sheets>
    <sheet name="（記入例①）表紙" sheetId="3" r:id="rId1"/>
    <sheet name="（記入例①）内訳1年目" sheetId="4" r:id="rId2"/>
    <sheet name="（記入例①）内訳2年目" sheetId="7" r:id="rId3"/>
    <sheet name="（記入例①）内訳3年目" sheetId="10" r:id="rId4"/>
    <sheet name="（記入例②）表紙" sheetId="5" r:id="rId5"/>
    <sheet name="（記入例②）内訳" sheetId="6" r:id="rId6"/>
    <sheet name="（記入例③）表紙" sheetId="11" r:id="rId7"/>
    <sheet name="（記入例③）内訳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1" i="12" l="1"/>
  <c r="AB47" i="10" l="1"/>
  <c r="AB46" i="10"/>
  <c r="AB33" i="10"/>
  <c r="AB47" i="7"/>
  <c r="AB46" i="7"/>
  <c r="AB33" i="7"/>
  <c r="AB47" i="4"/>
  <c r="AB46" i="4"/>
  <c r="AB33" i="4"/>
  <c r="AB57" i="12" l="1"/>
  <c r="AB53" i="12"/>
  <c r="AB54" i="12"/>
  <c r="AB8" i="12"/>
  <c r="AB67" i="12"/>
  <c r="AC67" i="12" s="1"/>
  <c r="AC72" i="12" s="1"/>
  <c r="AB62" i="12"/>
  <c r="AC62" i="12" s="1"/>
  <c r="AC66" i="12" s="1"/>
  <c r="AB56" i="12"/>
  <c r="AB52" i="12"/>
  <c r="AB50" i="12"/>
  <c r="AB48" i="12"/>
  <c r="AB46" i="12"/>
  <c r="AB42" i="12"/>
  <c r="AB41" i="12"/>
  <c r="AB40" i="12"/>
  <c r="AB39" i="12"/>
  <c r="AB36" i="12"/>
  <c r="AC36" i="12" s="1"/>
  <c r="AC31" i="12"/>
  <c r="AB28" i="12"/>
  <c r="AB27" i="12"/>
  <c r="AB26" i="12"/>
  <c r="AC25" i="12"/>
  <c r="AB25" i="12"/>
  <c r="AB21" i="12"/>
  <c r="AB20" i="12"/>
  <c r="AC19" i="12"/>
  <c r="AB19" i="12"/>
  <c r="AB15" i="12"/>
  <c r="AB14" i="12"/>
  <c r="AC13" i="12"/>
  <c r="AB13" i="12"/>
  <c r="AB9" i="12"/>
  <c r="AB7" i="12"/>
  <c r="D21" i="11"/>
  <c r="D32" i="11" s="1"/>
  <c r="AC46" i="12" l="1"/>
  <c r="AC61" i="12" s="1"/>
  <c r="AC39" i="12"/>
  <c r="AC44" i="12" s="1"/>
  <c r="AC7" i="12"/>
  <c r="AC30" i="12" s="1"/>
  <c r="D34" i="11"/>
  <c r="D14" i="11" s="1"/>
  <c r="AC45" i="12" l="1"/>
  <c r="AC73" i="12" s="1"/>
  <c r="D4" i="12" s="1"/>
  <c r="AB75" i="10"/>
  <c r="AC75" i="10" s="1"/>
  <c r="AC80" i="10" s="1"/>
  <c r="AB70" i="10"/>
  <c r="AC70" i="10" s="1"/>
  <c r="AC74" i="10" s="1"/>
  <c r="AB64" i="10"/>
  <c r="AB62" i="10"/>
  <c r="AB61" i="10"/>
  <c r="AB60" i="10"/>
  <c r="AB58" i="10"/>
  <c r="AB56" i="10"/>
  <c r="AB54" i="10"/>
  <c r="AB52" i="10"/>
  <c r="AC52" i="10" s="1"/>
  <c r="AC69" i="10" s="1"/>
  <c r="AB48" i="10"/>
  <c r="AB45" i="10"/>
  <c r="AC45" i="10" s="1"/>
  <c r="AB42" i="10"/>
  <c r="AC42" i="10" s="1"/>
  <c r="AB40" i="10"/>
  <c r="AB39" i="10"/>
  <c r="AB38" i="10"/>
  <c r="AC37" i="10"/>
  <c r="AB37" i="10"/>
  <c r="AB34" i="10"/>
  <c r="AB32" i="10"/>
  <c r="AB31" i="10"/>
  <c r="AB27" i="10"/>
  <c r="AB26" i="10"/>
  <c r="AB25" i="10"/>
  <c r="AC25" i="10" s="1"/>
  <c r="AB21" i="10"/>
  <c r="AB20" i="10"/>
  <c r="AB19" i="10"/>
  <c r="AC19" i="10" s="1"/>
  <c r="AB15" i="10"/>
  <c r="AB14" i="10"/>
  <c r="AB13" i="10"/>
  <c r="AC13" i="10" s="1"/>
  <c r="AB9" i="10"/>
  <c r="AB8" i="10"/>
  <c r="AB7" i="10"/>
  <c r="AC7" i="10" s="1"/>
  <c r="AB75" i="7"/>
  <c r="AC75" i="7" s="1"/>
  <c r="AC80" i="7" s="1"/>
  <c r="AB70" i="7"/>
  <c r="AC70" i="7" s="1"/>
  <c r="AC74" i="7" s="1"/>
  <c r="AB64" i="7"/>
  <c r="AB62" i="7"/>
  <c r="AB61" i="7"/>
  <c r="AB60" i="7"/>
  <c r="AB58" i="7"/>
  <c r="AB56" i="7"/>
  <c r="AB54" i="7"/>
  <c r="AB52" i="7"/>
  <c r="AB48" i="7"/>
  <c r="AB45" i="7"/>
  <c r="AC45" i="7" s="1"/>
  <c r="AB42" i="7"/>
  <c r="AC42" i="7" s="1"/>
  <c r="AB40" i="7"/>
  <c r="AB39" i="7"/>
  <c r="AB38" i="7"/>
  <c r="AC37" i="7"/>
  <c r="AB37" i="7"/>
  <c r="AB34" i="7"/>
  <c r="AB32" i="7"/>
  <c r="AB31" i="7"/>
  <c r="AB27" i="7"/>
  <c r="AB26" i="7"/>
  <c r="AB25" i="7"/>
  <c r="AC25" i="7" s="1"/>
  <c r="AB21" i="7"/>
  <c r="AB20" i="7"/>
  <c r="AB19" i="7"/>
  <c r="AC19" i="7" s="1"/>
  <c r="AB15" i="7"/>
  <c r="AB14" i="7"/>
  <c r="AB13" i="7"/>
  <c r="AC13" i="7" s="1"/>
  <c r="AB9" i="7"/>
  <c r="AB8" i="7"/>
  <c r="AB7" i="7"/>
  <c r="AC7" i="7" s="1"/>
  <c r="AB62" i="6"/>
  <c r="AB55" i="6"/>
  <c r="AB33" i="6"/>
  <c r="AB16" i="6"/>
  <c r="AB15" i="6"/>
  <c r="AB14" i="6"/>
  <c r="AB9" i="6"/>
  <c r="AB8" i="6"/>
  <c r="AB7" i="6"/>
  <c r="AC50" i="10" l="1"/>
  <c r="AC50" i="7"/>
  <c r="AC31" i="10"/>
  <c r="AC36" i="10" s="1"/>
  <c r="AC52" i="7"/>
  <c r="AC69" i="7" s="1"/>
  <c r="AC31" i="7"/>
  <c r="AC36" i="7" s="1"/>
  <c r="AB67" i="6"/>
  <c r="AC67" i="6" s="1"/>
  <c r="AC72" i="6" s="1"/>
  <c r="AC62" i="6"/>
  <c r="AC66" i="6" s="1"/>
  <c r="AB56" i="6"/>
  <c r="AB54" i="6"/>
  <c r="AB52" i="6"/>
  <c r="AB50" i="6"/>
  <c r="AB48" i="6"/>
  <c r="AB44" i="6"/>
  <c r="AB43" i="6"/>
  <c r="AB42" i="6"/>
  <c r="AB41" i="6"/>
  <c r="AB38" i="6"/>
  <c r="AC38" i="6" s="1"/>
  <c r="AC33" i="6"/>
  <c r="AB30" i="6"/>
  <c r="AB29" i="6"/>
  <c r="AB28" i="6"/>
  <c r="AB27" i="6"/>
  <c r="AB23" i="6"/>
  <c r="AB22" i="6"/>
  <c r="AC21" i="6" s="1"/>
  <c r="AB21" i="6"/>
  <c r="AB17" i="6"/>
  <c r="AB10" i="6"/>
  <c r="D21" i="5"/>
  <c r="D32" i="5" s="1"/>
  <c r="D34" i="5" s="1"/>
  <c r="D14" i="5" s="1"/>
  <c r="AC51" i="10" l="1"/>
  <c r="AC81" i="10" s="1"/>
  <c r="D4" i="10" s="1"/>
  <c r="AC51" i="7"/>
  <c r="AC81" i="7"/>
  <c r="D4" i="7" s="1"/>
  <c r="AC27" i="6"/>
  <c r="AC41" i="6"/>
  <c r="AC48" i="6"/>
  <c r="AC61" i="6" s="1"/>
  <c r="AC14" i="6"/>
  <c r="AC7" i="6"/>
  <c r="AC46" i="6"/>
  <c r="AC32" i="6" l="1"/>
  <c r="AC47" i="6" s="1"/>
  <c r="AC73" i="6" s="1"/>
  <c r="D4" i="6" s="1"/>
  <c r="AB64" i="4"/>
  <c r="AB61" i="4" l="1"/>
  <c r="AB62" i="4"/>
  <c r="AB58" i="4" l="1"/>
  <c r="AB40" i="4"/>
  <c r="AB39" i="4"/>
  <c r="AB38" i="4"/>
  <c r="AB32" i="4"/>
  <c r="AB26" i="4"/>
  <c r="AB20" i="4"/>
  <c r="AB27" i="4"/>
  <c r="AB25" i="4"/>
  <c r="AB14" i="4"/>
  <c r="AB8" i="4"/>
  <c r="AC25" i="4" l="1"/>
  <c r="AC75" i="4"/>
  <c r="AC80" i="4" s="1"/>
  <c r="AB75" i="4"/>
  <c r="AB70" i="4"/>
  <c r="AC70" i="4" s="1"/>
  <c r="AC74" i="4" s="1"/>
  <c r="AB60" i="4"/>
  <c r="AB56" i="4"/>
  <c r="AB54" i="4"/>
  <c r="AB52" i="4"/>
  <c r="AB48" i="4"/>
  <c r="AB45" i="4"/>
  <c r="AB42" i="4"/>
  <c r="AC42" i="4" s="1"/>
  <c r="AB37" i="4"/>
  <c r="AC37" i="4" s="1"/>
  <c r="AB34" i="4"/>
  <c r="AB31" i="4"/>
  <c r="AB21" i="4"/>
  <c r="AB19" i="4"/>
  <c r="AC19" i="4" s="1"/>
  <c r="AB15" i="4"/>
  <c r="AB13" i="4"/>
  <c r="AC13" i="4" s="1"/>
  <c r="AB9" i="4"/>
  <c r="AB7" i="4"/>
  <c r="D21" i="3"/>
  <c r="D32" i="3" s="1"/>
  <c r="AC52" i="4" l="1"/>
  <c r="AC69" i="4" s="1"/>
  <c r="AC31" i="4"/>
  <c r="AC45" i="4"/>
  <c r="AC50" i="4" s="1"/>
  <c r="AC7" i="4"/>
  <c r="D34" i="3"/>
  <c r="D14" i="3" s="1"/>
  <c r="AC36" i="4" l="1"/>
  <c r="AC51" i="4"/>
  <c r="AC81" i="4" s="1"/>
  <c r="D4" i="4" s="1"/>
</calcChain>
</file>

<file path=xl/sharedStrings.xml><?xml version="1.0" encoding="utf-8"?>
<sst xmlns="http://schemas.openxmlformats.org/spreadsheetml/2006/main" count="1002" uniqueCount="101">
  <si>
    <t>直接人件費</t>
    <rPh sb="0" eb="2">
      <t>チョクセツ</t>
    </rPh>
    <rPh sb="2" eb="5">
      <t>ジンケンヒ</t>
    </rPh>
    <phoneticPr fontId="1"/>
  </si>
  <si>
    <t>給与</t>
    <rPh sb="0" eb="2">
      <t>キュウヨ</t>
    </rPh>
    <phoneticPr fontId="1"/>
  </si>
  <si>
    <t>諸手当等（　　　　　）</t>
    <rPh sb="0" eb="3">
      <t>ショテアテ</t>
    </rPh>
    <rPh sb="3" eb="4">
      <t>トウ</t>
    </rPh>
    <phoneticPr fontId="1"/>
  </si>
  <si>
    <t>賞与</t>
    <rPh sb="0" eb="2">
      <t>ショウヨ</t>
    </rPh>
    <phoneticPr fontId="1"/>
  </si>
  <si>
    <t>その他（　　　　　）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</si>
  <si>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</si>
  <si>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</si>
  <si>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</si>
  <si>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直接人件費計</t>
    <rPh sb="0" eb="2">
      <t>チョクセツ</t>
    </rPh>
    <rPh sb="2" eb="5">
      <t>ジンケンヒ</t>
    </rPh>
    <rPh sb="5" eb="6">
      <t>ケイ</t>
    </rPh>
    <phoneticPr fontId="1"/>
  </si>
  <si>
    <t>直接物品費</t>
    <rPh sb="0" eb="2">
      <t>チョクセツ</t>
    </rPh>
    <rPh sb="2" eb="4">
      <t>ブッピン</t>
    </rPh>
    <rPh sb="4" eb="5">
      <t>ヒ</t>
    </rPh>
    <phoneticPr fontId="1"/>
  </si>
  <si>
    <t>床清掃</t>
    <rPh sb="0" eb="1">
      <t>ユカ</t>
    </rPh>
    <rPh sb="1" eb="3">
      <t>セイソウ</t>
    </rPh>
    <phoneticPr fontId="1"/>
  </si>
  <si>
    <t>ワックス掛け</t>
    <rPh sb="4" eb="5">
      <t>ガ</t>
    </rPh>
    <phoneticPr fontId="1"/>
  </si>
  <si>
    <t>ガラス清掃</t>
    <rPh sb="3" eb="5">
      <t>セイソウ</t>
    </rPh>
    <phoneticPr fontId="1"/>
  </si>
  <si>
    <t>直接物品費計</t>
    <rPh sb="0" eb="2">
      <t>チョクセツ</t>
    </rPh>
    <rPh sb="2" eb="4">
      <t>ブッピン</t>
    </rPh>
    <rPh sb="4" eb="5">
      <t>ヒ</t>
    </rPh>
    <rPh sb="5" eb="6">
      <t>ケイ</t>
    </rPh>
    <phoneticPr fontId="1"/>
  </si>
  <si>
    <t>直接業務費</t>
    <rPh sb="0" eb="2">
      <t>チョクセツ</t>
    </rPh>
    <rPh sb="2" eb="4">
      <t>ギョウム</t>
    </rPh>
    <rPh sb="4" eb="5">
      <t>ヒ</t>
    </rPh>
    <phoneticPr fontId="1"/>
  </si>
  <si>
    <t>業務管理費</t>
    <rPh sb="0" eb="2">
      <t>ギョウム</t>
    </rPh>
    <rPh sb="2" eb="4">
      <t>カンリ</t>
    </rPh>
    <rPh sb="4" eb="5">
      <t>ヒ</t>
    </rPh>
    <phoneticPr fontId="1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</si>
  <si>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1"/>
  </si>
  <si>
    <t>業務管理費計</t>
    <rPh sb="0" eb="2">
      <t>ギョウム</t>
    </rPh>
    <rPh sb="2" eb="4">
      <t>カンリ</t>
    </rPh>
    <rPh sb="4" eb="5">
      <t>ヒ</t>
    </rPh>
    <rPh sb="5" eb="6">
      <t>ケイ</t>
    </rPh>
    <phoneticPr fontId="1"/>
  </si>
  <si>
    <t>一般管理費</t>
    <rPh sb="0" eb="2">
      <t>イッパン</t>
    </rPh>
    <rPh sb="2" eb="5">
      <t>カンリヒ</t>
    </rPh>
    <phoneticPr fontId="1"/>
  </si>
  <si>
    <t>区分</t>
    <rPh sb="0" eb="2">
      <t>クブン</t>
    </rPh>
    <phoneticPr fontId="1"/>
  </si>
  <si>
    <t>積算内訳</t>
    <rPh sb="0" eb="2">
      <t>セキサン</t>
    </rPh>
    <rPh sb="2" eb="4">
      <t>ウチワケ</t>
    </rPh>
    <phoneticPr fontId="1"/>
  </si>
  <si>
    <t>積算額</t>
    <rPh sb="0" eb="2">
      <t>セキサン</t>
    </rPh>
    <rPh sb="2" eb="3">
      <t>ガク</t>
    </rPh>
    <phoneticPr fontId="1"/>
  </si>
  <si>
    <t>業務名</t>
    <rPh sb="0" eb="2">
      <t>ギョウム</t>
    </rPh>
    <rPh sb="2" eb="3">
      <t>メイ</t>
    </rPh>
    <phoneticPr fontId="1"/>
  </si>
  <si>
    <t>履行期間</t>
    <rPh sb="0" eb="2">
      <t>リコウ</t>
    </rPh>
    <rPh sb="2" eb="4">
      <t>キカン</t>
    </rPh>
    <phoneticPr fontId="1"/>
  </si>
  <si>
    <t>□</t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</si>
  <si>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</si>
  <si>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</si>
  <si>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</si>
  <si>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その他（　　　　　　　　　　）</t>
    <rPh sb="2" eb="3">
      <t>タ</t>
    </rPh>
    <phoneticPr fontId="1"/>
  </si>
  <si>
    <t>一般管理費計</t>
    <rPh sb="0" eb="2">
      <t>イッパン</t>
    </rPh>
    <rPh sb="2" eb="5">
      <t>カンリヒ</t>
    </rPh>
    <rPh sb="5" eb="6">
      <t>ケイ</t>
    </rPh>
    <phoneticPr fontId="1"/>
  </si>
  <si>
    <t>その他の経費</t>
    <rPh sb="2" eb="3">
      <t>タ</t>
    </rPh>
    <rPh sb="4" eb="6">
      <t>ケイヒ</t>
    </rPh>
    <phoneticPr fontId="1"/>
  </si>
  <si>
    <t>その他の経費計</t>
    <rPh sb="2" eb="3">
      <t>タ</t>
    </rPh>
    <rPh sb="4" eb="6">
      <t>ケイヒ</t>
    </rPh>
    <rPh sb="6" eb="7">
      <t>ケイ</t>
    </rPh>
    <phoneticPr fontId="1"/>
  </si>
  <si>
    <t>円×</t>
    <rPh sb="0" eb="1">
      <t>エン</t>
    </rPh>
    <phoneticPr fontId="1"/>
  </si>
  <si>
    <t>時間×</t>
    <rPh sb="0" eb="2">
      <t>ジカン</t>
    </rPh>
    <phoneticPr fontId="1"/>
  </si>
  <si>
    <t>日×</t>
    <rPh sb="0" eb="1">
      <t>ニチ</t>
    </rPh>
    <phoneticPr fontId="1"/>
  </si>
  <si>
    <t>か月＝</t>
    <rPh sb="1" eb="2">
      <t>ゲツ</t>
    </rPh>
    <phoneticPr fontId="1"/>
  </si>
  <si>
    <t>か月×</t>
    <rPh sb="1" eb="2">
      <t>ゲツ</t>
    </rPh>
    <phoneticPr fontId="1"/>
  </si>
  <si>
    <t>人＝</t>
    <rPh sb="0" eb="1">
      <t>ヒト</t>
    </rPh>
    <phoneticPr fontId="1"/>
  </si>
  <si>
    <t>合　計</t>
    <rPh sb="0" eb="1">
      <t>ゴウ</t>
    </rPh>
    <rPh sb="2" eb="3">
      <t>ケイ</t>
    </rPh>
    <phoneticPr fontId="1"/>
  </si>
  <si>
    <t>燃料費等</t>
    <rPh sb="0" eb="3">
      <t>ネンリョウヒ</t>
    </rPh>
    <rPh sb="3" eb="4">
      <t>トウ</t>
    </rPh>
    <phoneticPr fontId="1"/>
  </si>
  <si>
    <t>定期清掃等</t>
    <rPh sb="0" eb="2">
      <t>テイキ</t>
    </rPh>
    <rPh sb="2" eb="4">
      <t>セイソウ</t>
    </rPh>
    <rPh sb="4" eb="5">
      <t>トウ</t>
    </rPh>
    <phoneticPr fontId="1"/>
  </si>
  <si>
    <t>ガソリン</t>
    <phoneticPr fontId="1"/>
  </si>
  <si>
    <t>L＝</t>
    <phoneticPr fontId="1"/>
  </si>
  <si>
    <t>％＝</t>
    <phoneticPr fontId="1"/>
  </si>
  <si>
    <t>業務責任者に係る
直接人件費</t>
    <rPh sb="0" eb="2">
      <t>ギョウム</t>
    </rPh>
    <rPh sb="2" eb="5">
      <t>セキニンシャ</t>
    </rPh>
    <rPh sb="6" eb="7">
      <t>カカ</t>
    </rPh>
    <rPh sb="9" eb="11">
      <t>チョクセツ</t>
    </rPh>
    <rPh sb="11" eb="14">
      <t>ジンケンヒ</t>
    </rPh>
    <phoneticPr fontId="1"/>
  </si>
  <si>
    <t>業務担当者に係る
間接人件費</t>
    <rPh sb="0" eb="2">
      <t>ギョウム</t>
    </rPh>
    <rPh sb="2" eb="5">
      <t>タントウシャ</t>
    </rPh>
    <rPh sb="6" eb="7">
      <t>カカ</t>
    </rPh>
    <rPh sb="9" eb="11">
      <t>カンセツ</t>
    </rPh>
    <rPh sb="11" eb="14">
      <t>ジンケンヒ</t>
    </rPh>
    <phoneticPr fontId="1"/>
  </si>
  <si>
    <t>積算期間</t>
    <rPh sb="0" eb="2">
      <t>セキサン</t>
    </rPh>
    <rPh sb="2" eb="4">
      <t>キカン</t>
    </rPh>
    <phoneticPr fontId="1"/>
  </si>
  <si>
    <t>業務費積算書</t>
    <rPh sb="0" eb="2">
      <t>ギョウム</t>
    </rPh>
    <rPh sb="2" eb="3">
      <t>ヒ</t>
    </rPh>
    <rPh sb="3" eb="5">
      <t>セキサン</t>
    </rPh>
    <rPh sb="5" eb="6">
      <t>ショ</t>
    </rPh>
    <phoneticPr fontId="1"/>
  </si>
  <si>
    <t>業務費積算内訳書</t>
    <rPh sb="0" eb="2">
      <t>ギョウム</t>
    </rPh>
    <rPh sb="2" eb="3">
      <t>ヒ</t>
    </rPh>
    <rPh sb="3" eb="5">
      <t>セキサン</t>
    </rPh>
    <rPh sb="5" eb="8">
      <t>ウチワケショ</t>
    </rPh>
    <phoneticPr fontId="1"/>
  </si>
  <si>
    <t>（税込）</t>
    <rPh sb="1" eb="3">
      <t>ゼイコ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</si>
  <si>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</si>
  <si>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～</t>
    <phoneticPr fontId="1"/>
  </si>
  <si>
    <t>【積算概要】</t>
    <phoneticPr fontId="1"/>
  </si>
  <si>
    <t>円</t>
    <rPh sb="0" eb="1">
      <t>エン</t>
    </rPh>
    <phoneticPr fontId="1"/>
  </si>
  <si>
    <t>小　　計</t>
    <rPh sb="0" eb="1">
      <t>ショウ</t>
    </rPh>
    <rPh sb="3" eb="4">
      <t>ケイ</t>
    </rPh>
    <phoneticPr fontId="1"/>
  </si>
  <si>
    <t>円（税抜）</t>
    <rPh sb="0" eb="1">
      <t>エン</t>
    </rPh>
    <rPh sb="2" eb="4">
      <t>ゼイヌキ</t>
    </rPh>
    <phoneticPr fontId="1"/>
  </si>
  <si>
    <t>期間合計</t>
    <rPh sb="0" eb="2">
      <t>キカン</t>
    </rPh>
    <rPh sb="2" eb="4">
      <t>ゴウケイ</t>
    </rPh>
    <phoneticPr fontId="1"/>
  </si>
  <si>
    <t>期間合計額（税抜）</t>
    <rPh sb="0" eb="2">
      <t>キカン</t>
    </rPh>
    <rPh sb="2" eb="4">
      <t>ゴウケイ</t>
    </rPh>
    <rPh sb="4" eb="5">
      <t>ガク</t>
    </rPh>
    <rPh sb="6" eb="7">
      <t>ゼイ</t>
    </rPh>
    <rPh sb="7" eb="8">
      <t>ヌ</t>
    </rPh>
    <phoneticPr fontId="1"/>
  </si>
  <si>
    <t>円×１式＝</t>
    <rPh sb="0" eb="1">
      <t>エン</t>
    </rPh>
    <rPh sb="3" eb="4">
      <t>シキ</t>
    </rPh>
    <phoneticPr fontId="1"/>
  </si>
  <si>
    <t>○○庁舎警備業務委託</t>
    <rPh sb="2" eb="4">
      <t>チョウシャ</t>
    </rPh>
    <rPh sb="4" eb="6">
      <t>ケイビ</t>
    </rPh>
    <rPh sb="6" eb="8">
      <t>ギョウム</t>
    </rPh>
    <rPh sb="8" eb="10">
      <t>イタク</t>
    </rPh>
    <phoneticPr fontId="1"/>
  </si>
  <si>
    <t>年額</t>
  </si>
  <si>
    <t>消耗品費</t>
    <rPh sb="0" eb="3">
      <t>ショウモウヒン</t>
    </rPh>
    <rPh sb="3" eb="4">
      <t>ヒ</t>
    </rPh>
    <phoneticPr fontId="1"/>
  </si>
  <si>
    <t>（　　年間）</t>
    <rPh sb="3" eb="5">
      <t>ネンカン</t>
    </rPh>
    <phoneticPr fontId="1"/>
  </si>
  <si>
    <t>○○庁舎清掃業務委託</t>
    <rPh sb="2" eb="4">
      <t>チョウシャ</t>
    </rPh>
    <rPh sb="4" eb="6">
      <t>セイソウ</t>
    </rPh>
    <rPh sb="6" eb="8">
      <t>ギョウム</t>
    </rPh>
    <rPh sb="8" eb="10">
      <t>イタク</t>
    </rPh>
    <phoneticPr fontId="1"/>
  </si>
  <si>
    <t>（３年間）</t>
    <rPh sb="2" eb="4">
      <t>ネンカン</t>
    </rPh>
    <phoneticPr fontId="1"/>
  </si>
  <si>
    <t>諸手当等（扶養、通勤）</t>
    <rPh sb="0" eb="3">
      <t>ショテアテ</t>
    </rPh>
    <rPh sb="3" eb="4">
      <t>トウ</t>
    </rPh>
    <rPh sb="5" eb="7">
      <t>フヨウ</t>
    </rPh>
    <rPh sb="8" eb="10">
      <t>ツウキン</t>
    </rPh>
    <phoneticPr fontId="1"/>
  </si>
  <si>
    <t>諸手当等（通勤）</t>
    <rPh sb="0" eb="3">
      <t>ショテアテ</t>
    </rPh>
    <rPh sb="3" eb="4">
      <t>トウ</t>
    </rPh>
    <rPh sb="5" eb="7">
      <t>ツウキン</t>
    </rPh>
    <phoneticPr fontId="1"/>
  </si>
  <si>
    <t>回=</t>
    <rPh sb="0" eb="1">
      <t>カイ</t>
    </rPh>
    <phoneticPr fontId="1"/>
  </si>
  <si>
    <t>モップ</t>
    <phoneticPr fontId="1"/>
  </si>
  <si>
    <t>本＝</t>
    <rPh sb="0" eb="1">
      <t>ホン</t>
    </rPh>
    <phoneticPr fontId="1"/>
  </si>
  <si>
    <t>洗剤</t>
    <rPh sb="0" eb="2">
      <t>センザイ</t>
    </rPh>
    <phoneticPr fontId="1"/>
  </si>
  <si>
    <t>本×</t>
    <rPh sb="0" eb="1">
      <t>ホン</t>
    </rPh>
    <phoneticPr fontId="1"/>
  </si>
  <si>
    <t>ゴム手袋</t>
    <rPh sb="2" eb="4">
      <t>テブクロ</t>
    </rPh>
    <phoneticPr fontId="1"/>
  </si>
  <si>
    <t>ポリ袋</t>
    <rPh sb="2" eb="3">
      <t>ブクロ</t>
    </rPh>
    <phoneticPr fontId="1"/>
  </si>
  <si>
    <t>枚×</t>
    <rPh sb="0" eb="1">
      <t>マイ</t>
    </rPh>
    <phoneticPr fontId="1"/>
  </si>
  <si>
    <t>■</t>
  </si>
  <si>
    <t>その他（教育・訓練費等）</t>
    <rPh sb="2" eb="3">
      <t>タ</t>
    </rPh>
    <rPh sb="4" eb="6">
      <t>キョウイク</t>
    </rPh>
    <rPh sb="7" eb="9">
      <t>クンレン</t>
    </rPh>
    <rPh sb="9" eb="10">
      <t>ヒ</t>
    </rPh>
    <rPh sb="10" eb="11">
      <t>トウ</t>
    </rPh>
    <phoneticPr fontId="1"/>
  </si>
  <si>
    <t>業務責任者に係る
諸手当等（扶養、主任、通勤）</t>
    <rPh sb="0" eb="2">
      <t>ギョウム</t>
    </rPh>
    <rPh sb="2" eb="5">
      <t>セキニンシャ</t>
    </rPh>
    <rPh sb="6" eb="7">
      <t>カカ</t>
    </rPh>
    <rPh sb="9" eb="12">
      <t>ショテアテ</t>
    </rPh>
    <rPh sb="12" eb="13">
      <t>トウ</t>
    </rPh>
    <rPh sb="14" eb="16">
      <t>フヨウ</t>
    </rPh>
    <rPh sb="17" eb="19">
      <t>シュニン</t>
    </rPh>
    <rPh sb="20" eb="22">
      <t>ツウキン</t>
    </rPh>
    <phoneticPr fontId="1"/>
  </si>
  <si>
    <t>業務責任者に係る
間接人件費</t>
    <rPh sb="0" eb="2">
      <t>ギョウム</t>
    </rPh>
    <rPh sb="2" eb="5">
      <t>セキニンシャ</t>
    </rPh>
    <rPh sb="6" eb="7">
      <t>カカ</t>
    </rPh>
    <rPh sb="9" eb="11">
      <t>カンセツ</t>
    </rPh>
    <rPh sb="11" eb="14">
      <t>ジンケンヒ</t>
    </rPh>
    <phoneticPr fontId="1"/>
  </si>
  <si>
    <t>労務・安全管理費等</t>
    <rPh sb="0" eb="2">
      <t>ロウム</t>
    </rPh>
    <rPh sb="3" eb="5">
      <t>アンゼン</t>
    </rPh>
    <rPh sb="5" eb="7">
      <t>カンリ</t>
    </rPh>
    <rPh sb="7" eb="8">
      <t>ヒ</t>
    </rPh>
    <rPh sb="8" eb="9">
      <t>トウ</t>
    </rPh>
    <phoneticPr fontId="1"/>
  </si>
  <si>
    <t>月額</t>
  </si>
  <si>
    <t>（１年間）</t>
    <rPh sb="2" eb="4">
      <t>ネンカン</t>
    </rPh>
    <phoneticPr fontId="1"/>
  </si>
  <si>
    <t>①常勤職員Ａ</t>
    <rPh sb="1" eb="3">
      <t>ジョウキン</t>
    </rPh>
    <rPh sb="3" eb="5">
      <t>ショクイン</t>
    </rPh>
    <phoneticPr fontId="1"/>
  </si>
  <si>
    <t>②常勤職員Ｂ</t>
    <rPh sb="1" eb="3">
      <t>ジョウキン</t>
    </rPh>
    <rPh sb="3" eb="5">
      <t>ショクイン</t>
    </rPh>
    <phoneticPr fontId="1"/>
  </si>
  <si>
    <t>③日勤パート</t>
    <rPh sb="1" eb="3">
      <t>ニッキン</t>
    </rPh>
    <phoneticPr fontId="1"/>
  </si>
  <si>
    <t>④夜勤パート</t>
    <rPh sb="1" eb="3">
      <t>ヤキン</t>
    </rPh>
    <phoneticPr fontId="1"/>
  </si>
  <si>
    <t>深夜割増</t>
    <rPh sb="0" eb="2">
      <t>シンヤ</t>
    </rPh>
    <rPh sb="2" eb="4">
      <t>ワリマシ</t>
    </rPh>
    <phoneticPr fontId="1"/>
  </si>
  <si>
    <t>諸手当等（交通費）</t>
    <rPh sb="0" eb="3">
      <t>ショテアテ</t>
    </rPh>
    <rPh sb="3" eb="4">
      <t>トウ</t>
    </rPh>
    <rPh sb="5" eb="8">
      <t>コウツウヒ</t>
    </rPh>
    <phoneticPr fontId="1"/>
  </si>
  <si>
    <t>①平日</t>
    <rPh sb="1" eb="3">
      <t>ヘイジツ</t>
    </rPh>
    <phoneticPr fontId="1"/>
  </si>
  <si>
    <t>②土日祝日</t>
    <rPh sb="1" eb="3">
      <t>ドニチ</t>
    </rPh>
    <rPh sb="3" eb="5">
      <t>シュクジツ</t>
    </rPh>
    <phoneticPr fontId="1"/>
  </si>
  <si>
    <t>福利厚生費</t>
    <rPh sb="0" eb="2">
      <t>フクリ</t>
    </rPh>
    <rPh sb="2" eb="5">
      <t>コウセイヒ</t>
    </rPh>
    <phoneticPr fontId="1"/>
  </si>
  <si>
    <t>総額</t>
  </si>
  <si>
    <t>○○庁舎ボイラー運転管理業務委託</t>
    <rPh sb="2" eb="4">
      <t>チョウシャ</t>
    </rPh>
    <rPh sb="8" eb="10">
      <t>ウンテン</t>
    </rPh>
    <rPh sb="10" eb="12">
      <t>カンリ</t>
    </rPh>
    <rPh sb="12" eb="14">
      <t>ギョウム</t>
    </rPh>
    <rPh sb="14" eb="16">
      <t>イタク</t>
    </rPh>
    <phoneticPr fontId="1"/>
  </si>
  <si>
    <t>諸手当等（扶養、技術、通勤）</t>
    <rPh sb="0" eb="3">
      <t>ショテアテ</t>
    </rPh>
    <rPh sb="3" eb="4">
      <t>トウ</t>
    </rPh>
    <rPh sb="5" eb="7">
      <t>フヨウ</t>
    </rPh>
    <rPh sb="8" eb="10">
      <t>ギジュツ</t>
    </rPh>
    <rPh sb="11" eb="13">
      <t>ツウキン</t>
    </rPh>
    <phoneticPr fontId="1"/>
  </si>
  <si>
    <t>その他（教育・訓練費）</t>
    <rPh sb="2" eb="3">
      <t>タ</t>
    </rPh>
    <rPh sb="4" eb="6">
      <t>キョウイク</t>
    </rPh>
    <rPh sb="7" eb="9">
      <t>クンレン</t>
    </rPh>
    <rPh sb="9" eb="10">
      <t>ヒ</t>
    </rPh>
    <phoneticPr fontId="1"/>
  </si>
  <si>
    <t>業務責任者に係る
諸手当等（扶養、技術、通勤）</t>
    <rPh sb="0" eb="2">
      <t>ギョウム</t>
    </rPh>
    <rPh sb="2" eb="5">
      <t>セキニンシャ</t>
    </rPh>
    <rPh sb="6" eb="7">
      <t>カカ</t>
    </rPh>
    <rPh sb="9" eb="12">
      <t>ショテアテ</t>
    </rPh>
    <rPh sb="12" eb="13">
      <t>トウ</t>
    </rPh>
    <rPh sb="14" eb="16">
      <t>フヨウ</t>
    </rPh>
    <rPh sb="17" eb="19">
      <t>ギジュツ</t>
    </rPh>
    <rPh sb="20" eb="22">
      <t>ツウキン</t>
    </rPh>
    <phoneticPr fontId="1"/>
  </si>
  <si>
    <t>賠償責任保険</t>
    <rPh sb="0" eb="2">
      <t>バイショウ</t>
    </rPh>
    <rPh sb="2" eb="4">
      <t>セキニン</t>
    </rPh>
    <rPh sb="4" eb="6">
      <t>ホケン</t>
    </rPh>
    <phoneticPr fontId="1"/>
  </si>
  <si>
    <t>被服費</t>
    <rPh sb="0" eb="3">
      <t>ヒフクヒ</t>
    </rPh>
    <phoneticPr fontId="1"/>
  </si>
  <si>
    <t>○○庁舎清掃業務委託（1年目）</t>
    <rPh sb="2" eb="4">
      <t>チョウシャ</t>
    </rPh>
    <rPh sb="4" eb="6">
      <t>セイソウ</t>
    </rPh>
    <rPh sb="6" eb="8">
      <t>ギョウム</t>
    </rPh>
    <rPh sb="8" eb="10">
      <t>イタク</t>
    </rPh>
    <rPh sb="12" eb="14">
      <t>ネンメ</t>
    </rPh>
    <phoneticPr fontId="1"/>
  </si>
  <si>
    <t>○○庁舎清掃業務委託（2年目）</t>
    <rPh sb="2" eb="4">
      <t>チョウシャ</t>
    </rPh>
    <rPh sb="4" eb="6">
      <t>セイソウ</t>
    </rPh>
    <rPh sb="6" eb="8">
      <t>ギョウム</t>
    </rPh>
    <rPh sb="8" eb="10">
      <t>イタク</t>
    </rPh>
    <rPh sb="12" eb="14">
      <t>ネンメ</t>
    </rPh>
    <phoneticPr fontId="1"/>
  </si>
  <si>
    <t>○○庁舎清掃業務委託（3年目）</t>
    <rPh sb="2" eb="4">
      <t>チョウシャ</t>
    </rPh>
    <rPh sb="4" eb="6">
      <t>セイソウ</t>
    </rPh>
    <rPh sb="6" eb="8">
      <t>ギョウム</t>
    </rPh>
    <rPh sb="8" eb="10">
      <t>イタク</t>
    </rPh>
    <rPh sb="12" eb="14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</si>
</sst>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38" fontId="6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6" fillId="0" borderId="19" xfId="1" applyFont="1" applyBorder="1">
      <alignment vertical="center"/>
    </xf>
    <xf numFmtId="38" fontId="2" fillId="0" borderId="20" xfId="1" applyFont="1" applyBorder="1">
      <alignment vertical="center"/>
    </xf>
    <xf numFmtId="38" fontId="6" fillId="0" borderId="22" xfId="1" applyFont="1" applyBorder="1">
      <alignment vertical="center"/>
    </xf>
    <xf numFmtId="38" fontId="2" fillId="0" borderId="23" xfId="1" applyFont="1" applyBorder="1">
      <alignment vertical="center"/>
    </xf>
    <xf numFmtId="38" fontId="2" fillId="3" borderId="1" xfId="1" applyFont="1" applyFill="1" applyBorder="1">
      <alignment vertical="center"/>
    </xf>
    <xf numFmtId="38" fontId="6" fillId="0" borderId="33" xfId="1" applyFont="1" applyBorder="1">
      <alignment vertical="center"/>
    </xf>
    <xf numFmtId="38" fontId="2" fillId="0" borderId="34" xfId="1" applyFont="1" applyBorder="1">
      <alignment vertical="center"/>
    </xf>
    <xf numFmtId="0" fontId="0" fillId="0" borderId="46" xfId="0" applyBorder="1" applyAlignment="1"/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38" fontId="2" fillId="0" borderId="30" xfId="1" applyFont="1" applyBorder="1">
      <alignment vertical="center"/>
    </xf>
    <xf numFmtId="0" fontId="3" fillId="0" borderId="46" xfId="0" applyFont="1" applyBorder="1" applyAlignment="1">
      <alignment horizontal="center"/>
    </xf>
    <xf numFmtId="58" fontId="2" fillId="0" borderId="10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textRotation="255"/>
    </xf>
    <xf numFmtId="38" fontId="6" fillId="2" borderId="29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6" fillId="0" borderId="3" xfId="1" applyFont="1" applyBorder="1">
      <alignment vertical="center"/>
    </xf>
    <xf numFmtId="38" fontId="6" fillId="0" borderId="19" xfId="1" applyFont="1" applyFill="1" applyBorder="1">
      <alignment vertical="center"/>
    </xf>
    <xf numFmtId="38" fontId="6" fillId="0" borderId="0" xfId="1" applyFont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4" xfId="1" applyFont="1" applyBorder="1">
      <alignment vertical="center"/>
    </xf>
    <xf numFmtId="38" fontId="6" fillId="2" borderId="0" xfId="1" applyFont="1" applyFill="1">
      <alignment vertical="center"/>
    </xf>
    <xf numFmtId="38" fontId="6" fillId="0" borderId="0" xfId="1" applyFont="1">
      <alignment vertical="center"/>
    </xf>
    <xf numFmtId="38" fontId="6" fillId="0" borderId="32" xfId="1" applyFont="1" applyBorder="1">
      <alignment vertical="center"/>
    </xf>
    <xf numFmtId="38" fontId="6" fillId="0" borderId="33" xfId="1" applyFont="1" applyFill="1" applyBorder="1">
      <alignment vertical="center"/>
    </xf>
    <xf numFmtId="38" fontId="6" fillId="2" borderId="0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0" fillId="3" borderId="46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9" fillId="0" borderId="0" xfId="0" applyFont="1" applyAlignment="1">
      <alignment horizontal="distributed" vertical="center" indent="9"/>
    </xf>
    <xf numFmtId="0" fontId="3" fillId="0" borderId="46" xfId="0" applyFont="1" applyBorder="1" applyAlignment="1">
      <alignment horizontal="center"/>
    </xf>
    <xf numFmtId="58" fontId="0" fillId="0" borderId="46" xfId="0" applyNumberForma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right" vertical="center" indent="2"/>
    </xf>
    <xf numFmtId="176" fontId="10" fillId="0" borderId="39" xfId="0" applyNumberFormat="1" applyFont="1" applyBorder="1" applyAlignment="1">
      <alignment horizontal="right" vertical="center" indent="2"/>
    </xf>
    <xf numFmtId="176" fontId="10" fillId="0" borderId="40" xfId="0" applyNumberFormat="1" applyFont="1" applyBorder="1" applyAlignment="1">
      <alignment horizontal="right" vertical="center" indent="2"/>
    </xf>
    <xf numFmtId="176" fontId="10" fillId="0" borderId="43" xfId="0" applyNumberFormat="1" applyFont="1" applyBorder="1" applyAlignment="1">
      <alignment horizontal="right" vertical="center" indent="2"/>
    </xf>
    <xf numFmtId="176" fontId="10" fillId="0" borderId="44" xfId="0" applyNumberFormat="1" applyFont="1" applyBorder="1" applyAlignment="1">
      <alignment horizontal="right" vertical="center" indent="2"/>
    </xf>
    <xf numFmtId="176" fontId="10" fillId="0" borderId="45" xfId="0" applyNumberFormat="1" applyFont="1" applyBorder="1" applyAlignment="1">
      <alignment horizontal="right" vertical="center" indent="2"/>
    </xf>
    <xf numFmtId="0" fontId="2" fillId="0" borderId="48" xfId="0" applyFont="1" applyBorder="1">
      <alignment vertical="center"/>
    </xf>
    <xf numFmtId="0" fontId="2" fillId="0" borderId="18" xfId="0" applyFont="1" applyBorder="1">
      <alignment vertical="center"/>
    </xf>
    <xf numFmtId="38" fontId="6" fillId="2" borderId="19" xfId="1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21" xfId="0" applyFont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38" fontId="6" fillId="2" borderId="33" xfId="1" applyFont="1" applyFill="1" applyBorder="1">
      <alignment vertical="center"/>
    </xf>
    <xf numFmtId="38" fontId="2" fillId="0" borderId="34" xfId="1" applyFont="1" applyBorder="1">
      <alignment vertical="center"/>
    </xf>
    <xf numFmtId="38" fontId="2" fillId="0" borderId="13" xfId="1" applyFont="1" applyBorder="1">
      <alignment vertical="center"/>
    </xf>
    <xf numFmtId="38" fontId="6" fillId="0" borderId="19" xfId="1" applyFont="1" applyFill="1" applyBorder="1">
      <alignment vertical="center"/>
    </xf>
    <xf numFmtId="0" fontId="12" fillId="0" borderId="35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textRotation="255"/>
    </xf>
    <xf numFmtId="0" fontId="2" fillId="3" borderId="4" xfId="0" applyFont="1" applyFill="1" applyBorder="1" applyAlignment="1">
      <alignment vertical="center" textRotation="255"/>
    </xf>
    <xf numFmtId="0" fontId="2" fillId="3" borderId="5" xfId="0" applyFont="1" applyFill="1" applyBorder="1" applyAlignment="1">
      <alignment vertical="center" textRotation="255"/>
    </xf>
    <xf numFmtId="0" fontId="2" fillId="3" borderId="6" xfId="0" applyFont="1" applyFill="1" applyBorder="1" applyAlignment="1">
      <alignment vertical="center" textRotation="255"/>
    </xf>
    <xf numFmtId="0" fontId="2" fillId="3" borderId="7" xfId="0" applyFont="1" applyFill="1" applyBorder="1" applyAlignment="1">
      <alignment vertical="center" textRotation="255"/>
    </xf>
    <xf numFmtId="0" fontId="2" fillId="3" borderId="8" xfId="0" applyFont="1" applyFill="1" applyBorder="1" applyAlignment="1">
      <alignment vertical="center" textRotation="255"/>
    </xf>
    <xf numFmtId="0" fontId="5" fillId="0" borderId="24" xfId="0" applyFont="1" applyBorder="1" applyAlignment="1">
      <alignment vertical="center" textRotation="255" shrinkToFit="1"/>
    </xf>
    <xf numFmtId="0" fontId="6" fillId="0" borderId="25" xfId="0" applyFont="1" applyBorder="1" applyAlignment="1">
      <alignment vertical="center" textRotation="255" shrinkToFit="1"/>
    </xf>
    <xf numFmtId="0" fontId="6" fillId="0" borderId="26" xfId="0" applyFont="1" applyBorder="1" applyAlignment="1">
      <alignment vertical="center" textRotation="255" shrinkToFit="1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38" fontId="6" fillId="2" borderId="37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0" fontId="2" fillId="0" borderId="24" xfId="0" applyFont="1" applyBorder="1" applyAlignment="1">
      <alignment horizontal="center" vertical="top" textRotation="255" shrinkToFit="1"/>
    </xf>
    <xf numFmtId="0" fontId="2" fillId="0" borderId="25" xfId="0" applyFont="1" applyBorder="1" applyAlignment="1">
      <alignment horizontal="center" vertical="top" textRotation="255" shrinkToFit="1"/>
    </xf>
    <xf numFmtId="0" fontId="2" fillId="0" borderId="26" xfId="0" applyFont="1" applyBorder="1" applyAlignment="1">
      <alignment horizontal="center" vertical="top" textRotation="255" shrinkToFit="1"/>
    </xf>
    <xf numFmtId="0" fontId="2" fillId="0" borderId="4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9" xfId="0" applyFont="1" applyBorder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38" fontId="2" fillId="0" borderId="12" xfId="1" applyFont="1" applyBorder="1">
      <alignment vertical="center"/>
    </xf>
    <xf numFmtId="38" fontId="2" fillId="0" borderId="14" xfId="1" applyFont="1" applyBorder="1">
      <alignment vertical="center"/>
    </xf>
    <xf numFmtId="0" fontId="2" fillId="0" borderId="37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38" fontId="6" fillId="2" borderId="27" xfId="1" applyFont="1" applyFill="1" applyBorder="1">
      <alignment vertical="center"/>
    </xf>
    <xf numFmtId="38" fontId="6" fillId="2" borderId="2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8" fontId="6" fillId="2" borderId="3" xfId="1" applyFont="1" applyFill="1" applyBorder="1">
      <alignment vertical="center"/>
    </xf>
    <xf numFmtId="38" fontId="6" fillId="2" borderId="35" xfId="1" applyFont="1" applyFill="1" applyBorder="1">
      <alignment vertical="center"/>
    </xf>
    <xf numFmtId="0" fontId="5" fillId="0" borderId="2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7" xfId="0" applyFont="1" applyBorder="1" applyAlignment="1">
      <alignment vertical="center" textRotation="255"/>
    </xf>
    <xf numFmtId="0" fontId="2" fillId="3" borderId="13" xfId="0" applyFont="1" applyFill="1" applyBorder="1" applyAlignment="1">
      <alignment vertical="center" textRotation="255"/>
    </xf>
    <xf numFmtId="0" fontId="2" fillId="0" borderId="48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distributed" vertical="center"/>
    </xf>
    <xf numFmtId="0" fontId="4" fillId="3" borderId="10" xfId="0" applyFont="1" applyFill="1" applyBorder="1" applyAlignment="1">
      <alignment horizontal="distributed" vertical="center"/>
    </xf>
    <xf numFmtId="0" fontId="4" fillId="3" borderId="11" xfId="0" applyFont="1" applyFill="1" applyBorder="1" applyAlignment="1">
      <alignment horizontal="distributed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58" fontId="2" fillId="0" borderId="10" xfId="0" applyNumberFormat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38" fontId="2" fillId="0" borderId="9" xfId="0" applyNumberFormat="1" applyFont="1" applyBorder="1">
      <alignment vertical="center"/>
    </xf>
    <xf numFmtId="0" fontId="2" fillId="3" borderId="9" xfId="0" applyFont="1" applyFill="1" applyBorder="1" applyAlignment="1">
      <alignment horizontal="distributed" vertical="center" indent="6"/>
    </xf>
    <xf numFmtId="0" fontId="2" fillId="3" borderId="10" xfId="0" applyFont="1" applyFill="1" applyBorder="1" applyAlignment="1">
      <alignment horizontal="distributed" vertical="center" indent="6"/>
    </xf>
    <xf numFmtId="0" fontId="2" fillId="3" borderId="11" xfId="0" applyFont="1" applyFill="1" applyBorder="1" applyAlignment="1">
      <alignment horizontal="distributed" vertical="center" indent="6"/>
    </xf>
    <xf numFmtId="0" fontId="2" fillId="3" borderId="10" xfId="0" applyFont="1" applyFill="1" applyBorder="1" applyAlignment="1">
      <alignment horizontal="distributed" vertical="center" indent="12"/>
    </xf>
    <xf numFmtId="0" fontId="2" fillId="3" borderId="12" xfId="0" applyFont="1" applyFill="1" applyBorder="1" applyAlignment="1">
      <alignment vertical="center" textRotation="255"/>
    </xf>
    <xf numFmtId="0" fontId="2" fillId="3" borderId="12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38" fontId="6" fillId="0" borderId="16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60E87-9AE0-45C3-BD73-EBC1BFA3B11E}">
  <sheetPr>
    <tabColor theme="4" tint="0.59999389629810485"/>
  </sheetPr>
  <dimension ref="A1:I37"/>
  <sheetViews>
    <sheetView tabSelected="1" workbookViewId="0">
      <selection activeCell="C8" sqref="C8:H8"/>
    </sheetView>
  </sheetViews>
  <sheetFormatPr defaultRowHeight="18.75" x14ac:dyDescent="0.4"/>
  <cols>
    <col min="1" max="9" width="8.875" customWidth="1"/>
  </cols>
  <sheetData>
    <row r="1" spans="1:9" ht="19.5" customHeight="1" x14ac:dyDescent="0.4">
      <c r="A1" s="4"/>
      <c r="B1" s="5"/>
      <c r="C1" s="5"/>
      <c r="D1" s="5"/>
      <c r="E1" s="5"/>
      <c r="F1" s="5"/>
      <c r="G1" s="5"/>
      <c r="H1" s="5"/>
      <c r="I1" s="6"/>
    </row>
    <row r="2" spans="1:9" ht="19.5" customHeight="1" x14ac:dyDescent="0.4">
      <c r="A2" s="7"/>
      <c r="I2" s="8"/>
    </row>
    <row r="3" spans="1:9" ht="19.5" customHeight="1" x14ac:dyDescent="0.4">
      <c r="A3" s="7"/>
      <c r="I3" s="8"/>
    </row>
    <row r="4" spans="1:9" ht="19.5" customHeight="1" x14ac:dyDescent="0.4">
      <c r="A4" s="7"/>
      <c r="B4" s="48" t="s">
        <v>47</v>
      </c>
      <c r="C4" s="48"/>
      <c r="D4" s="48"/>
      <c r="E4" s="48"/>
      <c r="F4" s="48"/>
      <c r="G4" s="48"/>
      <c r="H4" s="48"/>
      <c r="I4" s="8"/>
    </row>
    <row r="5" spans="1:9" ht="19.5" customHeight="1" x14ac:dyDescent="0.4">
      <c r="A5" s="7"/>
      <c r="B5" s="48"/>
      <c r="C5" s="48"/>
      <c r="D5" s="48"/>
      <c r="E5" s="48"/>
      <c r="F5" s="48"/>
      <c r="G5" s="48"/>
      <c r="H5" s="48"/>
      <c r="I5" s="8"/>
    </row>
    <row r="6" spans="1:9" ht="19.5" customHeight="1" x14ac:dyDescent="0.4">
      <c r="A6" s="7"/>
      <c r="I6" s="8"/>
    </row>
    <row r="7" spans="1:9" ht="19.5" customHeight="1" x14ac:dyDescent="0.4">
      <c r="A7" s="7"/>
      <c r="I7" s="8"/>
    </row>
    <row r="8" spans="1:9" ht="30" customHeight="1" x14ac:dyDescent="0.5">
      <c r="A8" s="7"/>
      <c r="B8" s="29" t="s">
        <v>22</v>
      </c>
      <c r="C8" s="49" t="s">
        <v>63</v>
      </c>
      <c r="D8" s="49"/>
      <c r="E8" s="49"/>
      <c r="F8" s="49"/>
      <c r="G8" s="49"/>
      <c r="H8" s="49"/>
      <c r="I8" s="8"/>
    </row>
    <row r="9" spans="1:9" ht="19.5" customHeight="1" x14ac:dyDescent="0.4">
      <c r="A9" s="7"/>
      <c r="I9" s="8"/>
    </row>
    <row r="10" spans="1:9" ht="19.5" customHeight="1" x14ac:dyDescent="0.4">
      <c r="A10" s="7"/>
      <c r="I10" s="8"/>
    </row>
    <row r="11" spans="1:9" ht="27" customHeight="1" x14ac:dyDescent="0.4">
      <c r="A11" s="7"/>
      <c r="B11" s="21" t="s">
        <v>23</v>
      </c>
      <c r="C11" s="50">
        <v>45748</v>
      </c>
      <c r="D11" s="50"/>
      <c r="E11" s="22" t="s">
        <v>51</v>
      </c>
      <c r="F11" s="50">
        <v>46843</v>
      </c>
      <c r="G11" s="50"/>
      <c r="H11" s="22" t="s">
        <v>64</v>
      </c>
      <c r="I11" s="8"/>
    </row>
    <row r="12" spans="1:9" ht="19.5" customHeight="1" x14ac:dyDescent="0.4">
      <c r="A12" s="7"/>
      <c r="I12" s="8"/>
    </row>
    <row r="13" spans="1:9" ht="19.5" customHeight="1" thickBot="1" x14ac:dyDescent="0.45">
      <c r="A13" s="7"/>
      <c r="I13" s="8"/>
    </row>
    <row r="14" spans="1:9" ht="19.5" customHeight="1" x14ac:dyDescent="0.4">
      <c r="A14" s="7"/>
      <c r="B14" s="51" t="s">
        <v>21</v>
      </c>
      <c r="C14" s="52"/>
      <c r="D14" s="55">
        <f>D32+D34</f>
        <v>112579948</v>
      </c>
      <c r="E14" s="56"/>
      <c r="F14" s="56"/>
      <c r="G14" s="56"/>
      <c r="H14" s="57"/>
      <c r="I14" s="8"/>
    </row>
    <row r="15" spans="1:9" ht="19.5" customHeight="1" thickBot="1" x14ac:dyDescent="0.45">
      <c r="A15" s="7"/>
      <c r="B15" s="53"/>
      <c r="C15" s="54"/>
      <c r="D15" s="58"/>
      <c r="E15" s="59"/>
      <c r="F15" s="59"/>
      <c r="G15" s="59"/>
      <c r="H15" s="60"/>
      <c r="I15" s="8"/>
    </row>
    <row r="16" spans="1:9" ht="19.5" customHeight="1" x14ac:dyDescent="0.4">
      <c r="A16" s="7"/>
      <c r="H16" t="s">
        <v>49</v>
      </c>
      <c r="I16" s="8"/>
    </row>
    <row r="17" spans="1:9" ht="19.5" customHeight="1" x14ac:dyDescent="0.4">
      <c r="A17" s="7"/>
      <c r="I17" s="8"/>
    </row>
    <row r="18" spans="1:9" ht="19.5" customHeight="1" x14ac:dyDescent="0.4">
      <c r="A18" s="7"/>
      <c r="I18" s="8"/>
    </row>
    <row r="19" spans="1:9" ht="19.5" customHeight="1" x14ac:dyDescent="0.4">
      <c r="A19" s="7"/>
      <c r="B19" t="s">
        <v>52</v>
      </c>
      <c r="I19" s="8"/>
    </row>
    <row r="20" spans="1:9" ht="19.5" customHeight="1" x14ac:dyDescent="0.4">
      <c r="A20" s="7"/>
      <c r="I20" s="8"/>
    </row>
    <row r="21" spans="1:9" ht="19.5" customHeight="1" x14ac:dyDescent="0.4">
      <c r="A21" s="7"/>
      <c r="B21" t="s">
        <v>14</v>
      </c>
      <c r="D21" s="45">
        <f>E23+E24</f>
        <v>65816400</v>
      </c>
      <c r="E21" s="45"/>
      <c r="F21" s="45"/>
      <c r="G21" t="s">
        <v>53</v>
      </c>
      <c r="I21" s="8"/>
    </row>
    <row r="22" spans="1:9" ht="19.5" customHeight="1" x14ac:dyDescent="0.4">
      <c r="A22" s="7"/>
      <c r="D22" s="23"/>
      <c r="E22" s="24"/>
      <c r="F22" s="24"/>
      <c r="I22" s="8"/>
    </row>
    <row r="23" spans="1:9" ht="19.5" customHeight="1" x14ac:dyDescent="0.4">
      <c r="A23" s="7"/>
      <c r="C23" t="s">
        <v>0</v>
      </c>
      <c r="E23" s="46">
        <v>63915900</v>
      </c>
      <c r="F23" s="46"/>
      <c r="G23" s="46"/>
      <c r="H23" t="s">
        <v>53</v>
      </c>
      <c r="I23" s="8"/>
    </row>
    <row r="24" spans="1:9" ht="19.5" customHeight="1" x14ac:dyDescent="0.4">
      <c r="A24" s="7"/>
      <c r="C24" t="s">
        <v>9</v>
      </c>
      <c r="E24" s="47">
        <v>1900500</v>
      </c>
      <c r="F24" s="47"/>
      <c r="G24" s="47"/>
      <c r="H24" t="s">
        <v>53</v>
      </c>
      <c r="I24" s="8"/>
    </row>
    <row r="25" spans="1:9" ht="19.5" customHeight="1" x14ac:dyDescent="0.4">
      <c r="A25" s="7"/>
      <c r="I25" s="8"/>
    </row>
    <row r="26" spans="1:9" ht="19.5" customHeight="1" x14ac:dyDescent="0.4">
      <c r="A26" s="7"/>
      <c r="B26" t="s">
        <v>15</v>
      </c>
      <c r="D26" s="46">
        <v>22412400</v>
      </c>
      <c r="E26" s="46"/>
      <c r="F26" s="46"/>
      <c r="G26" t="s">
        <v>53</v>
      </c>
      <c r="I26" s="8"/>
    </row>
    <row r="27" spans="1:9" ht="19.5" customHeight="1" x14ac:dyDescent="0.4">
      <c r="A27" s="7"/>
      <c r="I27" s="8"/>
    </row>
    <row r="28" spans="1:9" ht="19.5" customHeight="1" x14ac:dyDescent="0.4">
      <c r="A28" s="7"/>
      <c r="B28" t="s">
        <v>18</v>
      </c>
      <c r="D28" s="46">
        <v>14116608</v>
      </c>
      <c r="E28" s="46"/>
      <c r="F28" s="46"/>
      <c r="G28" t="s">
        <v>53</v>
      </c>
      <c r="I28" s="8"/>
    </row>
    <row r="29" spans="1:9" ht="19.5" customHeight="1" x14ac:dyDescent="0.4">
      <c r="A29" s="7"/>
      <c r="I29" s="8"/>
    </row>
    <row r="30" spans="1:9" ht="19.5" customHeight="1" x14ac:dyDescent="0.4">
      <c r="A30" s="7"/>
      <c r="B30" t="s">
        <v>30</v>
      </c>
      <c r="D30" s="46">
        <v>0</v>
      </c>
      <c r="E30" s="46"/>
      <c r="F30" s="46"/>
      <c r="G30" t="s">
        <v>53</v>
      </c>
      <c r="I30" s="8"/>
    </row>
    <row r="31" spans="1:9" ht="19.5" customHeight="1" x14ac:dyDescent="0.4">
      <c r="A31" s="7"/>
      <c r="I31" s="8"/>
    </row>
    <row r="32" spans="1:9" ht="19.5" customHeight="1" x14ac:dyDescent="0.4">
      <c r="A32" s="7"/>
      <c r="B32" t="s">
        <v>54</v>
      </c>
      <c r="D32" s="45">
        <f>D21+D26+D28+D30</f>
        <v>102345408</v>
      </c>
      <c r="E32" s="45"/>
      <c r="F32" s="45"/>
      <c r="G32" t="s">
        <v>53</v>
      </c>
      <c r="I32" s="8"/>
    </row>
    <row r="33" spans="1:9" ht="19.5" customHeight="1" x14ac:dyDescent="0.4">
      <c r="A33" s="7"/>
      <c r="I33" s="8"/>
    </row>
    <row r="34" spans="1:9" ht="19.5" customHeight="1" x14ac:dyDescent="0.4">
      <c r="A34" s="7"/>
      <c r="B34" t="s">
        <v>50</v>
      </c>
      <c r="D34" s="45">
        <f>ROUNDDOWN(D32*0.1,0)</f>
        <v>10234540</v>
      </c>
      <c r="E34" s="45"/>
      <c r="F34" s="45"/>
      <c r="G34" t="s">
        <v>53</v>
      </c>
      <c r="I34" s="8"/>
    </row>
    <row r="35" spans="1:9" ht="19.5" customHeight="1" x14ac:dyDescent="0.4">
      <c r="A35" s="7"/>
      <c r="I35" s="8"/>
    </row>
    <row r="36" spans="1:9" ht="19.5" customHeight="1" x14ac:dyDescent="0.4">
      <c r="A36" s="7"/>
      <c r="I36" s="8"/>
    </row>
    <row r="37" spans="1:9" ht="19.5" customHeight="1" thickBot="1" x14ac:dyDescent="0.45">
      <c r="A37" s="9"/>
      <c r="B37" s="10"/>
      <c r="C37" s="10"/>
      <c r="D37" s="10"/>
      <c r="E37" s="10"/>
      <c r="F37" s="10"/>
      <c r="G37" s="10"/>
      <c r="H37" s="10"/>
      <c r="I37" s="11"/>
    </row>
  </sheetData>
  <mergeCells count="14">
    <mergeCell ref="B4:H5"/>
    <mergeCell ref="C8:H8"/>
    <mergeCell ref="C11:D11"/>
    <mergeCell ref="F11:G11"/>
    <mergeCell ref="B14:C15"/>
    <mergeCell ref="D14:H15"/>
    <mergeCell ref="D32:F32"/>
    <mergeCell ref="D34:F34"/>
    <mergeCell ref="D21:F21"/>
    <mergeCell ref="E23:G23"/>
    <mergeCell ref="E24:G24"/>
    <mergeCell ref="D26:F26"/>
    <mergeCell ref="D28:F28"/>
    <mergeCell ref="D30:F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2245-7620-4392-90C2-86F836BE48F7}">
  <sheetPr>
    <tabColor theme="4" tint="0.59999389629810485"/>
    <pageSetUpPr fitToPage="1"/>
  </sheetPr>
  <dimension ref="A1:AC81"/>
  <sheetViews>
    <sheetView view="pageBreakPreview" zoomScale="90" zoomScaleNormal="110" zoomScaleSheetLayoutView="90" workbookViewId="0">
      <selection activeCell="Q2" sqref="Q2"/>
    </sheetView>
  </sheetViews>
  <sheetFormatPr defaultRowHeight="15.75" x14ac:dyDescent="0.4"/>
  <cols>
    <col min="1" max="3" width="2.875" style="1" customWidth="1"/>
    <col min="4" max="4" width="9.875" style="1" customWidth="1"/>
    <col min="5" max="5" width="7.875" style="1" customWidth="1"/>
    <col min="6" max="27" width="2.875" style="1" customWidth="1"/>
    <col min="28" max="29" width="8.875" style="1" customWidth="1"/>
    <col min="30" max="16384" width="9" style="1"/>
  </cols>
  <sheetData>
    <row r="1" spans="1:29" ht="24" x14ac:dyDescent="0.4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2.5" customHeight="1" x14ac:dyDescent="0.4">
      <c r="A2" s="127" t="s">
        <v>22</v>
      </c>
      <c r="B2" s="128"/>
      <c r="C2" s="129"/>
      <c r="D2" s="130" t="s">
        <v>98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1:29" ht="22.5" customHeight="1" x14ac:dyDescent="0.4">
      <c r="A3" s="127" t="s">
        <v>46</v>
      </c>
      <c r="B3" s="128"/>
      <c r="C3" s="129"/>
      <c r="D3" s="25" t="s">
        <v>60</v>
      </c>
      <c r="E3" s="133"/>
      <c r="F3" s="133"/>
      <c r="G3" s="133"/>
      <c r="H3" s="133"/>
      <c r="I3" s="133"/>
      <c r="J3" s="30" t="s">
        <v>51</v>
      </c>
      <c r="K3" s="133"/>
      <c r="L3" s="133"/>
      <c r="M3" s="133"/>
      <c r="N3" s="133"/>
      <c r="O3" s="133"/>
      <c r="P3" s="134"/>
    </row>
    <row r="4" spans="1:29" ht="22.5" customHeight="1" x14ac:dyDescent="0.4">
      <c r="A4" s="127" t="s">
        <v>56</v>
      </c>
      <c r="B4" s="128"/>
      <c r="C4" s="129"/>
      <c r="D4" s="135">
        <f>AC81</f>
        <v>33041973.600000001</v>
      </c>
      <c r="E4" s="131"/>
      <c r="F4" s="131"/>
      <c r="G4" s="132"/>
      <c r="H4" s="130" t="s">
        <v>55</v>
      </c>
      <c r="I4" s="131"/>
      <c r="J4" s="132"/>
    </row>
    <row r="5" spans="1:29" ht="15.75" customHeight="1" x14ac:dyDescent="0.4">
      <c r="A5" s="2"/>
      <c r="B5" s="2"/>
      <c r="C5" s="2"/>
    </row>
    <row r="6" spans="1:29" ht="15.75" customHeight="1" x14ac:dyDescent="0.4">
      <c r="A6" s="136" t="s">
        <v>19</v>
      </c>
      <c r="B6" s="137"/>
      <c r="C6" s="137"/>
      <c r="D6" s="137"/>
      <c r="E6" s="138"/>
      <c r="F6" s="139" t="s">
        <v>20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3" t="s">
        <v>21</v>
      </c>
      <c r="AC6" s="3" t="s">
        <v>38</v>
      </c>
    </row>
    <row r="7" spans="1:29" ht="18.75" customHeight="1" x14ac:dyDescent="0.4">
      <c r="A7" s="140" t="s">
        <v>14</v>
      </c>
      <c r="B7" s="141" t="s">
        <v>0</v>
      </c>
      <c r="C7" s="95" t="s">
        <v>82</v>
      </c>
      <c r="D7" s="98" t="s">
        <v>1</v>
      </c>
      <c r="E7" s="92"/>
      <c r="F7" s="94">
        <v>1240</v>
      </c>
      <c r="G7" s="94"/>
      <c r="H7" s="94"/>
      <c r="I7" s="12" t="s">
        <v>32</v>
      </c>
      <c r="J7" s="94">
        <v>6</v>
      </c>
      <c r="K7" s="94"/>
      <c r="L7" s="94"/>
      <c r="M7" s="12" t="s">
        <v>33</v>
      </c>
      <c r="N7" s="12"/>
      <c r="O7" s="94">
        <v>20</v>
      </c>
      <c r="P7" s="94"/>
      <c r="Q7" s="12" t="s">
        <v>34</v>
      </c>
      <c r="R7" s="94">
        <v>12</v>
      </c>
      <c r="S7" s="94"/>
      <c r="T7" s="12" t="s">
        <v>36</v>
      </c>
      <c r="U7" s="12"/>
      <c r="V7" s="94">
        <v>2</v>
      </c>
      <c r="W7" s="94"/>
      <c r="X7" s="12" t="s">
        <v>37</v>
      </c>
      <c r="Y7" s="12"/>
      <c r="Z7" s="12"/>
      <c r="AA7" s="12"/>
      <c r="AB7" s="13">
        <f>F7*J7*O7*R7*V7</f>
        <v>3571200</v>
      </c>
      <c r="AC7" s="106">
        <f>SUM(AB7:AB12)</f>
        <v>3859200</v>
      </c>
    </row>
    <row r="8" spans="1:29" ht="18.75" customHeight="1" x14ac:dyDescent="0.4">
      <c r="A8" s="123"/>
      <c r="B8" s="142"/>
      <c r="C8" s="96"/>
      <c r="D8" s="124" t="s">
        <v>65</v>
      </c>
      <c r="E8" s="125"/>
      <c r="F8" s="63">
        <v>24000</v>
      </c>
      <c r="G8" s="63"/>
      <c r="H8" s="63"/>
      <c r="I8" s="14" t="s">
        <v>32</v>
      </c>
      <c r="J8" s="63">
        <v>12</v>
      </c>
      <c r="K8" s="63"/>
      <c r="L8" s="14" t="s">
        <v>36</v>
      </c>
      <c r="M8" s="14"/>
      <c r="N8" s="63">
        <v>1</v>
      </c>
      <c r="O8" s="63"/>
      <c r="P8" s="14" t="s">
        <v>37</v>
      </c>
      <c r="Q8" s="78"/>
      <c r="R8" s="78"/>
      <c r="S8" s="35"/>
      <c r="T8" s="14"/>
      <c r="U8" s="14"/>
      <c r="V8" s="14"/>
      <c r="W8" s="14"/>
      <c r="X8" s="14"/>
      <c r="Y8" s="14"/>
      <c r="Z8" s="14"/>
      <c r="AA8" s="14"/>
      <c r="AB8" s="15">
        <f>F8*J8*N8</f>
        <v>288000</v>
      </c>
      <c r="AC8" s="77"/>
    </row>
    <row r="9" spans="1:29" ht="18.75" customHeight="1" x14ac:dyDescent="0.4">
      <c r="A9" s="123"/>
      <c r="B9" s="142"/>
      <c r="C9" s="96"/>
      <c r="D9" s="61" t="s">
        <v>3</v>
      </c>
      <c r="E9" s="62"/>
      <c r="F9" s="63"/>
      <c r="G9" s="63"/>
      <c r="H9" s="63"/>
      <c r="I9" s="14" t="s">
        <v>32</v>
      </c>
      <c r="J9" s="63"/>
      <c r="K9" s="63"/>
      <c r="L9" s="14" t="s">
        <v>35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f>F9*J9</f>
        <v>0</v>
      </c>
      <c r="AC9" s="77"/>
    </row>
    <row r="10" spans="1:29" ht="18.75" customHeight="1" x14ac:dyDescent="0.4">
      <c r="A10" s="123"/>
      <c r="B10" s="142"/>
      <c r="C10" s="96"/>
      <c r="D10" s="61" t="s">
        <v>4</v>
      </c>
      <c r="E10" s="6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  <c r="AC10" s="77"/>
    </row>
    <row r="11" spans="1:29" ht="18.75" customHeight="1" x14ac:dyDescent="0.4">
      <c r="A11" s="123"/>
      <c r="B11" s="142"/>
      <c r="C11" s="96"/>
      <c r="D11" s="61"/>
      <c r="E11" s="6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77"/>
    </row>
    <row r="12" spans="1:29" ht="18.75" customHeight="1" x14ac:dyDescent="0.4">
      <c r="A12" s="123"/>
      <c r="B12" s="142"/>
      <c r="C12" s="97"/>
      <c r="D12" s="64"/>
      <c r="E12" s="6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07"/>
    </row>
    <row r="13" spans="1:29" ht="18.75" customHeight="1" x14ac:dyDescent="0.4">
      <c r="A13" s="123"/>
      <c r="B13" s="142"/>
      <c r="C13" s="95" t="s">
        <v>83</v>
      </c>
      <c r="D13" s="98" t="s">
        <v>1</v>
      </c>
      <c r="E13" s="92"/>
      <c r="F13" s="94">
        <v>1050</v>
      </c>
      <c r="G13" s="94"/>
      <c r="H13" s="94"/>
      <c r="I13" s="12" t="s">
        <v>32</v>
      </c>
      <c r="J13" s="94">
        <v>8</v>
      </c>
      <c r="K13" s="94"/>
      <c r="L13" s="94"/>
      <c r="M13" s="12" t="s">
        <v>33</v>
      </c>
      <c r="N13" s="12"/>
      <c r="O13" s="94">
        <v>20</v>
      </c>
      <c r="P13" s="94"/>
      <c r="Q13" s="12" t="s">
        <v>34</v>
      </c>
      <c r="R13" s="94">
        <v>12</v>
      </c>
      <c r="S13" s="94"/>
      <c r="T13" s="12" t="s">
        <v>36</v>
      </c>
      <c r="U13" s="12"/>
      <c r="V13" s="94">
        <v>2</v>
      </c>
      <c r="W13" s="94"/>
      <c r="X13" s="12" t="s">
        <v>37</v>
      </c>
      <c r="Y13" s="12"/>
      <c r="Z13" s="12"/>
      <c r="AA13" s="12"/>
      <c r="AB13" s="13">
        <f>F13*J13*O13*R13*V13</f>
        <v>4032000</v>
      </c>
      <c r="AC13" s="106">
        <f>SUM(AB13:AB18)</f>
        <v>4170000</v>
      </c>
    </row>
    <row r="14" spans="1:29" ht="18.75" customHeight="1" x14ac:dyDescent="0.4">
      <c r="A14" s="123"/>
      <c r="B14" s="142"/>
      <c r="C14" s="96"/>
      <c r="D14" s="124" t="s">
        <v>65</v>
      </c>
      <c r="E14" s="125"/>
      <c r="F14" s="63">
        <v>11500</v>
      </c>
      <c r="G14" s="63"/>
      <c r="H14" s="63"/>
      <c r="I14" s="14" t="s">
        <v>32</v>
      </c>
      <c r="J14" s="63">
        <v>12</v>
      </c>
      <c r="K14" s="63"/>
      <c r="L14" s="14" t="s">
        <v>36</v>
      </c>
      <c r="M14" s="14"/>
      <c r="N14" s="63">
        <v>1</v>
      </c>
      <c r="O14" s="63"/>
      <c r="P14" s="14" t="s">
        <v>37</v>
      </c>
      <c r="Q14" s="78"/>
      <c r="R14" s="78"/>
      <c r="S14" s="35"/>
      <c r="T14" s="14"/>
      <c r="U14" s="14"/>
      <c r="V14" s="14"/>
      <c r="W14" s="14"/>
      <c r="X14" s="14"/>
      <c r="Y14" s="14"/>
      <c r="Z14" s="14"/>
      <c r="AA14" s="14"/>
      <c r="AB14" s="15">
        <f>F14*J14*N14</f>
        <v>138000</v>
      </c>
      <c r="AC14" s="77"/>
    </row>
    <row r="15" spans="1:29" ht="18.75" customHeight="1" x14ac:dyDescent="0.4">
      <c r="A15" s="123"/>
      <c r="B15" s="142"/>
      <c r="C15" s="96"/>
      <c r="D15" s="61" t="s">
        <v>3</v>
      </c>
      <c r="E15" s="62"/>
      <c r="F15" s="63"/>
      <c r="G15" s="63"/>
      <c r="H15" s="63"/>
      <c r="I15" s="14" t="s">
        <v>32</v>
      </c>
      <c r="J15" s="63"/>
      <c r="K15" s="63"/>
      <c r="L15" s="14" t="s">
        <v>35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>
        <f>F15*J15</f>
        <v>0</v>
      </c>
      <c r="AC15" s="77"/>
    </row>
    <row r="16" spans="1:29" ht="18.75" customHeight="1" x14ac:dyDescent="0.4">
      <c r="A16" s="123"/>
      <c r="B16" s="142"/>
      <c r="C16" s="96"/>
      <c r="D16" s="61" t="s">
        <v>4</v>
      </c>
      <c r="E16" s="6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77"/>
    </row>
    <row r="17" spans="1:29" ht="18.75" customHeight="1" x14ac:dyDescent="0.4">
      <c r="A17" s="123"/>
      <c r="B17" s="142"/>
      <c r="C17" s="96"/>
      <c r="D17" s="61"/>
      <c r="E17" s="6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77"/>
    </row>
    <row r="18" spans="1:29" ht="18.75" customHeight="1" x14ac:dyDescent="0.4">
      <c r="A18" s="123"/>
      <c r="B18" s="142"/>
      <c r="C18" s="97"/>
      <c r="D18" s="64"/>
      <c r="E18" s="6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07"/>
    </row>
    <row r="19" spans="1:29" ht="18.75" customHeight="1" x14ac:dyDescent="0.4">
      <c r="A19" s="123"/>
      <c r="B19" s="142"/>
      <c r="C19" s="95" t="s">
        <v>84</v>
      </c>
      <c r="D19" s="98" t="s">
        <v>1</v>
      </c>
      <c r="E19" s="92"/>
      <c r="F19" s="94">
        <v>990</v>
      </c>
      <c r="G19" s="94"/>
      <c r="H19" s="94"/>
      <c r="I19" s="12" t="s">
        <v>32</v>
      </c>
      <c r="J19" s="94">
        <v>4</v>
      </c>
      <c r="K19" s="94"/>
      <c r="L19" s="94"/>
      <c r="M19" s="12" t="s">
        <v>33</v>
      </c>
      <c r="N19" s="12"/>
      <c r="O19" s="94">
        <v>20</v>
      </c>
      <c r="P19" s="94"/>
      <c r="Q19" s="12" t="s">
        <v>34</v>
      </c>
      <c r="R19" s="94">
        <v>12</v>
      </c>
      <c r="S19" s="94"/>
      <c r="T19" s="12" t="s">
        <v>36</v>
      </c>
      <c r="U19" s="12"/>
      <c r="V19" s="94">
        <v>8</v>
      </c>
      <c r="W19" s="94"/>
      <c r="X19" s="12" t="s">
        <v>37</v>
      </c>
      <c r="Y19" s="12"/>
      <c r="Z19" s="12"/>
      <c r="AA19" s="12"/>
      <c r="AB19" s="13">
        <f>F19*J19*O19*R19*V19</f>
        <v>7603200</v>
      </c>
      <c r="AC19" s="106">
        <f>SUM(AB19:AB24)</f>
        <v>8371200</v>
      </c>
    </row>
    <row r="20" spans="1:29" ht="18.75" customHeight="1" x14ac:dyDescent="0.4">
      <c r="A20" s="123"/>
      <c r="B20" s="142"/>
      <c r="C20" s="96"/>
      <c r="D20" s="124" t="s">
        <v>66</v>
      </c>
      <c r="E20" s="125"/>
      <c r="F20" s="63">
        <v>8000</v>
      </c>
      <c r="G20" s="63"/>
      <c r="H20" s="63"/>
      <c r="I20" s="14" t="s">
        <v>32</v>
      </c>
      <c r="J20" s="63">
        <v>12</v>
      </c>
      <c r="K20" s="63"/>
      <c r="L20" s="14" t="s">
        <v>36</v>
      </c>
      <c r="M20" s="14"/>
      <c r="N20" s="63">
        <v>8</v>
      </c>
      <c r="O20" s="63"/>
      <c r="P20" s="14" t="s">
        <v>37</v>
      </c>
      <c r="Q20" s="78"/>
      <c r="R20" s="78"/>
      <c r="S20" s="35"/>
      <c r="T20" s="14"/>
      <c r="U20" s="14"/>
      <c r="V20" s="14"/>
      <c r="W20" s="14"/>
      <c r="X20" s="14"/>
      <c r="Y20" s="14"/>
      <c r="Z20" s="14"/>
      <c r="AA20" s="14"/>
      <c r="AB20" s="15">
        <f>F20*J20*N20</f>
        <v>768000</v>
      </c>
      <c r="AC20" s="77"/>
    </row>
    <row r="21" spans="1:29" ht="18.75" customHeight="1" x14ac:dyDescent="0.4">
      <c r="A21" s="123"/>
      <c r="B21" s="142"/>
      <c r="C21" s="96"/>
      <c r="D21" s="61" t="s">
        <v>3</v>
      </c>
      <c r="E21" s="62"/>
      <c r="F21" s="63"/>
      <c r="G21" s="63"/>
      <c r="H21" s="63"/>
      <c r="I21" s="14" t="s">
        <v>32</v>
      </c>
      <c r="J21" s="63"/>
      <c r="K21" s="63"/>
      <c r="L21" s="14" t="s">
        <v>35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>
        <f>F21*J21</f>
        <v>0</v>
      </c>
      <c r="AC21" s="77"/>
    </row>
    <row r="22" spans="1:29" ht="18.75" customHeight="1" x14ac:dyDescent="0.4">
      <c r="A22" s="123"/>
      <c r="B22" s="142"/>
      <c r="C22" s="96"/>
      <c r="D22" s="61" t="s">
        <v>4</v>
      </c>
      <c r="E22" s="6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77"/>
    </row>
    <row r="23" spans="1:29" ht="18.75" customHeight="1" x14ac:dyDescent="0.4">
      <c r="A23" s="123"/>
      <c r="B23" s="142"/>
      <c r="C23" s="96"/>
      <c r="D23" s="61"/>
      <c r="E23" s="6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77"/>
    </row>
    <row r="24" spans="1:29" ht="18.75" customHeight="1" x14ac:dyDescent="0.4">
      <c r="A24" s="123"/>
      <c r="B24" s="142"/>
      <c r="C24" s="97"/>
      <c r="D24" s="64"/>
      <c r="E24" s="6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07"/>
    </row>
    <row r="25" spans="1:29" ht="18.75" customHeight="1" x14ac:dyDescent="0.4">
      <c r="A25" s="123"/>
      <c r="B25" s="142"/>
      <c r="C25" s="95" t="s">
        <v>85</v>
      </c>
      <c r="D25" s="98" t="s">
        <v>1</v>
      </c>
      <c r="E25" s="92"/>
      <c r="F25" s="94">
        <v>990</v>
      </c>
      <c r="G25" s="94"/>
      <c r="H25" s="94"/>
      <c r="I25" s="12" t="s">
        <v>32</v>
      </c>
      <c r="J25" s="94">
        <v>3</v>
      </c>
      <c r="K25" s="94"/>
      <c r="L25" s="94"/>
      <c r="M25" s="12" t="s">
        <v>33</v>
      </c>
      <c r="N25" s="12"/>
      <c r="O25" s="94">
        <v>20</v>
      </c>
      <c r="P25" s="94"/>
      <c r="Q25" s="12" t="s">
        <v>34</v>
      </c>
      <c r="R25" s="94">
        <v>12</v>
      </c>
      <c r="S25" s="94"/>
      <c r="T25" s="12" t="s">
        <v>36</v>
      </c>
      <c r="U25" s="12"/>
      <c r="V25" s="94">
        <v>3</v>
      </c>
      <c r="W25" s="94"/>
      <c r="X25" s="12" t="s">
        <v>37</v>
      </c>
      <c r="Y25" s="12"/>
      <c r="Z25" s="12"/>
      <c r="AA25" s="12"/>
      <c r="AB25" s="13">
        <f>F25*J25*O25*R25*V25</f>
        <v>2138400</v>
      </c>
      <c r="AC25" s="106">
        <f>SUM(AB25:AB30)</f>
        <v>2906400</v>
      </c>
    </row>
    <row r="26" spans="1:29" ht="18.75" customHeight="1" x14ac:dyDescent="0.4">
      <c r="A26" s="123"/>
      <c r="B26" s="142"/>
      <c r="C26" s="96"/>
      <c r="D26" s="124" t="s">
        <v>66</v>
      </c>
      <c r="E26" s="125"/>
      <c r="F26" s="63">
        <v>8000</v>
      </c>
      <c r="G26" s="63"/>
      <c r="H26" s="63"/>
      <c r="I26" s="14" t="s">
        <v>32</v>
      </c>
      <c r="J26" s="63">
        <v>12</v>
      </c>
      <c r="K26" s="63"/>
      <c r="L26" s="14" t="s">
        <v>36</v>
      </c>
      <c r="M26" s="14"/>
      <c r="N26" s="63">
        <v>8</v>
      </c>
      <c r="O26" s="63"/>
      <c r="P26" s="14" t="s">
        <v>37</v>
      </c>
      <c r="Q26" s="78"/>
      <c r="R26" s="78"/>
      <c r="S26" s="35"/>
      <c r="T26" s="14"/>
      <c r="U26" s="14"/>
      <c r="V26" s="14"/>
      <c r="W26" s="14"/>
      <c r="X26" s="14"/>
      <c r="Y26" s="14"/>
      <c r="Z26" s="14"/>
      <c r="AA26" s="14"/>
      <c r="AB26" s="15">
        <f>F26*J26*N26</f>
        <v>768000</v>
      </c>
      <c r="AC26" s="77"/>
    </row>
    <row r="27" spans="1:29" ht="18.75" customHeight="1" x14ac:dyDescent="0.4">
      <c r="A27" s="123"/>
      <c r="B27" s="142"/>
      <c r="C27" s="96"/>
      <c r="D27" s="61" t="s">
        <v>3</v>
      </c>
      <c r="E27" s="62"/>
      <c r="F27" s="63"/>
      <c r="G27" s="63"/>
      <c r="H27" s="63"/>
      <c r="I27" s="14" t="s">
        <v>32</v>
      </c>
      <c r="J27" s="63"/>
      <c r="K27" s="63"/>
      <c r="L27" s="14" t="s">
        <v>35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>
        <f>F27*J27</f>
        <v>0</v>
      </c>
      <c r="AC27" s="77"/>
    </row>
    <row r="28" spans="1:29" ht="18.75" customHeight="1" x14ac:dyDescent="0.4">
      <c r="A28" s="123"/>
      <c r="B28" s="142"/>
      <c r="C28" s="96"/>
      <c r="D28" s="61" t="s">
        <v>4</v>
      </c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  <c r="AC28" s="77"/>
    </row>
    <row r="29" spans="1:29" ht="18.75" customHeight="1" x14ac:dyDescent="0.4">
      <c r="A29" s="123"/>
      <c r="B29" s="142"/>
      <c r="C29" s="96"/>
      <c r="D29" s="61"/>
      <c r="E29" s="6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77"/>
    </row>
    <row r="30" spans="1:29" ht="18.75" customHeight="1" x14ac:dyDescent="0.4">
      <c r="A30" s="123"/>
      <c r="B30" s="142"/>
      <c r="C30" s="97"/>
      <c r="D30" s="64"/>
      <c r="E30" s="6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07"/>
    </row>
    <row r="31" spans="1:29" ht="18.75" customHeight="1" x14ac:dyDescent="0.4">
      <c r="A31" s="123"/>
      <c r="B31" s="142"/>
      <c r="C31" s="88" t="s">
        <v>40</v>
      </c>
      <c r="D31" s="91" t="s">
        <v>10</v>
      </c>
      <c r="E31" s="92"/>
      <c r="F31" s="93"/>
      <c r="G31" s="94"/>
      <c r="H31" s="94"/>
      <c r="I31" s="12" t="s">
        <v>58</v>
      </c>
      <c r="J31" s="37"/>
      <c r="K31" s="37"/>
      <c r="L31" s="34"/>
      <c r="M31" s="34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>
        <f>F31</f>
        <v>0</v>
      </c>
      <c r="AC31" s="106">
        <f>SUM(AB31:AB35)</f>
        <v>1270000</v>
      </c>
    </row>
    <row r="32" spans="1:29" ht="18.75" customHeight="1" x14ac:dyDescent="0.4">
      <c r="A32" s="123"/>
      <c r="B32" s="142"/>
      <c r="C32" s="89"/>
      <c r="D32" s="102" t="s">
        <v>11</v>
      </c>
      <c r="E32" s="62"/>
      <c r="F32" s="119">
        <v>600000</v>
      </c>
      <c r="G32" s="63"/>
      <c r="H32" s="63"/>
      <c r="I32" s="14" t="s">
        <v>58</v>
      </c>
      <c r="J32" s="63">
        <v>2</v>
      </c>
      <c r="K32" s="63"/>
      <c r="L32" s="14" t="s">
        <v>67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>
        <f>F32*J32</f>
        <v>1200000</v>
      </c>
      <c r="AC32" s="77"/>
    </row>
    <row r="33" spans="1:29" ht="18.75" customHeight="1" x14ac:dyDescent="0.4">
      <c r="A33" s="123"/>
      <c r="B33" s="142"/>
      <c r="C33" s="89"/>
      <c r="D33" s="102" t="s">
        <v>12</v>
      </c>
      <c r="E33" s="62"/>
      <c r="F33" s="119">
        <v>70000</v>
      </c>
      <c r="G33" s="63"/>
      <c r="H33" s="63"/>
      <c r="I33" s="14" t="s">
        <v>58</v>
      </c>
      <c r="J33" s="63">
        <v>1</v>
      </c>
      <c r="K33" s="63"/>
      <c r="L33" s="14" t="s">
        <v>67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>
        <f>F33*J33</f>
        <v>70000</v>
      </c>
      <c r="AC33" s="77"/>
    </row>
    <row r="34" spans="1:29" ht="18.75" customHeight="1" x14ac:dyDescent="0.4">
      <c r="A34" s="123"/>
      <c r="B34" s="142"/>
      <c r="C34" s="89"/>
      <c r="D34" s="102" t="s">
        <v>4</v>
      </c>
      <c r="E34" s="62"/>
      <c r="F34" s="119"/>
      <c r="G34" s="63"/>
      <c r="H34" s="63"/>
      <c r="I34" s="14" t="s">
        <v>58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>
        <f t="shared" ref="AB34" si="0">F34</f>
        <v>0</v>
      </c>
      <c r="AC34" s="77"/>
    </row>
    <row r="35" spans="1:29" ht="18.75" customHeight="1" x14ac:dyDescent="0.4">
      <c r="A35" s="123"/>
      <c r="B35" s="142"/>
      <c r="C35" s="90"/>
      <c r="D35" s="100"/>
      <c r="E35" s="6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07"/>
    </row>
    <row r="36" spans="1:29" x14ac:dyDescent="0.4">
      <c r="A36" s="123"/>
      <c r="B36" s="66" t="s">
        <v>8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  <c r="AC36" s="18">
        <f>SUM(AC7:AC35)</f>
        <v>20576800</v>
      </c>
    </row>
    <row r="37" spans="1:29" ht="18.75" customHeight="1" x14ac:dyDescent="0.4">
      <c r="A37" s="123"/>
      <c r="B37" s="123" t="s">
        <v>9</v>
      </c>
      <c r="C37" s="108" t="s">
        <v>68</v>
      </c>
      <c r="D37" s="91"/>
      <c r="E37" s="92"/>
      <c r="F37" s="118">
        <v>3500</v>
      </c>
      <c r="G37" s="118"/>
      <c r="H37" s="118"/>
      <c r="I37" s="34" t="s">
        <v>32</v>
      </c>
      <c r="J37" s="118">
        <v>3</v>
      </c>
      <c r="K37" s="118"/>
      <c r="L37" s="34" t="s">
        <v>69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>
        <f>F37*J37</f>
        <v>10500</v>
      </c>
      <c r="AC37" s="106">
        <f>SUM(AB37:AB41)</f>
        <v>313500</v>
      </c>
    </row>
    <row r="38" spans="1:29" ht="18.75" customHeight="1" x14ac:dyDescent="0.4">
      <c r="A38" s="123"/>
      <c r="B38" s="123"/>
      <c r="C38" s="101" t="s">
        <v>70</v>
      </c>
      <c r="D38" s="102"/>
      <c r="E38" s="62"/>
      <c r="F38" s="119">
        <v>350</v>
      </c>
      <c r="G38" s="63"/>
      <c r="H38" s="63"/>
      <c r="I38" s="14" t="s">
        <v>32</v>
      </c>
      <c r="J38" s="63">
        <v>15</v>
      </c>
      <c r="K38" s="63"/>
      <c r="L38" s="14" t="s">
        <v>71</v>
      </c>
      <c r="M38" s="63">
        <v>12</v>
      </c>
      <c r="N38" s="63"/>
      <c r="O38" s="14" t="s">
        <v>35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>
        <f>F38*J38*M38</f>
        <v>63000</v>
      </c>
      <c r="AC38" s="77"/>
    </row>
    <row r="39" spans="1:29" ht="18.75" customHeight="1" x14ac:dyDescent="0.4">
      <c r="A39" s="123"/>
      <c r="B39" s="123"/>
      <c r="C39" s="101" t="s">
        <v>72</v>
      </c>
      <c r="D39" s="102"/>
      <c r="E39" s="62"/>
      <c r="F39" s="119">
        <v>200</v>
      </c>
      <c r="G39" s="63"/>
      <c r="H39" s="63"/>
      <c r="I39" s="14" t="s">
        <v>32</v>
      </c>
      <c r="J39" s="63">
        <v>50</v>
      </c>
      <c r="K39" s="63"/>
      <c r="L39" s="14" t="s">
        <v>71</v>
      </c>
      <c r="M39" s="63">
        <v>12</v>
      </c>
      <c r="N39" s="63"/>
      <c r="O39" s="14" t="s">
        <v>35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>
        <f>F39*J39*M39</f>
        <v>120000</v>
      </c>
      <c r="AC39" s="77"/>
    </row>
    <row r="40" spans="1:29" ht="18.75" customHeight="1" x14ac:dyDescent="0.4">
      <c r="A40" s="123"/>
      <c r="B40" s="123"/>
      <c r="C40" s="101" t="s">
        <v>73</v>
      </c>
      <c r="D40" s="102"/>
      <c r="E40" s="62"/>
      <c r="F40" s="119">
        <v>10</v>
      </c>
      <c r="G40" s="63"/>
      <c r="H40" s="63"/>
      <c r="I40" s="14" t="s">
        <v>32</v>
      </c>
      <c r="J40" s="63">
        <v>1000</v>
      </c>
      <c r="K40" s="63"/>
      <c r="L40" s="14" t="s">
        <v>74</v>
      </c>
      <c r="M40" s="63">
        <v>12</v>
      </c>
      <c r="N40" s="63"/>
      <c r="O40" s="14" t="s">
        <v>35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>
        <f>F40*J40*M40</f>
        <v>120000</v>
      </c>
      <c r="AC40" s="77"/>
    </row>
    <row r="41" spans="1:29" ht="18.75" customHeight="1" x14ac:dyDescent="0.4">
      <c r="A41" s="123"/>
      <c r="B41" s="123"/>
      <c r="C41" s="99"/>
      <c r="D41" s="100"/>
      <c r="E41" s="6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  <c r="AC41" s="107"/>
    </row>
    <row r="42" spans="1:29" ht="18.75" customHeight="1" x14ac:dyDescent="0.4">
      <c r="A42" s="123"/>
      <c r="B42" s="123"/>
      <c r="C42" s="120" t="s">
        <v>39</v>
      </c>
      <c r="D42" s="91" t="s">
        <v>41</v>
      </c>
      <c r="E42" s="92"/>
      <c r="F42" s="94"/>
      <c r="G42" s="94"/>
      <c r="H42" s="94"/>
      <c r="I42" s="12" t="s">
        <v>32</v>
      </c>
      <c r="J42" s="94"/>
      <c r="K42" s="94"/>
      <c r="L42" s="12" t="s">
        <v>42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>
        <f>F42*J42</f>
        <v>0</v>
      </c>
      <c r="AC42" s="106">
        <f>SUM(AB42:AB44)</f>
        <v>0</v>
      </c>
    </row>
    <row r="43" spans="1:29" ht="18.75" customHeight="1" x14ac:dyDescent="0.4">
      <c r="A43" s="123"/>
      <c r="B43" s="123"/>
      <c r="C43" s="121"/>
      <c r="D43" s="102"/>
      <c r="E43" s="62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  <c r="AC43" s="77"/>
    </row>
    <row r="44" spans="1:29" ht="18.75" customHeight="1" x14ac:dyDescent="0.4">
      <c r="A44" s="123"/>
      <c r="B44" s="123"/>
      <c r="C44" s="122"/>
      <c r="D44" s="100"/>
      <c r="E44" s="6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07"/>
    </row>
    <row r="45" spans="1:29" ht="18.75" customHeight="1" x14ac:dyDescent="0.4">
      <c r="A45" s="123"/>
      <c r="B45" s="31"/>
      <c r="C45" s="88" t="s">
        <v>40</v>
      </c>
      <c r="D45" s="91" t="s">
        <v>10</v>
      </c>
      <c r="E45" s="92"/>
      <c r="F45" s="93"/>
      <c r="G45" s="94"/>
      <c r="H45" s="94"/>
      <c r="I45" s="12" t="s">
        <v>58</v>
      </c>
      <c r="J45" s="33"/>
      <c r="K45" s="3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>
        <f>F45</f>
        <v>0</v>
      </c>
      <c r="AC45" s="106">
        <f>SUM(AB45:AB49)</f>
        <v>320000</v>
      </c>
    </row>
    <row r="46" spans="1:29" ht="18.75" customHeight="1" x14ac:dyDescent="0.4">
      <c r="A46" s="123"/>
      <c r="B46" s="31"/>
      <c r="C46" s="89"/>
      <c r="D46" s="102" t="s">
        <v>11</v>
      </c>
      <c r="E46" s="62"/>
      <c r="F46" s="119">
        <v>150000</v>
      </c>
      <c r="G46" s="63"/>
      <c r="H46" s="63"/>
      <c r="I46" s="14" t="s">
        <v>58</v>
      </c>
      <c r="J46" s="63">
        <v>2</v>
      </c>
      <c r="K46" s="63"/>
      <c r="L46" s="14" t="s">
        <v>67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>
        <f>F46*J46</f>
        <v>300000</v>
      </c>
      <c r="AC46" s="77"/>
    </row>
    <row r="47" spans="1:29" ht="18.75" customHeight="1" x14ac:dyDescent="0.4">
      <c r="A47" s="123"/>
      <c r="B47" s="31"/>
      <c r="C47" s="89"/>
      <c r="D47" s="102" t="s">
        <v>12</v>
      </c>
      <c r="E47" s="62"/>
      <c r="F47" s="119">
        <v>20000</v>
      </c>
      <c r="G47" s="63"/>
      <c r="H47" s="63"/>
      <c r="I47" s="14" t="s">
        <v>58</v>
      </c>
      <c r="J47" s="63">
        <v>1</v>
      </c>
      <c r="K47" s="63"/>
      <c r="L47" s="14" t="s">
        <v>67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>
        <f>F47*J47</f>
        <v>20000</v>
      </c>
      <c r="AC47" s="77"/>
    </row>
    <row r="48" spans="1:29" ht="18.75" customHeight="1" x14ac:dyDescent="0.4">
      <c r="A48" s="123"/>
      <c r="B48" s="31"/>
      <c r="C48" s="89"/>
      <c r="D48" s="102" t="s">
        <v>4</v>
      </c>
      <c r="E48" s="62"/>
      <c r="F48" s="119"/>
      <c r="G48" s="63"/>
      <c r="H48" s="63"/>
      <c r="I48" s="14" t="s">
        <v>58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>
        <f t="shared" ref="AB48" si="1">F48</f>
        <v>0</v>
      </c>
      <c r="AC48" s="77"/>
    </row>
    <row r="49" spans="1:29" ht="18.75" customHeight="1" x14ac:dyDescent="0.4">
      <c r="A49" s="123"/>
      <c r="B49" s="31"/>
      <c r="C49" s="90"/>
      <c r="D49" s="100"/>
      <c r="E49" s="6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7"/>
      <c r="AC49" s="107"/>
    </row>
    <row r="50" spans="1:29" x14ac:dyDescent="0.4">
      <c r="A50" s="123"/>
      <c r="B50" s="66" t="s">
        <v>13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18">
        <f>SUM(AC37:AC49)</f>
        <v>633500</v>
      </c>
    </row>
    <row r="51" spans="1:29" x14ac:dyDescent="0.4">
      <c r="A51" s="66" t="s">
        <v>16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18">
        <f>AC36+AC50</f>
        <v>21210300</v>
      </c>
    </row>
    <row r="52" spans="1:29" ht="18.75" customHeight="1" x14ac:dyDescent="0.4">
      <c r="A52" s="82" t="s">
        <v>15</v>
      </c>
      <c r="B52" s="83"/>
      <c r="C52" s="115" t="s">
        <v>45</v>
      </c>
      <c r="D52" s="116"/>
      <c r="E52" s="117"/>
      <c r="F52" s="118">
        <v>29900</v>
      </c>
      <c r="G52" s="118"/>
      <c r="H52" s="118"/>
      <c r="I52" s="34" t="s">
        <v>32</v>
      </c>
      <c r="J52" s="118">
        <v>12</v>
      </c>
      <c r="K52" s="118"/>
      <c r="L52" s="34" t="s">
        <v>36</v>
      </c>
      <c r="M52" s="34"/>
      <c r="N52" s="118">
        <v>1</v>
      </c>
      <c r="O52" s="118"/>
      <c r="P52" s="34" t="s">
        <v>37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8"/>
      <c r="AB52" s="106">
        <f>F52*J52*N52</f>
        <v>358800</v>
      </c>
      <c r="AC52" s="106">
        <f>SUM(AB52:AB68)</f>
        <v>7274160</v>
      </c>
    </row>
    <row r="53" spans="1:29" ht="18.75" customHeight="1" x14ac:dyDescent="0.4">
      <c r="A53" s="84"/>
      <c r="B53" s="85"/>
      <c r="C53" s="72"/>
      <c r="D53" s="73"/>
      <c r="E53" s="74"/>
      <c r="F53" s="39" t="s">
        <v>75</v>
      </c>
      <c r="G53" s="40" t="s">
        <v>25</v>
      </c>
      <c r="H53" s="40"/>
      <c r="I53" s="39" t="s">
        <v>75</v>
      </c>
      <c r="J53" s="40" t="s">
        <v>26</v>
      </c>
      <c r="K53" s="40"/>
      <c r="L53" s="39" t="s">
        <v>75</v>
      </c>
      <c r="M53" s="40" t="s">
        <v>27</v>
      </c>
      <c r="N53" s="40"/>
      <c r="O53" s="39" t="s">
        <v>75</v>
      </c>
      <c r="P53" s="40" t="s">
        <v>76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77"/>
      <c r="AC53" s="77"/>
    </row>
    <row r="54" spans="1:29" ht="18.75" customHeight="1" x14ac:dyDescent="0.4">
      <c r="A54" s="84"/>
      <c r="B54" s="85"/>
      <c r="C54" s="69" t="s">
        <v>45</v>
      </c>
      <c r="D54" s="70"/>
      <c r="E54" s="71"/>
      <c r="F54" s="75">
        <v>58600</v>
      </c>
      <c r="G54" s="75"/>
      <c r="H54" s="75"/>
      <c r="I54" s="19" t="s">
        <v>32</v>
      </c>
      <c r="J54" s="75">
        <v>12</v>
      </c>
      <c r="K54" s="75"/>
      <c r="L54" s="19" t="s">
        <v>36</v>
      </c>
      <c r="M54" s="19"/>
      <c r="N54" s="75">
        <v>2</v>
      </c>
      <c r="O54" s="75"/>
      <c r="P54" s="19" t="s">
        <v>37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41"/>
      <c r="AB54" s="76">
        <f>F54*J54*N54</f>
        <v>1406400</v>
      </c>
      <c r="AC54" s="77"/>
    </row>
    <row r="55" spans="1:29" ht="18.75" customHeight="1" x14ac:dyDescent="0.4">
      <c r="A55" s="84"/>
      <c r="B55" s="85"/>
      <c r="C55" s="72"/>
      <c r="D55" s="73"/>
      <c r="E55" s="74"/>
      <c r="F55" s="32" t="s">
        <v>75</v>
      </c>
      <c r="G55" s="26" t="s">
        <v>25</v>
      </c>
      <c r="H55" s="26"/>
      <c r="I55" s="32" t="s">
        <v>75</v>
      </c>
      <c r="J55" s="26" t="s">
        <v>26</v>
      </c>
      <c r="K55" s="26"/>
      <c r="L55" s="32" t="s">
        <v>75</v>
      </c>
      <c r="M55" s="26" t="s">
        <v>27</v>
      </c>
      <c r="N55" s="26"/>
      <c r="O55" s="32" t="s">
        <v>75</v>
      </c>
      <c r="P55" s="40" t="s">
        <v>76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14"/>
      <c r="AC55" s="77"/>
    </row>
    <row r="56" spans="1:29" ht="18.75" customHeight="1" x14ac:dyDescent="0.4">
      <c r="A56" s="84"/>
      <c r="B56" s="85"/>
      <c r="C56" s="69" t="s">
        <v>45</v>
      </c>
      <c r="D56" s="70"/>
      <c r="E56" s="71"/>
      <c r="F56" s="75">
        <v>3360</v>
      </c>
      <c r="G56" s="75"/>
      <c r="H56" s="75"/>
      <c r="I56" s="19" t="s">
        <v>32</v>
      </c>
      <c r="J56" s="75">
        <v>12</v>
      </c>
      <c r="K56" s="75"/>
      <c r="L56" s="19" t="s">
        <v>36</v>
      </c>
      <c r="M56" s="19"/>
      <c r="N56" s="75">
        <v>8</v>
      </c>
      <c r="O56" s="75"/>
      <c r="P56" s="19" t="s">
        <v>37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41"/>
      <c r="AB56" s="76">
        <f>F56*J56*N56</f>
        <v>322560</v>
      </c>
      <c r="AC56" s="77"/>
    </row>
    <row r="57" spans="1:29" ht="18.75" customHeight="1" x14ac:dyDescent="0.4">
      <c r="A57" s="84"/>
      <c r="B57" s="85"/>
      <c r="C57" s="72"/>
      <c r="D57" s="73"/>
      <c r="E57" s="74"/>
      <c r="F57" s="32" t="s">
        <v>75</v>
      </c>
      <c r="G57" s="26" t="s">
        <v>25</v>
      </c>
      <c r="H57" s="26"/>
      <c r="I57" s="32" t="s">
        <v>75</v>
      </c>
      <c r="J57" s="26" t="s">
        <v>26</v>
      </c>
      <c r="K57" s="26"/>
      <c r="L57" s="32" t="s">
        <v>75</v>
      </c>
      <c r="M57" s="26" t="s">
        <v>27</v>
      </c>
      <c r="N57" s="26"/>
      <c r="O57" s="32" t="s">
        <v>75</v>
      </c>
      <c r="P57" s="40" t="s">
        <v>76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77"/>
      <c r="AC57" s="77"/>
    </row>
    <row r="58" spans="1:29" ht="18.75" customHeight="1" x14ac:dyDescent="0.4">
      <c r="A58" s="84"/>
      <c r="B58" s="85"/>
      <c r="C58" s="69" t="s">
        <v>45</v>
      </c>
      <c r="D58" s="70"/>
      <c r="E58" s="71"/>
      <c r="F58" s="75">
        <v>3000</v>
      </c>
      <c r="G58" s="75"/>
      <c r="H58" s="75"/>
      <c r="I58" s="19" t="s">
        <v>32</v>
      </c>
      <c r="J58" s="75">
        <v>12</v>
      </c>
      <c r="K58" s="75"/>
      <c r="L58" s="19" t="s">
        <v>36</v>
      </c>
      <c r="M58" s="19"/>
      <c r="N58" s="75">
        <v>3</v>
      </c>
      <c r="O58" s="75"/>
      <c r="P58" s="19" t="s">
        <v>37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41"/>
      <c r="AB58" s="76">
        <f>F58*J58*N58</f>
        <v>108000</v>
      </c>
      <c r="AC58" s="77"/>
    </row>
    <row r="59" spans="1:29" ht="18.75" customHeight="1" x14ac:dyDescent="0.4">
      <c r="A59" s="84"/>
      <c r="B59" s="85"/>
      <c r="C59" s="72"/>
      <c r="D59" s="73"/>
      <c r="E59" s="74"/>
      <c r="F59" s="32" t="s">
        <v>75</v>
      </c>
      <c r="G59" s="26" t="s">
        <v>25</v>
      </c>
      <c r="H59" s="26"/>
      <c r="I59" s="32" t="s">
        <v>75</v>
      </c>
      <c r="J59" s="26" t="s">
        <v>26</v>
      </c>
      <c r="K59" s="26"/>
      <c r="L59" s="32" t="s">
        <v>75</v>
      </c>
      <c r="M59" s="26" t="s">
        <v>27</v>
      </c>
      <c r="N59" s="26"/>
      <c r="O59" s="32" t="s">
        <v>75</v>
      </c>
      <c r="P59" s="40" t="s">
        <v>76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77"/>
      <c r="AC59" s="77"/>
    </row>
    <row r="60" spans="1:29" ht="24" customHeight="1" x14ac:dyDescent="0.4">
      <c r="A60" s="84"/>
      <c r="B60" s="85"/>
      <c r="C60" s="103" t="s">
        <v>44</v>
      </c>
      <c r="D60" s="104"/>
      <c r="E60" s="105"/>
      <c r="F60" s="63">
        <v>1530</v>
      </c>
      <c r="G60" s="63"/>
      <c r="H60" s="63"/>
      <c r="I60" s="14" t="s">
        <v>32</v>
      </c>
      <c r="J60" s="63">
        <v>8</v>
      </c>
      <c r="K60" s="63"/>
      <c r="L60" s="63"/>
      <c r="M60" s="14" t="s">
        <v>33</v>
      </c>
      <c r="N60" s="14"/>
      <c r="O60" s="63">
        <v>20</v>
      </c>
      <c r="P60" s="63"/>
      <c r="Q60" s="14" t="s">
        <v>34</v>
      </c>
      <c r="R60" s="63">
        <v>12</v>
      </c>
      <c r="S60" s="63"/>
      <c r="T60" s="14" t="s">
        <v>36</v>
      </c>
      <c r="U60" s="14"/>
      <c r="V60" s="63">
        <v>1</v>
      </c>
      <c r="W60" s="63"/>
      <c r="X60" s="14" t="s">
        <v>37</v>
      </c>
      <c r="Y60" s="14"/>
      <c r="Z60" s="14"/>
      <c r="AA60" s="14"/>
      <c r="AB60" s="15">
        <f>F60*J60*O60*R60*V60</f>
        <v>2937600</v>
      </c>
      <c r="AC60" s="77"/>
    </row>
    <row r="61" spans="1:29" ht="24" customHeight="1" x14ac:dyDescent="0.4">
      <c r="A61" s="84"/>
      <c r="B61" s="85"/>
      <c r="C61" s="79" t="s">
        <v>77</v>
      </c>
      <c r="D61" s="80"/>
      <c r="E61" s="81"/>
      <c r="F61" s="63">
        <v>29000</v>
      </c>
      <c r="G61" s="63"/>
      <c r="H61" s="63"/>
      <c r="I61" s="14" t="s">
        <v>32</v>
      </c>
      <c r="J61" s="63">
        <v>12</v>
      </c>
      <c r="K61" s="63"/>
      <c r="L61" s="14" t="s">
        <v>36</v>
      </c>
      <c r="M61" s="14"/>
      <c r="N61" s="63">
        <v>1</v>
      </c>
      <c r="O61" s="63"/>
      <c r="P61" s="14" t="s">
        <v>37</v>
      </c>
      <c r="Q61" s="78"/>
      <c r="R61" s="78"/>
      <c r="S61" s="35"/>
      <c r="T61" s="14"/>
      <c r="U61" s="14"/>
      <c r="V61" s="14"/>
      <c r="W61" s="14"/>
      <c r="X61" s="14"/>
      <c r="Y61" s="14"/>
      <c r="Z61" s="14"/>
      <c r="AA61" s="14"/>
      <c r="AB61" s="15">
        <f>F61*J61*N61</f>
        <v>348000</v>
      </c>
      <c r="AC61" s="77"/>
    </row>
    <row r="62" spans="1:29" ht="18.75" customHeight="1" x14ac:dyDescent="0.4">
      <c r="A62" s="84"/>
      <c r="B62" s="85"/>
      <c r="C62" s="69" t="s">
        <v>78</v>
      </c>
      <c r="D62" s="70"/>
      <c r="E62" s="71"/>
      <c r="F62" s="75">
        <v>123400</v>
      </c>
      <c r="G62" s="75"/>
      <c r="H62" s="75"/>
      <c r="I62" s="19" t="s">
        <v>32</v>
      </c>
      <c r="J62" s="75">
        <v>12</v>
      </c>
      <c r="K62" s="75"/>
      <c r="L62" s="19" t="s">
        <v>36</v>
      </c>
      <c r="M62" s="19"/>
      <c r="N62" s="75">
        <v>1</v>
      </c>
      <c r="O62" s="75"/>
      <c r="P62" s="19" t="s">
        <v>37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41"/>
      <c r="AB62" s="76">
        <f>F62*J62*N62</f>
        <v>1480800</v>
      </c>
      <c r="AC62" s="77"/>
    </row>
    <row r="63" spans="1:29" ht="18.75" customHeight="1" x14ac:dyDescent="0.4">
      <c r="A63" s="84"/>
      <c r="B63" s="85"/>
      <c r="C63" s="72"/>
      <c r="D63" s="73"/>
      <c r="E63" s="74"/>
      <c r="F63" s="32" t="s">
        <v>75</v>
      </c>
      <c r="G63" s="26" t="s">
        <v>25</v>
      </c>
      <c r="H63" s="26"/>
      <c r="I63" s="32" t="s">
        <v>75</v>
      </c>
      <c r="J63" s="26" t="s">
        <v>26</v>
      </c>
      <c r="K63" s="26"/>
      <c r="L63" s="32" t="s">
        <v>75</v>
      </c>
      <c r="M63" s="26" t="s">
        <v>27</v>
      </c>
      <c r="N63" s="26"/>
      <c r="O63" s="32" t="s">
        <v>75</v>
      </c>
      <c r="P63" s="40" t="s">
        <v>76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77"/>
      <c r="AC63" s="77"/>
    </row>
    <row r="64" spans="1:29" ht="18.75" customHeight="1" x14ac:dyDescent="0.4">
      <c r="A64" s="84"/>
      <c r="B64" s="85"/>
      <c r="C64" s="101" t="s">
        <v>79</v>
      </c>
      <c r="D64" s="102"/>
      <c r="E64" s="62"/>
      <c r="F64" s="63">
        <v>312000</v>
      </c>
      <c r="G64" s="63"/>
      <c r="H64" s="63"/>
      <c r="I64" s="14" t="s">
        <v>58</v>
      </c>
      <c r="J64" s="42"/>
      <c r="K64" s="4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>
        <f>F64</f>
        <v>312000</v>
      </c>
      <c r="AC64" s="77"/>
    </row>
    <row r="65" spans="1:29" ht="18.75" customHeight="1" x14ac:dyDescent="0.4">
      <c r="A65" s="84"/>
      <c r="B65" s="85"/>
      <c r="C65" s="101" t="s">
        <v>4</v>
      </c>
      <c r="D65" s="102"/>
      <c r="E65" s="6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  <c r="AC65" s="77"/>
    </row>
    <row r="66" spans="1:29" ht="18.75" customHeight="1" x14ac:dyDescent="0.4">
      <c r="A66" s="84"/>
      <c r="B66" s="85"/>
      <c r="C66" s="101"/>
      <c r="D66" s="102"/>
      <c r="E66" s="6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  <c r="AC66" s="77"/>
    </row>
    <row r="67" spans="1:29" ht="18.75" customHeight="1" x14ac:dyDescent="0.4">
      <c r="A67" s="84"/>
      <c r="B67" s="85"/>
      <c r="C67" s="101"/>
      <c r="D67" s="102"/>
      <c r="E67" s="62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  <c r="AC67" s="77"/>
    </row>
    <row r="68" spans="1:29" ht="18.75" customHeight="1" x14ac:dyDescent="0.4">
      <c r="A68" s="86"/>
      <c r="B68" s="87"/>
      <c r="C68" s="99"/>
      <c r="D68" s="100"/>
      <c r="E68" s="6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7"/>
      <c r="AC68" s="107"/>
    </row>
    <row r="69" spans="1:29" x14ac:dyDescent="0.4">
      <c r="A69" s="66" t="s">
        <v>17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8"/>
      <c r="AC69" s="18">
        <f>AC52</f>
        <v>7274160</v>
      </c>
    </row>
    <row r="70" spans="1:29" ht="18.75" customHeight="1" x14ac:dyDescent="0.4">
      <c r="A70" s="84" t="s">
        <v>18</v>
      </c>
      <c r="B70" s="85"/>
      <c r="C70" s="109" t="s">
        <v>18</v>
      </c>
      <c r="D70" s="110"/>
      <c r="E70" s="111"/>
      <c r="F70" s="112">
        <v>28484460</v>
      </c>
      <c r="G70" s="113"/>
      <c r="H70" s="113"/>
      <c r="I70" s="26" t="s">
        <v>32</v>
      </c>
      <c r="J70" s="113">
        <v>16</v>
      </c>
      <c r="K70" s="113"/>
      <c r="L70" s="26" t="s">
        <v>43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8">
        <f>F70*(J70/100)</f>
        <v>4557513.6000000006</v>
      </c>
      <c r="AC70" s="106">
        <f>SUM(AB70:AB73)</f>
        <v>4557513.6000000006</v>
      </c>
    </row>
    <row r="71" spans="1:29" ht="18.75" customHeight="1" x14ac:dyDescent="0.4">
      <c r="A71" s="84"/>
      <c r="B71" s="85"/>
      <c r="C71" s="101"/>
      <c r="D71" s="102"/>
      <c r="E71" s="62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  <c r="AC71" s="77"/>
    </row>
    <row r="72" spans="1:29" ht="18.75" customHeight="1" x14ac:dyDescent="0.4">
      <c r="A72" s="84"/>
      <c r="B72" s="85"/>
      <c r="C72" s="101"/>
      <c r="D72" s="102"/>
      <c r="E72" s="62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  <c r="AC72" s="77"/>
    </row>
    <row r="73" spans="1:29" ht="18.75" customHeight="1" x14ac:dyDescent="0.4">
      <c r="A73" s="86"/>
      <c r="B73" s="87"/>
      <c r="C73" s="99"/>
      <c r="D73" s="100"/>
      <c r="E73" s="6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7"/>
      <c r="AC73" s="107"/>
    </row>
    <row r="74" spans="1:29" x14ac:dyDescent="0.4">
      <c r="A74" s="66" t="s">
        <v>29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8"/>
      <c r="AC74" s="18">
        <f>AC70</f>
        <v>4557513.6000000006</v>
      </c>
    </row>
    <row r="75" spans="1:29" ht="18.75" customHeight="1" x14ac:dyDescent="0.4">
      <c r="A75" s="82" t="s">
        <v>30</v>
      </c>
      <c r="B75" s="83"/>
      <c r="C75" s="108"/>
      <c r="D75" s="91"/>
      <c r="E75" s="92"/>
      <c r="F75" s="93"/>
      <c r="G75" s="94"/>
      <c r="H75" s="94"/>
      <c r="I75" s="12" t="s">
        <v>58</v>
      </c>
      <c r="J75" s="33"/>
      <c r="K75" s="33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3">
        <f>F75</f>
        <v>0</v>
      </c>
      <c r="AC75" s="106">
        <f>SUM(AB75:AB79)</f>
        <v>0</v>
      </c>
    </row>
    <row r="76" spans="1:29" ht="18.75" customHeight="1" x14ac:dyDescent="0.4">
      <c r="A76" s="84"/>
      <c r="B76" s="85"/>
      <c r="C76" s="101"/>
      <c r="D76" s="102"/>
      <c r="E76" s="62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  <c r="AC76" s="77"/>
    </row>
    <row r="77" spans="1:29" ht="18.75" customHeight="1" x14ac:dyDescent="0.4">
      <c r="A77" s="84"/>
      <c r="B77" s="85"/>
      <c r="C77" s="101"/>
      <c r="D77" s="102"/>
      <c r="E77" s="62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  <c r="AC77" s="77"/>
    </row>
    <row r="78" spans="1:29" ht="18.75" customHeight="1" x14ac:dyDescent="0.4">
      <c r="A78" s="84"/>
      <c r="B78" s="85"/>
      <c r="C78" s="101"/>
      <c r="D78" s="102"/>
      <c r="E78" s="62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  <c r="AC78" s="77"/>
    </row>
    <row r="79" spans="1:29" ht="18.75" customHeight="1" x14ac:dyDescent="0.4">
      <c r="A79" s="84"/>
      <c r="B79" s="85"/>
      <c r="C79" s="99"/>
      <c r="D79" s="100"/>
      <c r="E79" s="6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/>
      <c r="AC79" s="107"/>
    </row>
    <row r="80" spans="1:29" x14ac:dyDescent="0.4">
      <c r="A80" s="66" t="s">
        <v>31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8"/>
      <c r="AC80" s="18">
        <f>AC75</f>
        <v>0</v>
      </c>
    </row>
    <row r="81" spans="1:29" x14ac:dyDescent="0.4">
      <c r="A81" s="66" t="s">
        <v>57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8"/>
      <c r="AC81" s="18">
        <f>AC51+AC69+AC74+AC80</f>
        <v>33041973.600000001</v>
      </c>
    </row>
  </sheetData>
  <mergeCells count="207">
    <mergeCell ref="A1:AC1"/>
    <mergeCell ref="A2:C2"/>
    <mergeCell ref="D2:P2"/>
    <mergeCell ref="A3:C3"/>
    <mergeCell ref="E3:I3"/>
    <mergeCell ref="K3:P3"/>
    <mergeCell ref="V7:W7"/>
    <mergeCell ref="AC7:AC12"/>
    <mergeCell ref="D8:E8"/>
    <mergeCell ref="F8:H8"/>
    <mergeCell ref="J8:K8"/>
    <mergeCell ref="Q8:R8"/>
    <mergeCell ref="A4:C4"/>
    <mergeCell ref="D4:G4"/>
    <mergeCell ref="H4:J4"/>
    <mergeCell ref="A6:E6"/>
    <mergeCell ref="F6:AA6"/>
    <mergeCell ref="A7:A50"/>
    <mergeCell ref="B7:B35"/>
    <mergeCell ref="C7:C12"/>
    <mergeCell ref="D7:E7"/>
    <mergeCell ref="F7:H7"/>
    <mergeCell ref="D9:E9"/>
    <mergeCell ref="F9:H9"/>
    <mergeCell ref="J9:K9"/>
    <mergeCell ref="D10:E10"/>
    <mergeCell ref="D11:E11"/>
    <mergeCell ref="D12:E12"/>
    <mergeCell ref="J7:L7"/>
    <mergeCell ref="O7:P7"/>
    <mergeCell ref="R7:S7"/>
    <mergeCell ref="C13:C18"/>
    <mergeCell ref="D13:E13"/>
    <mergeCell ref="F13:H13"/>
    <mergeCell ref="J13:L13"/>
    <mergeCell ref="O13:P13"/>
    <mergeCell ref="R13:S13"/>
    <mergeCell ref="D16:E16"/>
    <mergeCell ref="D17:E17"/>
    <mergeCell ref="D18:E18"/>
    <mergeCell ref="V13:W13"/>
    <mergeCell ref="AC13:AC18"/>
    <mergeCell ref="D14:E14"/>
    <mergeCell ref="F14:H14"/>
    <mergeCell ref="J14:K14"/>
    <mergeCell ref="Q14:R14"/>
    <mergeCell ref="D15:E15"/>
    <mergeCell ref="F15:H15"/>
    <mergeCell ref="J15:K15"/>
    <mergeCell ref="C19:C24"/>
    <mergeCell ref="D19:E19"/>
    <mergeCell ref="F19:H19"/>
    <mergeCell ref="J19:L19"/>
    <mergeCell ref="O19:P19"/>
    <mergeCell ref="R19:S19"/>
    <mergeCell ref="D22:E22"/>
    <mergeCell ref="D23:E23"/>
    <mergeCell ref="D24:E24"/>
    <mergeCell ref="N20:O20"/>
    <mergeCell ref="AC31:AC35"/>
    <mergeCell ref="D32:E32"/>
    <mergeCell ref="F32:H32"/>
    <mergeCell ref="D33:E33"/>
    <mergeCell ref="F33:H33"/>
    <mergeCell ref="D34:E34"/>
    <mergeCell ref="F34:H34"/>
    <mergeCell ref="V19:W19"/>
    <mergeCell ref="AC19:AC24"/>
    <mergeCell ref="D20:E20"/>
    <mergeCell ref="F20:H20"/>
    <mergeCell ref="J20:K20"/>
    <mergeCell ref="Q20:R20"/>
    <mergeCell ref="D21:E21"/>
    <mergeCell ref="F21:H21"/>
    <mergeCell ref="J21:K21"/>
    <mergeCell ref="D35:E35"/>
    <mergeCell ref="V25:W25"/>
    <mergeCell ref="AC25:AC30"/>
    <mergeCell ref="D26:E26"/>
    <mergeCell ref="F26:H26"/>
    <mergeCell ref="J26:K26"/>
    <mergeCell ref="Q26:R26"/>
    <mergeCell ref="N26:O26"/>
    <mergeCell ref="B36:AB36"/>
    <mergeCell ref="B37:B44"/>
    <mergeCell ref="C37:E37"/>
    <mergeCell ref="F37:H37"/>
    <mergeCell ref="J37:K37"/>
    <mergeCell ref="D43:E43"/>
    <mergeCell ref="D44:E44"/>
    <mergeCell ref="M39:N39"/>
    <mergeCell ref="F40:H40"/>
    <mergeCell ref="F38:H38"/>
    <mergeCell ref="J38:K38"/>
    <mergeCell ref="M38:N38"/>
    <mergeCell ref="F39:H39"/>
    <mergeCell ref="J39:K39"/>
    <mergeCell ref="C31:C35"/>
    <mergeCell ref="D31:E31"/>
    <mergeCell ref="F31:H31"/>
    <mergeCell ref="AC45:AC49"/>
    <mergeCell ref="D46:E46"/>
    <mergeCell ref="F46:H46"/>
    <mergeCell ref="D47:E47"/>
    <mergeCell ref="F47:H47"/>
    <mergeCell ref="D48:E48"/>
    <mergeCell ref="F48:H48"/>
    <mergeCell ref="AC37:AC41"/>
    <mergeCell ref="C38:E38"/>
    <mergeCell ref="C39:E39"/>
    <mergeCell ref="C40:E40"/>
    <mergeCell ref="C41:E41"/>
    <mergeCell ref="C42:C44"/>
    <mergeCell ref="D42:E42"/>
    <mergeCell ref="F42:H42"/>
    <mergeCell ref="J42:K42"/>
    <mergeCell ref="AC42:AC44"/>
    <mergeCell ref="J40:K40"/>
    <mergeCell ref="M40:N40"/>
    <mergeCell ref="J32:K32"/>
    <mergeCell ref="J33:K33"/>
    <mergeCell ref="AC52:AC68"/>
    <mergeCell ref="C54:E55"/>
    <mergeCell ref="F54:H54"/>
    <mergeCell ref="J54:K54"/>
    <mergeCell ref="N54:O54"/>
    <mergeCell ref="AB54:AB55"/>
    <mergeCell ref="C56:E57"/>
    <mergeCell ref="F56:H56"/>
    <mergeCell ref="J56:K56"/>
    <mergeCell ref="N56:O56"/>
    <mergeCell ref="AB58:AB59"/>
    <mergeCell ref="C58:E59"/>
    <mergeCell ref="F58:H58"/>
    <mergeCell ref="J58:K58"/>
    <mergeCell ref="N58:O58"/>
    <mergeCell ref="C52:E53"/>
    <mergeCell ref="F52:H52"/>
    <mergeCell ref="J52:K52"/>
    <mergeCell ref="N52:O52"/>
    <mergeCell ref="AB52:AB53"/>
    <mergeCell ref="AB56:AB57"/>
    <mergeCell ref="AC70:AC73"/>
    <mergeCell ref="C71:E71"/>
    <mergeCell ref="C72:E72"/>
    <mergeCell ref="C73:E73"/>
    <mergeCell ref="A74:AB74"/>
    <mergeCell ref="A75:B79"/>
    <mergeCell ref="C75:E75"/>
    <mergeCell ref="F75:H75"/>
    <mergeCell ref="AC75:AC79"/>
    <mergeCell ref="C76:E76"/>
    <mergeCell ref="A70:B73"/>
    <mergeCell ref="C70:E70"/>
    <mergeCell ref="F70:H70"/>
    <mergeCell ref="J70:K70"/>
    <mergeCell ref="C77:E77"/>
    <mergeCell ref="C78:E78"/>
    <mergeCell ref="C79:E79"/>
    <mergeCell ref="A80:AB80"/>
    <mergeCell ref="A81:AB81"/>
    <mergeCell ref="N8:O8"/>
    <mergeCell ref="N14:O14"/>
    <mergeCell ref="C25:C30"/>
    <mergeCell ref="D25:E25"/>
    <mergeCell ref="F25:H25"/>
    <mergeCell ref="C68:E68"/>
    <mergeCell ref="A69:AB69"/>
    <mergeCell ref="C64:E64"/>
    <mergeCell ref="F64:H64"/>
    <mergeCell ref="C65:E65"/>
    <mergeCell ref="C66:E66"/>
    <mergeCell ref="C67:E67"/>
    <mergeCell ref="C60:E60"/>
    <mergeCell ref="F60:H60"/>
    <mergeCell ref="J60:L60"/>
    <mergeCell ref="O60:P60"/>
    <mergeCell ref="R60:S60"/>
    <mergeCell ref="V60:W60"/>
    <mergeCell ref="D49:E49"/>
    <mergeCell ref="J25:L25"/>
    <mergeCell ref="O25:P25"/>
    <mergeCell ref="R25:S25"/>
    <mergeCell ref="D27:E27"/>
    <mergeCell ref="F27:H27"/>
    <mergeCell ref="J27:K27"/>
    <mergeCell ref="D28:E28"/>
    <mergeCell ref="D29:E29"/>
    <mergeCell ref="D30:E30"/>
    <mergeCell ref="B50:AB50"/>
    <mergeCell ref="C62:E63"/>
    <mergeCell ref="F62:H62"/>
    <mergeCell ref="J62:K62"/>
    <mergeCell ref="N62:O62"/>
    <mergeCell ref="AB62:AB63"/>
    <mergeCell ref="J61:K61"/>
    <mergeCell ref="N61:O61"/>
    <mergeCell ref="Q61:R61"/>
    <mergeCell ref="C61:E61"/>
    <mergeCell ref="F61:H61"/>
    <mergeCell ref="A51:AB51"/>
    <mergeCell ref="A52:B68"/>
    <mergeCell ref="C45:C49"/>
    <mergeCell ref="D45:E45"/>
    <mergeCell ref="F45:H45"/>
    <mergeCell ref="J46:K46"/>
    <mergeCell ref="J47:K47"/>
  </mergeCells>
  <phoneticPr fontId="1"/>
  <dataValidations disablePrompts="1" count="2">
    <dataValidation type="list" allowBlank="1" showInputMessage="1" showErrorMessage="1" sqref="D3" xr:uid="{1BA194D7-5D10-4C25-B6E9-E910444D01DE}">
      <formula1>"月額,年額,総額"</formula1>
    </dataValidation>
    <dataValidation type="list" showInputMessage="1" showErrorMessage="1" sqref="I53 L53 O53 F53 I55 L55 O55 F55 I57 L57 O57 F57 I59 L59 O59 F59 I63 L63 O63 F63" xr:uid="{54FD653F-FC9E-496F-A1F3-0F16BFC79C8D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EBA-4A7F-4A25-934C-688DF3170ECD}">
  <sheetPr>
    <tabColor theme="4" tint="0.59999389629810485"/>
    <pageSetUpPr fitToPage="1"/>
  </sheetPr>
  <dimension ref="A1:AC81"/>
  <sheetViews>
    <sheetView view="pageBreakPreview" zoomScale="90" zoomScaleNormal="110" zoomScaleSheetLayoutView="90" workbookViewId="0">
      <selection activeCell="Q2" sqref="Q2"/>
    </sheetView>
  </sheetViews>
  <sheetFormatPr defaultRowHeight="15.75" x14ac:dyDescent="0.4"/>
  <cols>
    <col min="1" max="3" width="2.875" style="1" customWidth="1"/>
    <col min="4" max="4" width="9.875" style="1" customWidth="1"/>
    <col min="5" max="5" width="7.875" style="1" customWidth="1"/>
    <col min="6" max="27" width="2.875" style="1" customWidth="1"/>
    <col min="28" max="29" width="8.875" style="1" customWidth="1"/>
    <col min="30" max="16384" width="9" style="1"/>
  </cols>
  <sheetData>
    <row r="1" spans="1:29" ht="24" x14ac:dyDescent="0.4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2.5" customHeight="1" x14ac:dyDescent="0.4">
      <c r="A2" s="127" t="s">
        <v>22</v>
      </c>
      <c r="B2" s="128"/>
      <c r="C2" s="129"/>
      <c r="D2" s="130" t="s">
        <v>99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1:29" ht="22.5" customHeight="1" x14ac:dyDescent="0.4">
      <c r="A3" s="127" t="s">
        <v>46</v>
      </c>
      <c r="B3" s="128"/>
      <c r="C3" s="129"/>
      <c r="D3" s="25" t="s">
        <v>60</v>
      </c>
      <c r="E3" s="133"/>
      <c r="F3" s="133"/>
      <c r="G3" s="133"/>
      <c r="H3" s="133"/>
      <c r="I3" s="133"/>
      <c r="J3" s="30" t="s">
        <v>51</v>
      </c>
      <c r="K3" s="133"/>
      <c r="L3" s="133"/>
      <c r="M3" s="133"/>
      <c r="N3" s="133"/>
      <c r="O3" s="133"/>
      <c r="P3" s="134"/>
    </row>
    <row r="4" spans="1:29" ht="22.5" customHeight="1" x14ac:dyDescent="0.4">
      <c r="A4" s="127" t="s">
        <v>56</v>
      </c>
      <c r="B4" s="128"/>
      <c r="C4" s="129"/>
      <c r="D4" s="135">
        <f>AC81</f>
        <v>34141282.399999999</v>
      </c>
      <c r="E4" s="131"/>
      <c r="F4" s="131"/>
      <c r="G4" s="132"/>
      <c r="H4" s="130" t="s">
        <v>55</v>
      </c>
      <c r="I4" s="131"/>
      <c r="J4" s="132"/>
    </row>
    <row r="5" spans="1:29" ht="15.75" customHeight="1" x14ac:dyDescent="0.4">
      <c r="A5" s="2"/>
      <c r="B5" s="2"/>
      <c r="C5" s="2"/>
    </row>
    <row r="6" spans="1:29" ht="15.75" customHeight="1" x14ac:dyDescent="0.4">
      <c r="A6" s="136" t="s">
        <v>19</v>
      </c>
      <c r="B6" s="137"/>
      <c r="C6" s="137"/>
      <c r="D6" s="137"/>
      <c r="E6" s="138"/>
      <c r="F6" s="139" t="s">
        <v>20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3" t="s">
        <v>21</v>
      </c>
      <c r="AC6" s="3" t="s">
        <v>38</v>
      </c>
    </row>
    <row r="7" spans="1:29" ht="18.75" customHeight="1" x14ac:dyDescent="0.4">
      <c r="A7" s="140" t="s">
        <v>14</v>
      </c>
      <c r="B7" s="141" t="s">
        <v>0</v>
      </c>
      <c r="C7" s="95" t="s">
        <v>82</v>
      </c>
      <c r="D7" s="98" t="s">
        <v>1</v>
      </c>
      <c r="E7" s="92"/>
      <c r="F7" s="94">
        <v>1290</v>
      </c>
      <c r="G7" s="94"/>
      <c r="H7" s="94"/>
      <c r="I7" s="12" t="s">
        <v>32</v>
      </c>
      <c r="J7" s="94">
        <v>6</v>
      </c>
      <c r="K7" s="94"/>
      <c r="L7" s="94"/>
      <c r="M7" s="12" t="s">
        <v>33</v>
      </c>
      <c r="N7" s="12"/>
      <c r="O7" s="94">
        <v>20</v>
      </c>
      <c r="P7" s="94"/>
      <c r="Q7" s="12" t="s">
        <v>34</v>
      </c>
      <c r="R7" s="94">
        <v>12</v>
      </c>
      <c r="S7" s="94"/>
      <c r="T7" s="12" t="s">
        <v>36</v>
      </c>
      <c r="U7" s="12"/>
      <c r="V7" s="94">
        <v>2</v>
      </c>
      <c r="W7" s="94"/>
      <c r="X7" s="12" t="s">
        <v>37</v>
      </c>
      <c r="Y7" s="12"/>
      <c r="Z7" s="12"/>
      <c r="AA7" s="12"/>
      <c r="AB7" s="13">
        <f>F7*J7*O7*R7*V7</f>
        <v>3715200</v>
      </c>
      <c r="AC7" s="106">
        <f>SUM(AB7:AB12)</f>
        <v>4005600</v>
      </c>
    </row>
    <row r="8" spans="1:29" ht="18.75" customHeight="1" x14ac:dyDescent="0.4">
      <c r="A8" s="123"/>
      <c r="B8" s="142"/>
      <c r="C8" s="96"/>
      <c r="D8" s="124" t="s">
        <v>65</v>
      </c>
      <c r="E8" s="125"/>
      <c r="F8" s="63">
        <v>24200</v>
      </c>
      <c r="G8" s="63"/>
      <c r="H8" s="63"/>
      <c r="I8" s="14" t="s">
        <v>32</v>
      </c>
      <c r="J8" s="63">
        <v>12</v>
      </c>
      <c r="K8" s="63"/>
      <c r="L8" s="14" t="s">
        <v>36</v>
      </c>
      <c r="M8" s="14"/>
      <c r="N8" s="63">
        <v>1</v>
      </c>
      <c r="O8" s="63"/>
      <c r="P8" s="14" t="s">
        <v>37</v>
      </c>
      <c r="Q8" s="78"/>
      <c r="R8" s="78"/>
      <c r="S8" s="35"/>
      <c r="T8" s="14"/>
      <c r="U8" s="14"/>
      <c r="V8" s="14"/>
      <c r="W8" s="14"/>
      <c r="X8" s="14"/>
      <c r="Y8" s="14"/>
      <c r="Z8" s="14"/>
      <c r="AA8" s="14"/>
      <c r="AB8" s="15">
        <f>F8*J8*N8</f>
        <v>290400</v>
      </c>
      <c r="AC8" s="77"/>
    </row>
    <row r="9" spans="1:29" ht="18.75" customHeight="1" x14ac:dyDescent="0.4">
      <c r="A9" s="123"/>
      <c r="B9" s="142"/>
      <c r="C9" s="96"/>
      <c r="D9" s="61" t="s">
        <v>3</v>
      </c>
      <c r="E9" s="62"/>
      <c r="F9" s="63"/>
      <c r="G9" s="63"/>
      <c r="H9" s="63"/>
      <c r="I9" s="14" t="s">
        <v>32</v>
      </c>
      <c r="J9" s="63"/>
      <c r="K9" s="63"/>
      <c r="L9" s="14" t="s">
        <v>35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f>F9*J9</f>
        <v>0</v>
      </c>
      <c r="AC9" s="77"/>
    </row>
    <row r="10" spans="1:29" ht="18.75" customHeight="1" x14ac:dyDescent="0.4">
      <c r="A10" s="123"/>
      <c r="B10" s="142"/>
      <c r="C10" s="96"/>
      <c r="D10" s="61" t="s">
        <v>4</v>
      </c>
      <c r="E10" s="6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  <c r="AC10" s="77"/>
    </row>
    <row r="11" spans="1:29" ht="18.75" customHeight="1" x14ac:dyDescent="0.4">
      <c r="A11" s="123"/>
      <c r="B11" s="142"/>
      <c r="C11" s="96"/>
      <c r="D11" s="61"/>
      <c r="E11" s="6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77"/>
    </row>
    <row r="12" spans="1:29" ht="18.75" customHeight="1" x14ac:dyDescent="0.4">
      <c r="A12" s="123"/>
      <c r="B12" s="142"/>
      <c r="C12" s="97"/>
      <c r="D12" s="64"/>
      <c r="E12" s="6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07"/>
    </row>
    <row r="13" spans="1:29" ht="18.75" customHeight="1" x14ac:dyDescent="0.4">
      <c r="A13" s="123"/>
      <c r="B13" s="142"/>
      <c r="C13" s="95" t="s">
        <v>83</v>
      </c>
      <c r="D13" s="98" t="s">
        <v>1</v>
      </c>
      <c r="E13" s="92"/>
      <c r="F13" s="94">
        <v>1090</v>
      </c>
      <c r="G13" s="94"/>
      <c r="H13" s="94"/>
      <c r="I13" s="12" t="s">
        <v>32</v>
      </c>
      <c r="J13" s="94">
        <v>8</v>
      </c>
      <c r="K13" s="94"/>
      <c r="L13" s="94"/>
      <c r="M13" s="12" t="s">
        <v>33</v>
      </c>
      <c r="N13" s="12"/>
      <c r="O13" s="94">
        <v>20</v>
      </c>
      <c r="P13" s="94"/>
      <c r="Q13" s="12" t="s">
        <v>34</v>
      </c>
      <c r="R13" s="94">
        <v>12</v>
      </c>
      <c r="S13" s="94"/>
      <c r="T13" s="12" t="s">
        <v>36</v>
      </c>
      <c r="U13" s="12"/>
      <c r="V13" s="94">
        <v>2</v>
      </c>
      <c r="W13" s="94"/>
      <c r="X13" s="12" t="s">
        <v>37</v>
      </c>
      <c r="Y13" s="12"/>
      <c r="Z13" s="12"/>
      <c r="AA13" s="12"/>
      <c r="AB13" s="13">
        <f>F13*J13*O13*R13*V13</f>
        <v>4185600</v>
      </c>
      <c r="AC13" s="106">
        <f>SUM(AB13:AB18)</f>
        <v>4324800</v>
      </c>
    </row>
    <row r="14" spans="1:29" ht="18.75" customHeight="1" x14ac:dyDescent="0.4">
      <c r="A14" s="123"/>
      <c r="B14" s="142"/>
      <c r="C14" s="96"/>
      <c r="D14" s="124" t="s">
        <v>65</v>
      </c>
      <c r="E14" s="125"/>
      <c r="F14" s="63">
        <v>11600</v>
      </c>
      <c r="G14" s="63"/>
      <c r="H14" s="63"/>
      <c r="I14" s="14" t="s">
        <v>32</v>
      </c>
      <c r="J14" s="63">
        <v>12</v>
      </c>
      <c r="K14" s="63"/>
      <c r="L14" s="14" t="s">
        <v>36</v>
      </c>
      <c r="M14" s="14"/>
      <c r="N14" s="63">
        <v>1</v>
      </c>
      <c r="O14" s="63"/>
      <c r="P14" s="14" t="s">
        <v>37</v>
      </c>
      <c r="Q14" s="78"/>
      <c r="R14" s="78"/>
      <c r="S14" s="35"/>
      <c r="T14" s="14"/>
      <c r="U14" s="14"/>
      <c r="V14" s="14"/>
      <c r="W14" s="14"/>
      <c r="X14" s="14"/>
      <c r="Y14" s="14"/>
      <c r="Z14" s="14"/>
      <c r="AA14" s="14"/>
      <c r="AB14" s="15">
        <f>F14*J14*N14</f>
        <v>139200</v>
      </c>
      <c r="AC14" s="77"/>
    </row>
    <row r="15" spans="1:29" ht="18.75" customHeight="1" x14ac:dyDescent="0.4">
      <c r="A15" s="123"/>
      <c r="B15" s="142"/>
      <c r="C15" s="96"/>
      <c r="D15" s="61" t="s">
        <v>3</v>
      </c>
      <c r="E15" s="62"/>
      <c r="F15" s="63"/>
      <c r="G15" s="63"/>
      <c r="H15" s="63"/>
      <c r="I15" s="14" t="s">
        <v>32</v>
      </c>
      <c r="J15" s="63"/>
      <c r="K15" s="63"/>
      <c r="L15" s="14" t="s">
        <v>35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>
        <f>F15*J15</f>
        <v>0</v>
      </c>
      <c r="AC15" s="77"/>
    </row>
    <row r="16" spans="1:29" ht="18.75" customHeight="1" x14ac:dyDescent="0.4">
      <c r="A16" s="123"/>
      <c r="B16" s="142"/>
      <c r="C16" s="96"/>
      <c r="D16" s="61" t="s">
        <v>4</v>
      </c>
      <c r="E16" s="6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77"/>
    </row>
    <row r="17" spans="1:29" ht="18.75" customHeight="1" x14ac:dyDescent="0.4">
      <c r="A17" s="123"/>
      <c r="B17" s="142"/>
      <c r="C17" s="96"/>
      <c r="D17" s="61"/>
      <c r="E17" s="6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77"/>
    </row>
    <row r="18" spans="1:29" ht="18.75" customHeight="1" x14ac:dyDescent="0.4">
      <c r="A18" s="123"/>
      <c r="B18" s="142"/>
      <c r="C18" s="97"/>
      <c r="D18" s="64"/>
      <c r="E18" s="6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07"/>
    </row>
    <row r="19" spans="1:29" ht="18.75" customHeight="1" x14ac:dyDescent="0.4">
      <c r="A19" s="123"/>
      <c r="B19" s="142"/>
      <c r="C19" s="95" t="s">
        <v>84</v>
      </c>
      <c r="D19" s="98" t="s">
        <v>1</v>
      </c>
      <c r="E19" s="92"/>
      <c r="F19" s="94">
        <v>1030</v>
      </c>
      <c r="G19" s="94"/>
      <c r="H19" s="94"/>
      <c r="I19" s="12" t="s">
        <v>32</v>
      </c>
      <c r="J19" s="94">
        <v>4</v>
      </c>
      <c r="K19" s="94"/>
      <c r="L19" s="94"/>
      <c r="M19" s="12" t="s">
        <v>33</v>
      </c>
      <c r="N19" s="12"/>
      <c r="O19" s="94">
        <v>20</v>
      </c>
      <c r="P19" s="94"/>
      <c r="Q19" s="12" t="s">
        <v>34</v>
      </c>
      <c r="R19" s="94">
        <v>12</v>
      </c>
      <c r="S19" s="94"/>
      <c r="T19" s="12" t="s">
        <v>36</v>
      </c>
      <c r="U19" s="12"/>
      <c r="V19" s="94">
        <v>8</v>
      </c>
      <c r="W19" s="94"/>
      <c r="X19" s="12" t="s">
        <v>37</v>
      </c>
      <c r="Y19" s="12"/>
      <c r="Z19" s="12"/>
      <c r="AA19" s="12"/>
      <c r="AB19" s="13">
        <f>F19*J19*O19*R19*V19</f>
        <v>7910400</v>
      </c>
      <c r="AC19" s="106">
        <f>SUM(AB19:AB24)</f>
        <v>8678400</v>
      </c>
    </row>
    <row r="20" spans="1:29" ht="18.75" customHeight="1" x14ac:dyDescent="0.4">
      <c r="A20" s="123"/>
      <c r="B20" s="142"/>
      <c r="C20" s="96"/>
      <c r="D20" s="124" t="s">
        <v>66</v>
      </c>
      <c r="E20" s="125"/>
      <c r="F20" s="63">
        <v>8000</v>
      </c>
      <c r="G20" s="63"/>
      <c r="H20" s="63"/>
      <c r="I20" s="14" t="s">
        <v>32</v>
      </c>
      <c r="J20" s="63">
        <v>12</v>
      </c>
      <c r="K20" s="63"/>
      <c r="L20" s="14" t="s">
        <v>36</v>
      </c>
      <c r="M20" s="14"/>
      <c r="N20" s="63">
        <v>8</v>
      </c>
      <c r="O20" s="63"/>
      <c r="P20" s="14" t="s">
        <v>37</v>
      </c>
      <c r="Q20" s="78"/>
      <c r="R20" s="78"/>
      <c r="S20" s="35"/>
      <c r="T20" s="14"/>
      <c r="U20" s="14"/>
      <c r="V20" s="14"/>
      <c r="W20" s="14"/>
      <c r="X20" s="14"/>
      <c r="Y20" s="14"/>
      <c r="Z20" s="14"/>
      <c r="AA20" s="14"/>
      <c r="AB20" s="15">
        <f>F20*J20*N20</f>
        <v>768000</v>
      </c>
      <c r="AC20" s="77"/>
    </row>
    <row r="21" spans="1:29" ht="18.75" customHeight="1" x14ac:dyDescent="0.4">
      <c r="A21" s="123"/>
      <c r="B21" s="142"/>
      <c r="C21" s="96"/>
      <c r="D21" s="61" t="s">
        <v>3</v>
      </c>
      <c r="E21" s="62"/>
      <c r="F21" s="63"/>
      <c r="G21" s="63"/>
      <c r="H21" s="63"/>
      <c r="I21" s="14" t="s">
        <v>32</v>
      </c>
      <c r="J21" s="63"/>
      <c r="K21" s="63"/>
      <c r="L21" s="14" t="s">
        <v>35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>
        <f>F21*J21</f>
        <v>0</v>
      </c>
      <c r="AC21" s="77"/>
    </row>
    <row r="22" spans="1:29" ht="18.75" customHeight="1" x14ac:dyDescent="0.4">
      <c r="A22" s="123"/>
      <c r="B22" s="142"/>
      <c r="C22" s="96"/>
      <c r="D22" s="61" t="s">
        <v>4</v>
      </c>
      <c r="E22" s="6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77"/>
    </row>
    <row r="23" spans="1:29" ht="18.75" customHeight="1" x14ac:dyDescent="0.4">
      <c r="A23" s="123"/>
      <c r="B23" s="142"/>
      <c r="C23" s="96"/>
      <c r="D23" s="61"/>
      <c r="E23" s="6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77"/>
    </row>
    <row r="24" spans="1:29" ht="18.75" customHeight="1" x14ac:dyDescent="0.4">
      <c r="A24" s="123"/>
      <c r="B24" s="142"/>
      <c r="C24" s="97"/>
      <c r="D24" s="64"/>
      <c r="E24" s="6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07"/>
    </row>
    <row r="25" spans="1:29" ht="18.75" customHeight="1" x14ac:dyDescent="0.4">
      <c r="A25" s="123"/>
      <c r="B25" s="142"/>
      <c r="C25" s="95" t="s">
        <v>85</v>
      </c>
      <c r="D25" s="98" t="s">
        <v>1</v>
      </c>
      <c r="E25" s="92"/>
      <c r="F25" s="94">
        <v>1030</v>
      </c>
      <c r="G25" s="94"/>
      <c r="H25" s="94"/>
      <c r="I25" s="12" t="s">
        <v>32</v>
      </c>
      <c r="J25" s="94">
        <v>3</v>
      </c>
      <c r="K25" s="94"/>
      <c r="L25" s="94"/>
      <c r="M25" s="12" t="s">
        <v>33</v>
      </c>
      <c r="N25" s="12"/>
      <c r="O25" s="94">
        <v>20</v>
      </c>
      <c r="P25" s="94"/>
      <c r="Q25" s="12" t="s">
        <v>34</v>
      </c>
      <c r="R25" s="94">
        <v>12</v>
      </c>
      <c r="S25" s="94"/>
      <c r="T25" s="12" t="s">
        <v>36</v>
      </c>
      <c r="U25" s="12"/>
      <c r="V25" s="94">
        <v>3</v>
      </c>
      <c r="W25" s="94"/>
      <c r="X25" s="12" t="s">
        <v>37</v>
      </c>
      <c r="Y25" s="12"/>
      <c r="Z25" s="12"/>
      <c r="AA25" s="12"/>
      <c r="AB25" s="13">
        <f>F25*J25*O25*R25*V25</f>
        <v>2224800</v>
      </c>
      <c r="AC25" s="106">
        <f>SUM(AB25:AB30)</f>
        <v>2992800</v>
      </c>
    </row>
    <row r="26" spans="1:29" ht="18.75" customHeight="1" x14ac:dyDescent="0.4">
      <c r="A26" s="123"/>
      <c r="B26" s="142"/>
      <c r="C26" s="96"/>
      <c r="D26" s="124" t="s">
        <v>66</v>
      </c>
      <c r="E26" s="125"/>
      <c r="F26" s="63">
        <v>8000</v>
      </c>
      <c r="G26" s="63"/>
      <c r="H26" s="63"/>
      <c r="I26" s="14" t="s">
        <v>32</v>
      </c>
      <c r="J26" s="63">
        <v>12</v>
      </c>
      <c r="K26" s="63"/>
      <c r="L26" s="14" t="s">
        <v>36</v>
      </c>
      <c r="M26" s="14"/>
      <c r="N26" s="63">
        <v>8</v>
      </c>
      <c r="O26" s="63"/>
      <c r="P26" s="14" t="s">
        <v>37</v>
      </c>
      <c r="Q26" s="78"/>
      <c r="R26" s="78"/>
      <c r="S26" s="35"/>
      <c r="T26" s="14"/>
      <c r="U26" s="14"/>
      <c r="V26" s="14"/>
      <c r="W26" s="14"/>
      <c r="X26" s="14"/>
      <c r="Y26" s="14"/>
      <c r="Z26" s="14"/>
      <c r="AA26" s="14"/>
      <c r="AB26" s="15">
        <f>F26*J26*N26</f>
        <v>768000</v>
      </c>
      <c r="AC26" s="77"/>
    </row>
    <row r="27" spans="1:29" ht="18.75" customHeight="1" x14ac:dyDescent="0.4">
      <c r="A27" s="123"/>
      <c r="B27" s="142"/>
      <c r="C27" s="96"/>
      <c r="D27" s="61" t="s">
        <v>3</v>
      </c>
      <c r="E27" s="62"/>
      <c r="F27" s="63"/>
      <c r="G27" s="63"/>
      <c r="H27" s="63"/>
      <c r="I27" s="14" t="s">
        <v>32</v>
      </c>
      <c r="J27" s="63"/>
      <c r="K27" s="63"/>
      <c r="L27" s="14" t="s">
        <v>35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>
        <f>F27*J27</f>
        <v>0</v>
      </c>
      <c r="AC27" s="77"/>
    </row>
    <row r="28" spans="1:29" ht="18.75" customHeight="1" x14ac:dyDescent="0.4">
      <c r="A28" s="123"/>
      <c r="B28" s="142"/>
      <c r="C28" s="96"/>
      <c r="D28" s="61" t="s">
        <v>4</v>
      </c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  <c r="AC28" s="77"/>
    </row>
    <row r="29" spans="1:29" ht="18.75" customHeight="1" x14ac:dyDescent="0.4">
      <c r="A29" s="123"/>
      <c r="B29" s="142"/>
      <c r="C29" s="96"/>
      <c r="D29" s="61"/>
      <c r="E29" s="6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77"/>
    </row>
    <row r="30" spans="1:29" ht="18.75" customHeight="1" x14ac:dyDescent="0.4">
      <c r="A30" s="123"/>
      <c r="B30" s="142"/>
      <c r="C30" s="97"/>
      <c r="D30" s="64"/>
      <c r="E30" s="6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07"/>
    </row>
    <row r="31" spans="1:29" ht="18.75" customHeight="1" x14ac:dyDescent="0.4">
      <c r="A31" s="123"/>
      <c r="B31" s="142"/>
      <c r="C31" s="88" t="s">
        <v>40</v>
      </c>
      <c r="D31" s="91" t="s">
        <v>10</v>
      </c>
      <c r="E31" s="92"/>
      <c r="F31" s="93"/>
      <c r="G31" s="94"/>
      <c r="H31" s="94"/>
      <c r="I31" s="12" t="s">
        <v>58</v>
      </c>
      <c r="J31" s="37"/>
      <c r="K31" s="37"/>
      <c r="L31" s="34"/>
      <c r="M31" s="34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>
        <f>F31</f>
        <v>0</v>
      </c>
      <c r="AC31" s="106">
        <f>SUM(AB31:AB35)</f>
        <v>1314800</v>
      </c>
    </row>
    <row r="32" spans="1:29" ht="18.75" customHeight="1" x14ac:dyDescent="0.4">
      <c r="A32" s="123"/>
      <c r="B32" s="142"/>
      <c r="C32" s="89"/>
      <c r="D32" s="102" t="s">
        <v>11</v>
      </c>
      <c r="E32" s="62"/>
      <c r="F32" s="119">
        <v>621000</v>
      </c>
      <c r="G32" s="63"/>
      <c r="H32" s="63"/>
      <c r="I32" s="14" t="s">
        <v>58</v>
      </c>
      <c r="J32" s="63">
        <v>2</v>
      </c>
      <c r="K32" s="63"/>
      <c r="L32" s="14" t="s">
        <v>67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>
        <f>F32*J32</f>
        <v>1242000</v>
      </c>
      <c r="AC32" s="77"/>
    </row>
    <row r="33" spans="1:29" ht="18.75" customHeight="1" x14ac:dyDescent="0.4">
      <c r="A33" s="123"/>
      <c r="B33" s="142"/>
      <c r="C33" s="89"/>
      <c r="D33" s="102" t="s">
        <v>12</v>
      </c>
      <c r="E33" s="62"/>
      <c r="F33" s="119">
        <v>72800</v>
      </c>
      <c r="G33" s="63"/>
      <c r="H33" s="63"/>
      <c r="I33" s="14" t="s">
        <v>58</v>
      </c>
      <c r="J33" s="63">
        <v>1</v>
      </c>
      <c r="K33" s="63"/>
      <c r="L33" s="14" t="s">
        <v>67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>
        <f>F33*J33</f>
        <v>72800</v>
      </c>
      <c r="AC33" s="77"/>
    </row>
    <row r="34" spans="1:29" ht="18.75" customHeight="1" x14ac:dyDescent="0.4">
      <c r="A34" s="123"/>
      <c r="B34" s="142"/>
      <c r="C34" s="89"/>
      <c r="D34" s="102" t="s">
        <v>4</v>
      </c>
      <c r="E34" s="62"/>
      <c r="F34" s="119"/>
      <c r="G34" s="63"/>
      <c r="H34" s="63"/>
      <c r="I34" s="14" t="s">
        <v>58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>
        <f t="shared" ref="AB34" si="0">F34</f>
        <v>0</v>
      </c>
      <c r="AC34" s="77"/>
    </row>
    <row r="35" spans="1:29" ht="18.75" customHeight="1" x14ac:dyDescent="0.4">
      <c r="A35" s="123"/>
      <c r="B35" s="142"/>
      <c r="C35" s="90"/>
      <c r="D35" s="100"/>
      <c r="E35" s="6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07"/>
    </row>
    <row r="36" spans="1:29" x14ac:dyDescent="0.4">
      <c r="A36" s="123"/>
      <c r="B36" s="66" t="s">
        <v>8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  <c r="AC36" s="18">
        <f>SUM(AC7:AC35)</f>
        <v>21316400</v>
      </c>
    </row>
    <row r="37" spans="1:29" ht="18.75" customHeight="1" x14ac:dyDescent="0.4">
      <c r="A37" s="123"/>
      <c r="B37" s="123" t="s">
        <v>9</v>
      </c>
      <c r="C37" s="108" t="s">
        <v>68</v>
      </c>
      <c r="D37" s="91"/>
      <c r="E37" s="92"/>
      <c r="F37" s="118">
        <v>3500</v>
      </c>
      <c r="G37" s="118"/>
      <c r="H37" s="118"/>
      <c r="I37" s="34" t="s">
        <v>32</v>
      </c>
      <c r="J37" s="118">
        <v>3</v>
      </c>
      <c r="K37" s="118"/>
      <c r="L37" s="34" t="s">
        <v>69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>
        <f>F37*J37</f>
        <v>10500</v>
      </c>
      <c r="AC37" s="106">
        <f>SUM(AB37:AB41)</f>
        <v>313500</v>
      </c>
    </row>
    <row r="38" spans="1:29" ht="18.75" customHeight="1" x14ac:dyDescent="0.4">
      <c r="A38" s="123"/>
      <c r="B38" s="123"/>
      <c r="C38" s="101" t="s">
        <v>70</v>
      </c>
      <c r="D38" s="102"/>
      <c r="E38" s="62"/>
      <c r="F38" s="119">
        <v>350</v>
      </c>
      <c r="G38" s="63"/>
      <c r="H38" s="63"/>
      <c r="I38" s="14" t="s">
        <v>32</v>
      </c>
      <c r="J38" s="63">
        <v>15</v>
      </c>
      <c r="K38" s="63"/>
      <c r="L38" s="14" t="s">
        <v>71</v>
      </c>
      <c r="M38" s="63">
        <v>12</v>
      </c>
      <c r="N38" s="63"/>
      <c r="O38" s="14" t="s">
        <v>35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>
        <f>F38*J38*M38</f>
        <v>63000</v>
      </c>
      <c r="AC38" s="77"/>
    </row>
    <row r="39" spans="1:29" ht="18.75" customHeight="1" x14ac:dyDescent="0.4">
      <c r="A39" s="123"/>
      <c r="B39" s="123"/>
      <c r="C39" s="101" t="s">
        <v>72</v>
      </c>
      <c r="D39" s="102"/>
      <c r="E39" s="62"/>
      <c r="F39" s="119">
        <v>200</v>
      </c>
      <c r="G39" s="63"/>
      <c r="H39" s="63"/>
      <c r="I39" s="14" t="s">
        <v>32</v>
      </c>
      <c r="J39" s="63">
        <v>50</v>
      </c>
      <c r="K39" s="63"/>
      <c r="L39" s="14" t="s">
        <v>71</v>
      </c>
      <c r="M39" s="63">
        <v>12</v>
      </c>
      <c r="N39" s="63"/>
      <c r="O39" s="14" t="s">
        <v>35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>
        <f>F39*J39*M39</f>
        <v>120000</v>
      </c>
      <c r="AC39" s="77"/>
    </row>
    <row r="40" spans="1:29" ht="18.75" customHeight="1" x14ac:dyDescent="0.4">
      <c r="A40" s="123"/>
      <c r="B40" s="123"/>
      <c r="C40" s="101" t="s">
        <v>73</v>
      </c>
      <c r="D40" s="102"/>
      <c r="E40" s="62"/>
      <c r="F40" s="119">
        <v>10</v>
      </c>
      <c r="G40" s="63"/>
      <c r="H40" s="63"/>
      <c r="I40" s="14" t="s">
        <v>32</v>
      </c>
      <c r="J40" s="63">
        <v>1000</v>
      </c>
      <c r="K40" s="63"/>
      <c r="L40" s="14" t="s">
        <v>74</v>
      </c>
      <c r="M40" s="63">
        <v>12</v>
      </c>
      <c r="N40" s="63"/>
      <c r="O40" s="14" t="s">
        <v>35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>
        <f>F40*J40*M40</f>
        <v>120000</v>
      </c>
      <c r="AC40" s="77"/>
    </row>
    <row r="41" spans="1:29" ht="18.75" customHeight="1" x14ac:dyDescent="0.4">
      <c r="A41" s="123"/>
      <c r="B41" s="123"/>
      <c r="C41" s="99"/>
      <c r="D41" s="100"/>
      <c r="E41" s="6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  <c r="AC41" s="107"/>
    </row>
    <row r="42" spans="1:29" ht="18.75" customHeight="1" x14ac:dyDescent="0.4">
      <c r="A42" s="123"/>
      <c r="B42" s="123"/>
      <c r="C42" s="120" t="s">
        <v>39</v>
      </c>
      <c r="D42" s="91" t="s">
        <v>41</v>
      </c>
      <c r="E42" s="92"/>
      <c r="F42" s="94"/>
      <c r="G42" s="94"/>
      <c r="H42" s="94"/>
      <c r="I42" s="12" t="s">
        <v>32</v>
      </c>
      <c r="J42" s="94"/>
      <c r="K42" s="94"/>
      <c r="L42" s="12" t="s">
        <v>42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>
        <f>F42*J42</f>
        <v>0</v>
      </c>
      <c r="AC42" s="106">
        <f>SUM(AB42:AB44)</f>
        <v>0</v>
      </c>
    </row>
    <row r="43" spans="1:29" ht="18.75" customHeight="1" x14ac:dyDescent="0.4">
      <c r="A43" s="123"/>
      <c r="B43" s="123"/>
      <c r="C43" s="121"/>
      <c r="D43" s="102"/>
      <c r="E43" s="62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  <c r="AC43" s="77"/>
    </row>
    <row r="44" spans="1:29" ht="18.75" customHeight="1" x14ac:dyDescent="0.4">
      <c r="A44" s="123"/>
      <c r="B44" s="123"/>
      <c r="C44" s="122"/>
      <c r="D44" s="100"/>
      <c r="E44" s="6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07"/>
    </row>
    <row r="45" spans="1:29" ht="18.75" customHeight="1" x14ac:dyDescent="0.4">
      <c r="A45" s="123"/>
      <c r="B45" s="31"/>
      <c r="C45" s="88" t="s">
        <v>40</v>
      </c>
      <c r="D45" s="91" t="s">
        <v>10</v>
      </c>
      <c r="E45" s="92"/>
      <c r="F45" s="93"/>
      <c r="G45" s="94"/>
      <c r="H45" s="94"/>
      <c r="I45" s="12" t="s">
        <v>58</v>
      </c>
      <c r="J45" s="33"/>
      <c r="K45" s="3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>
        <f>F45</f>
        <v>0</v>
      </c>
      <c r="AC45" s="106">
        <f>SUM(AB45:AB49)</f>
        <v>320000</v>
      </c>
    </row>
    <row r="46" spans="1:29" ht="18.75" customHeight="1" x14ac:dyDescent="0.4">
      <c r="A46" s="123"/>
      <c r="B46" s="31"/>
      <c r="C46" s="89"/>
      <c r="D46" s="102" t="s">
        <v>11</v>
      </c>
      <c r="E46" s="62"/>
      <c r="F46" s="119">
        <v>150000</v>
      </c>
      <c r="G46" s="63"/>
      <c r="H46" s="63"/>
      <c r="I46" s="14" t="s">
        <v>58</v>
      </c>
      <c r="J46" s="63">
        <v>2</v>
      </c>
      <c r="K46" s="63"/>
      <c r="L46" s="14" t="s">
        <v>67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>
        <f>F46*J46</f>
        <v>300000</v>
      </c>
      <c r="AC46" s="77"/>
    </row>
    <row r="47" spans="1:29" ht="18.75" customHeight="1" x14ac:dyDescent="0.4">
      <c r="A47" s="123"/>
      <c r="B47" s="31"/>
      <c r="C47" s="89"/>
      <c r="D47" s="102" t="s">
        <v>12</v>
      </c>
      <c r="E47" s="62"/>
      <c r="F47" s="119">
        <v>20000</v>
      </c>
      <c r="G47" s="63"/>
      <c r="H47" s="63"/>
      <c r="I47" s="14" t="s">
        <v>58</v>
      </c>
      <c r="J47" s="63">
        <v>1</v>
      </c>
      <c r="K47" s="63"/>
      <c r="L47" s="14" t="s">
        <v>67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>
        <f>F47*J47</f>
        <v>20000</v>
      </c>
      <c r="AC47" s="77"/>
    </row>
    <row r="48" spans="1:29" ht="18.75" customHeight="1" x14ac:dyDescent="0.4">
      <c r="A48" s="123"/>
      <c r="B48" s="31"/>
      <c r="C48" s="89"/>
      <c r="D48" s="102" t="s">
        <v>4</v>
      </c>
      <c r="E48" s="62"/>
      <c r="F48" s="119"/>
      <c r="G48" s="63"/>
      <c r="H48" s="63"/>
      <c r="I48" s="14" t="s">
        <v>58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>
        <f t="shared" ref="AB48" si="1">F48</f>
        <v>0</v>
      </c>
      <c r="AC48" s="77"/>
    </row>
    <row r="49" spans="1:29" ht="18.75" customHeight="1" x14ac:dyDescent="0.4">
      <c r="A49" s="123"/>
      <c r="B49" s="31"/>
      <c r="C49" s="90"/>
      <c r="D49" s="100"/>
      <c r="E49" s="6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7"/>
      <c r="AC49" s="107"/>
    </row>
    <row r="50" spans="1:29" x14ac:dyDescent="0.4">
      <c r="A50" s="123"/>
      <c r="B50" s="66" t="s">
        <v>13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18">
        <f>SUM(AC37:AC49)</f>
        <v>633500</v>
      </c>
    </row>
    <row r="51" spans="1:29" x14ac:dyDescent="0.4">
      <c r="A51" s="66" t="s">
        <v>16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18">
        <f>AC36+AC50</f>
        <v>21949900</v>
      </c>
    </row>
    <row r="52" spans="1:29" ht="18.75" customHeight="1" x14ac:dyDescent="0.4">
      <c r="A52" s="82" t="s">
        <v>15</v>
      </c>
      <c r="B52" s="83"/>
      <c r="C52" s="115" t="s">
        <v>45</v>
      </c>
      <c r="D52" s="116"/>
      <c r="E52" s="117"/>
      <c r="F52" s="118">
        <v>30200</v>
      </c>
      <c r="G52" s="118"/>
      <c r="H52" s="118"/>
      <c r="I52" s="34" t="s">
        <v>32</v>
      </c>
      <c r="J52" s="118">
        <v>12</v>
      </c>
      <c r="K52" s="118"/>
      <c r="L52" s="34" t="s">
        <v>36</v>
      </c>
      <c r="M52" s="34"/>
      <c r="N52" s="118">
        <v>1</v>
      </c>
      <c r="O52" s="118"/>
      <c r="P52" s="34" t="s">
        <v>37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8"/>
      <c r="AB52" s="106">
        <f>F52*J52*N52</f>
        <v>362400</v>
      </c>
      <c r="AC52" s="106">
        <f>SUM(AB52:AB68)</f>
        <v>7482240</v>
      </c>
    </row>
    <row r="53" spans="1:29" ht="18.75" customHeight="1" x14ac:dyDescent="0.4">
      <c r="A53" s="84"/>
      <c r="B53" s="85"/>
      <c r="C53" s="72"/>
      <c r="D53" s="73"/>
      <c r="E53" s="74"/>
      <c r="F53" s="39" t="s">
        <v>75</v>
      </c>
      <c r="G53" s="40" t="s">
        <v>25</v>
      </c>
      <c r="H53" s="40"/>
      <c r="I53" s="39" t="s">
        <v>75</v>
      </c>
      <c r="J53" s="40" t="s">
        <v>26</v>
      </c>
      <c r="K53" s="40"/>
      <c r="L53" s="39" t="s">
        <v>75</v>
      </c>
      <c r="M53" s="40" t="s">
        <v>27</v>
      </c>
      <c r="N53" s="40"/>
      <c r="O53" s="39" t="s">
        <v>75</v>
      </c>
      <c r="P53" s="40" t="s">
        <v>76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77"/>
      <c r="AC53" s="77"/>
    </row>
    <row r="54" spans="1:29" ht="18.75" customHeight="1" x14ac:dyDescent="0.4">
      <c r="A54" s="84"/>
      <c r="B54" s="85"/>
      <c r="C54" s="69" t="s">
        <v>45</v>
      </c>
      <c r="D54" s="70"/>
      <c r="E54" s="71"/>
      <c r="F54" s="75">
        <v>59800</v>
      </c>
      <c r="G54" s="75"/>
      <c r="H54" s="75"/>
      <c r="I54" s="19" t="s">
        <v>32</v>
      </c>
      <c r="J54" s="75">
        <v>12</v>
      </c>
      <c r="K54" s="75"/>
      <c r="L54" s="19" t="s">
        <v>36</v>
      </c>
      <c r="M54" s="19"/>
      <c r="N54" s="75">
        <v>2</v>
      </c>
      <c r="O54" s="75"/>
      <c r="P54" s="19" t="s">
        <v>37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41"/>
      <c r="AB54" s="76">
        <f>F54*J54*N54</f>
        <v>1435200</v>
      </c>
      <c r="AC54" s="77"/>
    </row>
    <row r="55" spans="1:29" ht="18.75" customHeight="1" x14ac:dyDescent="0.4">
      <c r="A55" s="84"/>
      <c r="B55" s="85"/>
      <c r="C55" s="72"/>
      <c r="D55" s="73"/>
      <c r="E55" s="74"/>
      <c r="F55" s="32" t="s">
        <v>75</v>
      </c>
      <c r="G55" s="26" t="s">
        <v>25</v>
      </c>
      <c r="H55" s="26"/>
      <c r="I55" s="32" t="s">
        <v>75</v>
      </c>
      <c r="J55" s="26" t="s">
        <v>26</v>
      </c>
      <c r="K55" s="26"/>
      <c r="L55" s="32" t="s">
        <v>75</v>
      </c>
      <c r="M55" s="26" t="s">
        <v>27</v>
      </c>
      <c r="N55" s="26"/>
      <c r="O55" s="32" t="s">
        <v>75</v>
      </c>
      <c r="P55" s="40" t="s">
        <v>76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14"/>
      <c r="AC55" s="77"/>
    </row>
    <row r="56" spans="1:29" ht="18.75" customHeight="1" x14ac:dyDescent="0.4">
      <c r="A56" s="84"/>
      <c r="B56" s="85"/>
      <c r="C56" s="69" t="s">
        <v>45</v>
      </c>
      <c r="D56" s="70"/>
      <c r="E56" s="71"/>
      <c r="F56" s="75">
        <v>3490</v>
      </c>
      <c r="G56" s="75"/>
      <c r="H56" s="75"/>
      <c r="I56" s="19" t="s">
        <v>32</v>
      </c>
      <c r="J56" s="75">
        <v>12</v>
      </c>
      <c r="K56" s="75"/>
      <c r="L56" s="19" t="s">
        <v>36</v>
      </c>
      <c r="M56" s="19"/>
      <c r="N56" s="75">
        <v>8</v>
      </c>
      <c r="O56" s="75"/>
      <c r="P56" s="19" t="s">
        <v>37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41"/>
      <c r="AB56" s="76">
        <f>F56*J56*N56</f>
        <v>335040</v>
      </c>
      <c r="AC56" s="77"/>
    </row>
    <row r="57" spans="1:29" ht="18.75" customHeight="1" x14ac:dyDescent="0.4">
      <c r="A57" s="84"/>
      <c r="B57" s="85"/>
      <c r="C57" s="72"/>
      <c r="D57" s="73"/>
      <c r="E57" s="74"/>
      <c r="F57" s="32" t="s">
        <v>75</v>
      </c>
      <c r="G57" s="26" t="s">
        <v>25</v>
      </c>
      <c r="H57" s="26"/>
      <c r="I57" s="32" t="s">
        <v>75</v>
      </c>
      <c r="J57" s="26" t="s">
        <v>26</v>
      </c>
      <c r="K57" s="26"/>
      <c r="L57" s="32" t="s">
        <v>75</v>
      </c>
      <c r="M57" s="26" t="s">
        <v>27</v>
      </c>
      <c r="N57" s="26"/>
      <c r="O57" s="32" t="s">
        <v>75</v>
      </c>
      <c r="P57" s="40" t="s">
        <v>76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77"/>
      <c r="AC57" s="77"/>
    </row>
    <row r="58" spans="1:29" ht="18.75" customHeight="1" x14ac:dyDescent="0.4">
      <c r="A58" s="84"/>
      <c r="B58" s="85"/>
      <c r="C58" s="69" t="s">
        <v>45</v>
      </c>
      <c r="D58" s="70"/>
      <c r="E58" s="71"/>
      <c r="F58" s="75">
        <v>3100</v>
      </c>
      <c r="G58" s="75"/>
      <c r="H58" s="75"/>
      <c r="I58" s="19" t="s">
        <v>32</v>
      </c>
      <c r="J58" s="75">
        <v>12</v>
      </c>
      <c r="K58" s="75"/>
      <c r="L58" s="19" t="s">
        <v>36</v>
      </c>
      <c r="M58" s="19"/>
      <c r="N58" s="75">
        <v>3</v>
      </c>
      <c r="O58" s="75"/>
      <c r="P58" s="19" t="s">
        <v>37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41"/>
      <c r="AB58" s="76">
        <f>F58*J58*N58</f>
        <v>111600</v>
      </c>
      <c r="AC58" s="77"/>
    </row>
    <row r="59" spans="1:29" ht="18.75" customHeight="1" x14ac:dyDescent="0.4">
      <c r="A59" s="84"/>
      <c r="B59" s="85"/>
      <c r="C59" s="72"/>
      <c r="D59" s="73"/>
      <c r="E59" s="74"/>
      <c r="F59" s="32" t="s">
        <v>75</v>
      </c>
      <c r="G59" s="26" t="s">
        <v>25</v>
      </c>
      <c r="H59" s="26"/>
      <c r="I59" s="32" t="s">
        <v>75</v>
      </c>
      <c r="J59" s="26" t="s">
        <v>26</v>
      </c>
      <c r="K59" s="26"/>
      <c r="L59" s="32" t="s">
        <v>75</v>
      </c>
      <c r="M59" s="26" t="s">
        <v>27</v>
      </c>
      <c r="N59" s="26"/>
      <c r="O59" s="32" t="s">
        <v>75</v>
      </c>
      <c r="P59" s="40" t="s">
        <v>76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77"/>
      <c r="AC59" s="77"/>
    </row>
    <row r="60" spans="1:29" ht="24" customHeight="1" x14ac:dyDescent="0.4">
      <c r="A60" s="84"/>
      <c r="B60" s="85"/>
      <c r="C60" s="103" t="s">
        <v>44</v>
      </c>
      <c r="D60" s="104"/>
      <c r="E60" s="105"/>
      <c r="F60" s="63">
        <v>1590</v>
      </c>
      <c r="G60" s="63"/>
      <c r="H60" s="63"/>
      <c r="I60" s="14" t="s">
        <v>32</v>
      </c>
      <c r="J60" s="63">
        <v>8</v>
      </c>
      <c r="K60" s="63"/>
      <c r="L60" s="63"/>
      <c r="M60" s="14" t="s">
        <v>33</v>
      </c>
      <c r="N60" s="14"/>
      <c r="O60" s="63">
        <v>20</v>
      </c>
      <c r="P60" s="63"/>
      <c r="Q60" s="14" t="s">
        <v>34</v>
      </c>
      <c r="R60" s="63">
        <v>12</v>
      </c>
      <c r="S60" s="63"/>
      <c r="T60" s="14" t="s">
        <v>36</v>
      </c>
      <c r="U60" s="14"/>
      <c r="V60" s="63">
        <v>1</v>
      </c>
      <c r="W60" s="63"/>
      <c r="X60" s="14" t="s">
        <v>37</v>
      </c>
      <c r="Y60" s="14"/>
      <c r="Z60" s="14"/>
      <c r="AA60" s="14"/>
      <c r="AB60" s="15">
        <f>F60*J60*O60*R60*V60</f>
        <v>3052800</v>
      </c>
      <c r="AC60" s="77"/>
    </row>
    <row r="61" spans="1:29" ht="24" customHeight="1" x14ac:dyDescent="0.4">
      <c r="A61" s="84"/>
      <c r="B61" s="85"/>
      <c r="C61" s="79" t="s">
        <v>77</v>
      </c>
      <c r="D61" s="80"/>
      <c r="E61" s="81"/>
      <c r="F61" s="63">
        <v>29800</v>
      </c>
      <c r="G61" s="63"/>
      <c r="H61" s="63"/>
      <c r="I61" s="14" t="s">
        <v>32</v>
      </c>
      <c r="J61" s="63">
        <v>12</v>
      </c>
      <c r="K61" s="63"/>
      <c r="L61" s="14" t="s">
        <v>36</v>
      </c>
      <c r="M61" s="14"/>
      <c r="N61" s="63">
        <v>1</v>
      </c>
      <c r="O61" s="63"/>
      <c r="P61" s="14" t="s">
        <v>37</v>
      </c>
      <c r="Q61" s="78"/>
      <c r="R61" s="78"/>
      <c r="S61" s="35"/>
      <c r="T61" s="14"/>
      <c r="U61" s="14"/>
      <c r="V61" s="14"/>
      <c r="W61" s="14"/>
      <c r="X61" s="14"/>
      <c r="Y61" s="14"/>
      <c r="Z61" s="14"/>
      <c r="AA61" s="14"/>
      <c r="AB61" s="15">
        <f>F61*J61*N61</f>
        <v>357600</v>
      </c>
      <c r="AC61" s="77"/>
    </row>
    <row r="62" spans="1:29" ht="18.75" customHeight="1" x14ac:dyDescent="0.4">
      <c r="A62" s="84"/>
      <c r="B62" s="85"/>
      <c r="C62" s="69" t="s">
        <v>78</v>
      </c>
      <c r="D62" s="70"/>
      <c r="E62" s="71"/>
      <c r="F62" s="75">
        <v>126300</v>
      </c>
      <c r="G62" s="75"/>
      <c r="H62" s="75"/>
      <c r="I62" s="19" t="s">
        <v>32</v>
      </c>
      <c r="J62" s="75">
        <v>12</v>
      </c>
      <c r="K62" s="75"/>
      <c r="L62" s="19" t="s">
        <v>36</v>
      </c>
      <c r="M62" s="19"/>
      <c r="N62" s="75">
        <v>1</v>
      </c>
      <c r="O62" s="75"/>
      <c r="P62" s="19" t="s">
        <v>37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41"/>
      <c r="AB62" s="76">
        <f>F62*J62*N62</f>
        <v>1515600</v>
      </c>
      <c r="AC62" s="77"/>
    </row>
    <row r="63" spans="1:29" ht="18.75" customHeight="1" x14ac:dyDescent="0.4">
      <c r="A63" s="84"/>
      <c r="B63" s="85"/>
      <c r="C63" s="72"/>
      <c r="D63" s="73"/>
      <c r="E63" s="74"/>
      <c r="F63" s="32" t="s">
        <v>75</v>
      </c>
      <c r="G63" s="26" t="s">
        <v>25</v>
      </c>
      <c r="H63" s="26"/>
      <c r="I63" s="32" t="s">
        <v>75</v>
      </c>
      <c r="J63" s="26" t="s">
        <v>26</v>
      </c>
      <c r="K63" s="26"/>
      <c r="L63" s="32" t="s">
        <v>75</v>
      </c>
      <c r="M63" s="26" t="s">
        <v>27</v>
      </c>
      <c r="N63" s="26"/>
      <c r="O63" s="32" t="s">
        <v>75</v>
      </c>
      <c r="P63" s="40" t="s">
        <v>76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77"/>
      <c r="AC63" s="77"/>
    </row>
    <row r="64" spans="1:29" ht="18.75" customHeight="1" x14ac:dyDescent="0.4">
      <c r="A64" s="84"/>
      <c r="B64" s="85"/>
      <c r="C64" s="101" t="s">
        <v>79</v>
      </c>
      <c r="D64" s="102"/>
      <c r="E64" s="62"/>
      <c r="F64" s="63">
        <v>312000</v>
      </c>
      <c r="G64" s="63"/>
      <c r="H64" s="63"/>
      <c r="I64" s="14" t="s">
        <v>58</v>
      </c>
      <c r="J64" s="42"/>
      <c r="K64" s="4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>
        <f>F64</f>
        <v>312000</v>
      </c>
      <c r="AC64" s="77"/>
    </row>
    <row r="65" spans="1:29" ht="18.75" customHeight="1" x14ac:dyDescent="0.4">
      <c r="A65" s="84"/>
      <c r="B65" s="85"/>
      <c r="C65" s="101" t="s">
        <v>4</v>
      </c>
      <c r="D65" s="102"/>
      <c r="E65" s="6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  <c r="AC65" s="77"/>
    </row>
    <row r="66" spans="1:29" ht="18.75" customHeight="1" x14ac:dyDescent="0.4">
      <c r="A66" s="84"/>
      <c r="B66" s="85"/>
      <c r="C66" s="101"/>
      <c r="D66" s="102"/>
      <c r="E66" s="6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  <c r="AC66" s="77"/>
    </row>
    <row r="67" spans="1:29" ht="18.75" customHeight="1" x14ac:dyDescent="0.4">
      <c r="A67" s="84"/>
      <c r="B67" s="85"/>
      <c r="C67" s="101"/>
      <c r="D67" s="102"/>
      <c r="E67" s="62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  <c r="AC67" s="77"/>
    </row>
    <row r="68" spans="1:29" ht="18.75" customHeight="1" x14ac:dyDescent="0.4">
      <c r="A68" s="86"/>
      <c r="B68" s="87"/>
      <c r="C68" s="99"/>
      <c r="D68" s="100"/>
      <c r="E68" s="6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7"/>
      <c r="AC68" s="107"/>
    </row>
    <row r="69" spans="1:29" x14ac:dyDescent="0.4">
      <c r="A69" s="66" t="s">
        <v>17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8"/>
      <c r="AC69" s="18">
        <f>AC52</f>
        <v>7482240</v>
      </c>
    </row>
    <row r="70" spans="1:29" ht="18.75" customHeight="1" x14ac:dyDescent="0.4">
      <c r="A70" s="84" t="s">
        <v>18</v>
      </c>
      <c r="B70" s="85"/>
      <c r="C70" s="109" t="s">
        <v>18</v>
      </c>
      <c r="D70" s="110"/>
      <c r="E70" s="111"/>
      <c r="F70" s="112">
        <v>29432140</v>
      </c>
      <c r="G70" s="113"/>
      <c r="H70" s="113"/>
      <c r="I70" s="26" t="s">
        <v>32</v>
      </c>
      <c r="J70" s="113">
        <v>16</v>
      </c>
      <c r="K70" s="113"/>
      <c r="L70" s="26" t="s">
        <v>43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8">
        <f>F70*(J70/100)</f>
        <v>4709142.4000000004</v>
      </c>
      <c r="AC70" s="106">
        <f>SUM(AB70:AB73)</f>
        <v>4709142.4000000004</v>
      </c>
    </row>
    <row r="71" spans="1:29" ht="18.75" customHeight="1" x14ac:dyDescent="0.4">
      <c r="A71" s="84"/>
      <c r="B71" s="85"/>
      <c r="C71" s="101"/>
      <c r="D71" s="102"/>
      <c r="E71" s="62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  <c r="AC71" s="77"/>
    </row>
    <row r="72" spans="1:29" ht="18.75" customHeight="1" x14ac:dyDescent="0.4">
      <c r="A72" s="84"/>
      <c r="B72" s="85"/>
      <c r="C72" s="101"/>
      <c r="D72" s="102"/>
      <c r="E72" s="62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  <c r="AC72" s="77"/>
    </row>
    <row r="73" spans="1:29" ht="18.75" customHeight="1" x14ac:dyDescent="0.4">
      <c r="A73" s="86"/>
      <c r="B73" s="87"/>
      <c r="C73" s="99"/>
      <c r="D73" s="100"/>
      <c r="E73" s="6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7"/>
      <c r="AC73" s="107"/>
    </row>
    <row r="74" spans="1:29" x14ac:dyDescent="0.4">
      <c r="A74" s="66" t="s">
        <v>29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8"/>
      <c r="AC74" s="18">
        <f>AC70</f>
        <v>4709142.4000000004</v>
      </c>
    </row>
    <row r="75" spans="1:29" ht="18.75" customHeight="1" x14ac:dyDescent="0.4">
      <c r="A75" s="82" t="s">
        <v>30</v>
      </c>
      <c r="B75" s="83"/>
      <c r="C75" s="108"/>
      <c r="D75" s="91"/>
      <c r="E75" s="92"/>
      <c r="F75" s="93"/>
      <c r="G75" s="94"/>
      <c r="H75" s="94"/>
      <c r="I75" s="12" t="s">
        <v>58</v>
      </c>
      <c r="J75" s="33"/>
      <c r="K75" s="33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3">
        <f>F75</f>
        <v>0</v>
      </c>
      <c r="AC75" s="106">
        <f>SUM(AB75:AB79)</f>
        <v>0</v>
      </c>
    </row>
    <row r="76" spans="1:29" ht="18.75" customHeight="1" x14ac:dyDescent="0.4">
      <c r="A76" s="84"/>
      <c r="B76" s="85"/>
      <c r="C76" s="101"/>
      <c r="D76" s="102"/>
      <c r="E76" s="62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  <c r="AC76" s="77"/>
    </row>
    <row r="77" spans="1:29" ht="18.75" customHeight="1" x14ac:dyDescent="0.4">
      <c r="A77" s="84"/>
      <c r="B77" s="85"/>
      <c r="C77" s="101"/>
      <c r="D77" s="102"/>
      <c r="E77" s="62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  <c r="AC77" s="77"/>
    </row>
    <row r="78" spans="1:29" ht="18.75" customHeight="1" x14ac:dyDescent="0.4">
      <c r="A78" s="84"/>
      <c r="B78" s="85"/>
      <c r="C78" s="101"/>
      <c r="D78" s="102"/>
      <c r="E78" s="62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  <c r="AC78" s="77"/>
    </row>
    <row r="79" spans="1:29" ht="18.75" customHeight="1" x14ac:dyDescent="0.4">
      <c r="A79" s="84"/>
      <c r="B79" s="85"/>
      <c r="C79" s="99"/>
      <c r="D79" s="100"/>
      <c r="E79" s="6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/>
      <c r="AC79" s="107"/>
    </row>
    <row r="80" spans="1:29" x14ac:dyDescent="0.4">
      <c r="A80" s="66" t="s">
        <v>31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8"/>
      <c r="AC80" s="18">
        <f>AC75</f>
        <v>0</v>
      </c>
    </row>
    <row r="81" spans="1:29" x14ac:dyDescent="0.4">
      <c r="A81" s="66" t="s">
        <v>57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8"/>
      <c r="AC81" s="18">
        <f>AC51+AC69+AC74+AC80</f>
        <v>34141282.399999999</v>
      </c>
    </row>
  </sheetData>
  <mergeCells count="207">
    <mergeCell ref="A1:AC1"/>
    <mergeCell ref="A2:C2"/>
    <mergeCell ref="D2:P2"/>
    <mergeCell ref="A3:C3"/>
    <mergeCell ref="E3:I3"/>
    <mergeCell ref="K3:P3"/>
    <mergeCell ref="V7:W7"/>
    <mergeCell ref="AC7:AC12"/>
    <mergeCell ref="D8:E8"/>
    <mergeCell ref="F8:H8"/>
    <mergeCell ref="J8:K8"/>
    <mergeCell ref="N8:O8"/>
    <mergeCell ref="Q8:R8"/>
    <mergeCell ref="A4:C4"/>
    <mergeCell ref="D4:G4"/>
    <mergeCell ref="H4:J4"/>
    <mergeCell ref="A6:E6"/>
    <mergeCell ref="F6:AA6"/>
    <mergeCell ref="A7:A50"/>
    <mergeCell ref="B7:B35"/>
    <mergeCell ref="C7:C12"/>
    <mergeCell ref="D7:E7"/>
    <mergeCell ref="F7:H7"/>
    <mergeCell ref="D9:E9"/>
    <mergeCell ref="F9:H9"/>
    <mergeCell ref="J9:K9"/>
    <mergeCell ref="D10:E10"/>
    <mergeCell ref="D11:E11"/>
    <mergeCell ref="D12:E12"/>
    <mergeCell ref="J7:L7"/>
    <mergeCell ref="O7:P7"/>
    <mergeCell ref="R7:S7"/>
    <mergeCell ref="C13:C18"/>
    <mergeCell ref="D13:E13"/>
    <mergeCell ref="F13:H13"/>
    <mergeCell ref="J13:L13"/>
    <mergeCell ref="O13:P13"/>
    <mergeCell ref="R13:S13"/>
    <mergeCell ref="D16:E16"/>
    <mergeCell ref="D17:E17"/>
    <mergeCell ref="D18:E18"/>
    <mergeCell ref="V13:W13"/>
    <mergeCell ref="AC13:AC18"/>
    <mergeCell ref="D14:E14"/>
    <mergeCell ref="F14:H14"/>
    <mergeCell ref="J14:K14"/>
    <mergeCell ref="N14:O14"/>
    <mergeCell ref="Q14:R14"/>
    <mergeCell ref="D15:E15"/>
    <mergeCell ref="F15:H15"/>
    <mergeCell ref="J15:K15"/>
    <mergeCell ref="C19:C24"/>
    <mergeCell ref="D19:E19"/>
    <mergeCell ref="F19:H19"/>
    <mergeCell ref="J19:L19"/>
    <mergeCell ref="O19:P19"/>
    <mergeCell ref="R19:S19"/>
    <mergeCell ref="D22:E22"/>
    <mergeCell ref="D23:E23"/>
    <mergeCell ref="D24:E24"/>
    <mergeCell ref="V19:W19"/>
    <mergeCell ref="AC19:AC24"/>
    <mergeCell ref="D20:E20"/>
    <mergeCell ref="F20:H20"/>
    <mergeCell ref="J20:K20"/>
    <mergeCell ref="N20:O20"/>
    <mergeCell ref="Q20:R20"/>
    <mergeCell ref="D21:E21"/>
    <mergeCell ref="F21:H21"/>
    <mergeCell ref="J21:K21"/>
    <mergeCell ref="C25:C30"/>
    <mergeCell ref="D25:E25"/>
    <mergeCell ref="F25:H25"/>
    <mergeCell ref="J25:L25"/>
    <mergeCell ref="O25:P25"/>
    <mergeCell ref="R25:S25"/>
    <mergeCell ref="D28:E28"/>
    <mergeCell ref="D29:E29"/>
    <mergeCell ref="D30:E30"/>
    <mergeCell ref="AC31:AC35"/>
    <mergeCell ref="D32:E32"/>
    <mergeCell ref="F32:H32"/>
    <mergeCell ref="J32:K32"/>
    <mergeCell ref="D33:E33"/>
    <mergeCell ref="F33:H33"/>
    <mergeCell ref="J33:K33"/>
    <mergeCell ref="V25:W25"/>
    <mergeCell ref="AC25:AC30"/>
    <mergeCell ref="D26:E26"/>
    <mergeCell ref="F26:H26"/>
    <mergeCell ref="J26:K26"/>
    <mergeCell ref="N26:O26"/>
    <mergeCell ref="Q26:R26"/>
    <mergeCell ref="D27:E27"/>
    <mergeCell ref="F27:H27"/>
    <mergeCell ref="J27:K27"/>
    <mergeCell ref="D34:E34"/>
    <mergeCell ref="F34:H34"/>
    <mergeCell ref="D35:E35"/>
    <mergeCell ref="B36:AB36"/>
    <mergeCell ref="B37:B44"/>
    <mergeCell ref="C37:E37"/>
    <mergeCell ref="F37:H37"/>
    <mergeCell ref="J37:K37"/>
    <mergeCell ref="F40:H40"/>
    <mergeCell ref="J40:K40"/>
    <mergeCell ref="C31:C35"/>
    <mergeCell ref="D31:E31"/>
    <mergeCell ref="F31:H31"/>
    <mergeCell ref="M40:N40"/>
    <mergeCell ref="C41:E41"/>
    <mergeCell ref="C42:C44"/>
    <mergeCell ref="D42:E42"/>
    <mergeCell ref="F42:H42"/>
    <mergeCell ref="J42:K42"/>
    <mergeCell ref="AC37:AC41"/>
    <mergeCell ref="C38:E38"/>
    <mergeCell ref="F38:H38"/>
    <mergeCell ref="J38:K38"/>
    <mergeCell ref="M38:N38"/>
    <mergeCell ref="C39:E39"/>
    <mergeCell ref="F39:H39"/>
    <mergeCell ref="J39:K39"/>
    <mergeCell ref="M39:N39"/>
    <mergeCell ref="C40:E40"/>
    <mergeCell ref="F47:H47"/>
    <mergeCell ref="J47:K47"/>
    <mergeCell ref="D48:E48"/>
    <mergeCell ref="F48:H48"/>
    <mergeCell ref="D49:E49"/>
    <mergeCell ref="AC42:AC44"/>
    <mergeCell ref="D43:E43"/>
    <mergeCell ref="D44:E44"/>
    <mergeCell ref="B50:AB50"/>
    <mergeCell ref="C45:C49"/>
    <mergeCell ref="D45:E45"/>
    <mergeCell ref="F45:H45"/>
    <mergeCell ref="AC45:AC49"/>
    <mergeCell ref="D46:E46"/>
    <mergeCell ref="F46:H46"/>
    <mergeCell ref="J46:K46"/>
    <mergeCell ref="D47:E47"/>
    <mergeCell ref="A51:AB51"/>
    <mergeCell ref="A52:B68"/>
    <mergeCell ref="C52:E53"/>
    <mergeCell ref="F52:H52"/>
    <mergeCell ref="J52:K52"/>
    <mergeCell ref="N52:O52"/>
    <mergeCell ref="AB52:AB53"/>
    <mergeCell ref="AB56:AB57"/>
    <mergeCell ref="C58:E59"/>
    <mergeCell ref="Q61:R61"/>
    <mergeCell ref="C62:E63"/>
    <mergeCell ref="F62:H62"/>
    <mergeCell ref="J62:K62"/>
    <mergeCell ref="N62:O62"/>
    <mergeCell ref="C68:E68"/>
    <mergeCell ref="AC52:AC68"/>
    <mergeCell ref="C54:E55"/>
    <mergeCell ref="F54:H54"/>
    <mergeCell ref="J54:K54"/>
    <mergeCell ref="N54:O54"/>
    <mergeCell ref="AB54:AB55"/>
    <mergeCell ref="C56:E57"/>
    <mergeCell ref="F56:H56"/>
    <mergeCell ref="J56:K56"/>
    <mergeCell ref="N56:O56"/>
    <mergeCell ref="F58:H58"/>
    <mergeCell ref="J58:K58"/>
    <mergeCell ref="N58:O58"/>
    <mergeCell ref="AB58:AB59"/>
    <mergeCell ref="C60:E60"/>
    <mergeCell ref="F60:H60"/>
    <mergeCell ref="J60:L60"/>
    <mergeCell ref="O60:P60"/>
    <mergeCell ref="R60:S60"/>
    <mergeCell ref="V60:W60"/>
    <mergeCell ref="C61:E61"/>
    <mergeCell ref="F61:H61"/>
    <mergeCell ref="J61:K61"/>
    <mergeCell ref="N61:O61"/>
    <mergeCell ref="A69:AB69"/>
    <mergeCell ref="A70:B73"/>
    <mergeCell ref="C70:E70"/>
    <mergeCell ref="F70:H70"/>
    <mergeCell ref="J70:K70"/>
    <mergeCell ref="AB62:AB63"/>
    <mergeCell ref="C64:E64"/>
    <mergeCell ref="F64:H64"/>
    <mergeCell ref="C65:E65"/>
    <mergeCell ref="C66:E66"/>
    <mergeCell ref="C67:E67"/>
    <mergeCell ref="C77:E77"/>
    <mergeCell ref="C78:E78"/>
    <mergeCell ref="C79:E79"/>
    <mergeCell ref="A80:AB80"/>
    <mergeCell ref="A81:AB81"/>
    <mergeCell ref="AC70:AC73"/>
    <mergeCell ref="C71:E71"/>
    <mergeCell ref="C72:E72"/>
    <mergeCell ref="C73:E73"/>
    <mergeCell ref="A74:AB74"/>
    <mergeCell ref="A75:B79"/>
    <mergeCell ref="C75:E75"/>
    <mergeCell ref="F75:H75"/>
    <mergeCell ref="AC75:AC79"/>
    <mergeCell ref="C76:E76"/>
  </mergeCells>
  <phoneticPr fontId="1"/>
  <dataValidations count="2">
    <dataValidation type="list" showInputMessage="1" showErrorMessage="1" sqref="I53 L53 O53 F53 I55 L55 O55 F55 I57 L57 O57 F57 I59 L59 O59 F59 I63 L63 O63 F63" xr:uid="{F18EE556-F3DA-4453-87BE-BB99D8BD6A78}">
      <formula1>"□,■"</formula1>
    </dataValidation>
    <dataValidation type="list" allowBlank="1" showInputMessage="1" showErrorMessage="1" sqref="D3" xr:uid="{2A886F5C-8EB0-4A0F-AA1C-12A746C7BFE9}">
      <formula1>"月額,年額,総額"</formula1>
    </dataValidation>
  </dataValidations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53579-34B2-4010-8421-6BB531F2F19C}">
  <sheetPr>
    <tabColor theme="4" tint="0.59999389629810485"/>
    <pageSetUpPr fitToPage="1"/>
  </sheetPr>
  <dimension ref="A1:AC81"/>
  <sheetViews>
    <sheetView view="pageBreakPreview" zoomScale="90" zoomScaleNormal="110" zoomScaleSheetLayoutView="90" workbookViewId="0">
      <selection activeCell="D2" sqref="D2:P2"/>
    </sheetView>
  </sheetViews>
  <sheetFormatPr defaultRowHeight="15.75" x14ac:dyDescent="0.4"/>
  <cols>
    <col min="1" max="3" width="2.875" style="1" customWidth="1"/>
    <col min="4" max="4" width="9.875" style="1" customWidth="1"/>
    <col min="5" max="5" width="7.875" style="1" customWidth="1"/>
    <col min="6" max="27" width="2.875" style="1" customWidth="1"/>
    <col min="28" max="29" width="8.875" style="1" customWidth="1"/>
    <col min="30" max="16384" width="9" style="1"/>
  </cols>
  <sheetData>
    <row r="1" spans="1:29" ht="24" x14ac:dyDescent="0.4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2.5" customHeight="1" x14ac:dyDescent="0.4">
      <c r="A2" s="127" t="s">
        <v>22</v>
      </c>
      <c r="B2" s="128"/>
      <c r="C2" s="129"/>
      <c r="D2" s="130" t="s">
        <v>100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1:29" ht="22.5" customHeight="1" x14ac:dyDescent="0.4">
      <c r="A3" s="127" t="s">
        <v>46</v>
      </c>
      <c r="B3" s="128"/>
      <c r="C3" s="129"/>
      <c r="D3" s="25" t="s">
        <v>60</v>
      </c>
      <c r="E3" s="133"/>
      <c r="F3" s="133"/>
      <c r="G3" s="133"/>
      <c r="H3" s="133"/>
      <c r="I3" s="133"/>
      <c r="J3" s="30" t="s">
        <v>51</v>
      </c>
      <c r="K3" s="133"/>
      <c r="L3" s="133"/>
      <c r="M3" s="133"/>
      <c r="N3" s="133"/>
      <c r="O3" s="133"/>
      <c r="P3" s="134"/>
    </row>
    <row r="4" spans="1:29" ht="22.5" customHeight="1" x14ac:dyDescent="0.4">
      <c r="A4" s="127" t="s">
        <v>56</v>
      </c>
      <c r="B4" s="128"/>
      <c r="C4" s="129"/>
      <c r="D4" s="135">
        <f>AC81</f>
        <v>35162152</v>
      </c>
      <c r="E4" s="131"/>
      <c r="F4" s="131"/>
      <c r="G4" s="132"/>
      <c r="H4" s="130" t="s">
        <v>55</v>
      </c>
      <c r="I4" s="131"/>
      <c r="J4" s="132"/>
    </row>
    <row r="5" spans="1:29" ht="15.75" customHeight="1" x14ac:dyDescent="0.4">
      <c r="A5" s="2"/>
      <c r="B5" s="2"/>
      <c r="C5" s="2"/>
    </row>
    <row r="6" spans="1:29" ht="15.75" customHeight="1" x14ac:dyDescent="0.4">
      <c r="A6" s="136" t="s">
        <v>19</v>
      </c>
      <c r="B6" s="137"/>
      <c r="C6" s="137"/>
      <c r="D6" s="137"/>
      <c r="E6" s="138"/>
      <c r="F6" s="139" t="s">
        <v>20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3" t="s">
        <v>21</v>
      </c>
      <c r="AC6" s="3" t="s">
        <v>38</v>
      </c>
    </row>
    <row r="7" spans="1:29" ht="18.75" customHeight="1" x14ac:dyDescent="0.4">
      <c r="A7" s="140" t="s">
        <v>14</v>
      </c>
      <c r="B7" s="141" t="s">
        <v>0</v>
      </c>
      <c r="C7" s="95" t="s">
        <v>82</v>
      </c>
      <c r="D7" s="98" t="s">
        <v>1</v>
      </c>
      <c r="E7" s="92"/>
      <c r="F7" s="94">
        <v>1340</v>
      </c>
      <c r="G7" s="94"/>
      <c r="H7" s="94"/>
      <c r="I7" s="12" t="s">
        <v>32</v>
      </c>
      <c r="J7" s="94">
        <v>6</v>
      </c>
      <c r="K7" s="94"/>
      <c r="L7" s="94"/>
      <c r="M7" s="12" t="s">
        <v>33</v>
      </c>
      <c r="N7" s="12"/>
      <c r="O7" s="94">
        <v>20</v>
      </c>
      <c r="P7" s="94"/>
      <c r="Q7" s="12" t="s">
        <v>34</v>
      </c>
      <c r="R7" s="94">
        <v>12</v>
      </c>
      <c r="S7" s="94"/>
      <c r="T7" s="12" t="s">
        <v>36</v>
      </c>
      <c r="U7" s="12"/>
      <c r="V7" s="94">
        <v>2</v>
      </c>
      <c r="W7" s="94"/>
      <c r="X7" s="12" t="s">
        <v>37</v>
      </c>
      <c r="Y7" s="12"/>
      <c r="Z7" s="12"/>
      <c r="AA7" s="12"/>
      <c r="AB7" s="13">
        <f>F7*J7*O7*R7*V7</f>
        <v>3859200</v>
      </c>
      <c r="AC7" s="106">
        <f>SUM(AB7:AB12)</f>
        <v>4156800</v>
      </c>
    </row>
    <row r="8" spans="1:29" ht="18.75" customHeight="1" x14ac:dyDescent="0.4">
      <c r="A8" s="123"/>
      <c r="B8" s="142"/>
      <c r="C8" s="96"/>
      <c r="D8" s="124" t="s">
        <v>65</v>
      </c>
      <c r="E8" s="125"/>
      <c r="F8" s="63">
        <v>24800</v>
      </c>
      <c r="G8" s="63"/>
      <c r="H8" s="63"/>
      <c r="I8" s="14" t="s">
        <v>32</v>
      </c>
      <c r="J8" s="63">
        <v>12</v>
      </c>
      <c r="K8" s="63"/>
      <c r="L8" s="14" t="s">
        <v>36</v>
      </c>
      <c r="M8" s="14"/>
      <c r="N8" s="63">
        <v>1</v>
      </c>
      <c r="O8" s="63"/>
      <c r="P8" s="14" t="s">
        <v>37</v>
      </c>
      <c r="Q8" s="78"/>
      <c r="R8" s="78"/>
      <c r="S8" s="35"/>
      <c r="T8" s="14"/>
      <c r="U8" s="14"/>
      <c r="V8" s="14"/>
      <c r="W8" s="14"/>
      <c r="X8" s="14"/>
      <c r="Y8" s="14"/>
      <c r="Z8" s="14"/>
      <c r="AA8" s="14"/>
      <c r="AB8" s="15">
        <f>F8*J8*N8</f>
        <v>297600</v>
      </c>
      <c r="AC8" s="77"/>
    </row>
    <row r="9" spans="1:29" ht="18.75" customHeight="1" x14ac:dyDescent="0.4">
      <c r="A9" s="123"/>
      <c r="B9" s="142"/>
      <c r="C9" s="96"/>
      <c r="D9" s="61" t="s">
        <v>3</v>
      </c>
      <c r="E9" s="62"/>
      <c r="F9" s="63"/>
      <c r="G9" s="63"/>
      <c r="H9" s="63"/>
      <c r="I9" s="14" t="s">
        <v>32</v>
      </c>
      <c r="J9" s="63"/>
      <c r="K9" s="63"/>
      <c r="L9" s="14" t="s">
        <v>35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f>F9*J9</f>
        <v>0</v>
      </c>
      <c r="AC9" s="77"/>
    </row>
    <row r="10" spans="1:29" ht="18.75" customHeight="1" x14ac:dyDescent="0.4">
      <c r="A10" s="123"/>
      <c r="B10" s="142"/>
      <c r="C10" s="96"/>
      <c r="D10" s="61" t="s">
        <v>4</v>
      </c>
      <c r="E10" s="6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  <c r="AC10" s="77"/>
    </row>
    <row r="11" spans="1:29" ht="18.75" customHeight="1" x14ac:dyDescent="0.4">
      <c r="A11" s="123"/>
      <c r="B11" s="142"/>
      <c r="C11" s="96"/>
      <c r="D11" s="61"/>
      <c r="E11" s="6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77"/>
    </row>
    <row r="12" spans="1:29" ht="18.75" customHeight="1" x14ac:dyDescent="0.4">
      <c r="A12" s="123"/>
      <c r="B12" s="142"/>
      <c r="C12" s="97"/>
      <c r="D12" s="64"/>
      <c r="E12" s="6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07"/>
    </row>
    <row r="13" spans="1:29" ht="18.75" customHeight="1" x14ac:dyDescent="0.4">
      <c r="A13" s="123"/>
      <c r="B13" s="142"/>
      <c r="C13" s="95" t="s">
        <v>83</v>
      </c>
      <c r="D13" s="98" t="s">
        <v>1</v>
      </c>
      <c r="E13" s="92"/>
      <c r="F13" s="94">
        <v>1120</v>
      </c>
      <c r="G13" s="94"/>
      <c r="H13" s="94"/>
      <c r="I13" s="12" t="s">
        <v>32</v>
      </c>
      <c r="J13" s="94">
        <v>8</v>
      </c>
      <c r="K13" s="94"/>
      <c r="L13" s="94"/>
      <c r="M13" s="12" t="s">
        <v>33</v>
      </c>
      <c r="N13" s="12"/>
      <c r="O13" s="94">
        <v>20</v>
      </c>
      <c r="P13" s="94"/>
      <c r="Q13" s="12" t="s">
        <v>34</v>
      </c>
      <c r="R13" s="94">
        <v>12</v>
      </c>
      <c r="S13" s="94"/>
      <c r="T13" s="12" t="s">
        <v>36</v>
      </c>
      <c r="U13" s="12"/>
      <c r="V13" s="94">
        <v>2</v>
      </c>
      <c r="W13" s="94"/>
      <c r="X13" s="12" t="s">
        <v>37</v>
      </c>
      <c r="Y13" s="12"/>
      <c r="Z13" s="12"/>
      <c r="AA13" s="12"/>
      <c r="AB13" s="13">
        <f>F13*J13*O13*R13*V13</f>
        <v>4300800</v>
      </c>
      <c r="AC13" s="106">
        <f>SUM(AB13:AB18)</f>
        <v>4442400</v>
      </c>
    </row>
    <row r="14" spans="1:29" ht="18.75" customHeight="1" x14ac:dyDescent="0.4">
      <c r="A14" s="123"/>
      <c r="B14" s="142"/>
      <c r="C14" s="96"/>
      <c r="D14" s="124" t="s">
        <v>65</v>
      </c>
      <c r="E14" s="125"/>
      <c r="F14" s="63">
        <v>11800</v>
      </c>
      <c r="G14" s="63"/>
      <c r="H14" s="63"/>
      <c r="I14" s="14" t="s">
        <v>32</v>
      </c>
      <c r="J14" s="63">
        <v>12</v>
      </c>
      <c r="K14" s="63"/>
      <c r="L14" s="14" t="s">
        <v>36</v>
      </c>
      <c r="M14" s="14"/>
      <c r="N14" s="63">
        <v>1</v>
      </c>
      <c r="O14" s="63"/>
      <c r="P14" s="14" t="s">
        <v>37</v>
      </c>
      <c r="Q14" s="78"/>
      <c r="R14" s="78"/>
      <c r="S14" s="35"/>
      <c r="T14" s="14"/>
      <c r="U14" s="14"/>
      <c r="V14" s="14"/>
      <c r="W14" s="14"/>
      <c r="X14" s="14"/>
      <c r="Y14" s="14"/>
      <c r="Z14" s="14"/>
      <c r="AA14" s="14"/>
      <c r="AB14" s="15">
        <f>F14*J14*N14</f>
        <v>141600</v>
      </c>
      <c r="AC14" s="77"/>
    </row>
    <row r="15" spans="1:29" ht="18.75" customHeight="1" x14ac:dyDescent="0.4">
      <c r="A15" s="123"/>
      <c r="B15" s="142"/>
      <c r="C15" s="96"/>
      <c r="D15" s="61" t="s">
        <v>3</v>
      </c>
      <c r="E15" s="62"/>
      <c r="F15" s="63"/>
      <c r="G15" s="63"/>
      <c r="H15" s="63"/>
      <c r="I15" s="14" t="s">
        <v>32</v>
      </c>
      <c r="J15" s="63"/>
      <c r="K15" s="63"/>
      <c r="L15" s="14" t="s">
        <v>35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>
        <f>F15*J15</f>
        <v>0</v>
      </c>
      <c r="AC15" s="77"/>
    </row>
    <row r="16" spans="1:29" ht="18.75" customHeight="1" x14ac:dyDescent="0.4">
      <c r="A16" s="123"/>
      <c r="B16" s="142"/>
      <c r="C16" s="96"/>
      <c r="D16" s="61" t="s">
        <v>4</v>
      </c>
      <c r="E16" s="6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77"/>
    </row>
    <row r="17" spans="1:29" ht="18.75" customHeight="1" x14ac:dyDescent="0.4">
      <c r="A17" s="123"/>
      <c r="B17" s="142"/>
      <c r="C17" s="96"/>
      <c r="D17" s="61"/>
      <c r="E17" s="6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77"/>
    </row>
    <row r="18" spans="1:29" ht="18.75" customHeight="1" x14ac:dyDescent="0.4">
      <c r="A18" s="123"/>
      <c r="B18" s="142"/>
      <c r="C18" s="97"/>
      <c r="D18" s="64"/>
      <c r="E18" s="6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07"/>
    </row>
    <row r="19" spans="1:29" ht="18.75" customHeight="1" x14ac:dyDescent="0.4">
      <c r="A19" s="123"/>
      <c r="B19" s="142"/>
      <c r="C19" s="95" t="s">
        <v>84</v>
      </c>
      <c r="D19" s="98" t="s">
        <v>1</v>
      </c>
      <c r="E19" s="92"/>
      <c r="F19" s="94">
        <v>1070</v>
      </c>
      <c r="G19" s="94"/>
      <c r="H19" s="94"/>
      <c r="I19" s="12" t="s">
        <v>32</v>
      </c>
      <c r="J19" s="94">
        <v>4</v>
      </c>
      <c r="K19" s="94"/>
      <c r="L19" s="94"/>
      <c r="M19" s="12" t="s">
        <v>33</v>
      </c>
      <c r="N19" s="12"/>
      <c r="O19" s="94">
        <v>20</v>
      </c>
      <c r="P19" s="94"/>
      <c r="Q19" s="12" t="s">
        <v>34</v>
      </c>
      <c r="R19" s="94">
        <v>12</v>
      </c>
      <c r="S19" s="94"/>
      <c r="T19" s="12" t="s">
        <v>36</v>
      </c>
      <c r="U19" s="12"/>
      <c r="V19" s="94">
        <v>8</v>
      </c>
      <c r="W19" s="94"/>
      <c r="X19" s="12" t="s">
        <v>37</v>
      </c>
      <c r="Y19" s="12"/>
      <c r="Z19" s="12"/>
      <c r="AA19" s="12"/>
      <c r="AB19" s="13">
        <f>F19*J19*O19*R19*V19</f>
        <v>8217600</v>
      </c>
      <c r="AC19" s="106">
        <f>SUM(AB19:AB24)</f>
        <v>8985600</v>
      </c>
    </row>
    <row r="20" spans="1:29" ht="18.75" customHeight="1" x14ac:dyDescent="0.4">
      <c r="A20" s="123"/>
      <c r="B20" s="142"/>
      <c r="C20" s="96"/>
      <c r="D20" s="124" t="s">
        <v>66</v>
      </c>
      <c r="E20" s="125"/>
      <c r="F20" s="63">
        <v>8000</v>
      </c>
      <c r="G20" s="63"/>
      <c r="H20" s="63"/>
      <c r="I20" s="14" t="s">
        <v>32</v>
      </c>
      <c r="J20" s="63">
        <v>12</v>
      </c>
      <c r="K20" s="63"/>
      <c r="L20" s="14" t="s">
        <v>36</v>
      </c>
      <c r="M20" s="14"/>
      <c r="N20" s="63">
        <v>8</v>
      </c>
      <c r="O20" s="63"/>
      <c r="P20" s="14" t="s">
        <v>37</v>
      </c>
      <c r="Q20" s="78"/>
      <c r="R20" s="78"/>
      <c r="S20" s="35"/>
      <c r="T20" s="14"/>
      <c r="U20" s="14"/>
      <c r="V20" s="14"/>
      <c r="W20" s="14"/>
      <c r="X20" s="14"/>
      <c r="Y20" s="14"/>
      <c r="Z20" s="14"/>
      <c r="AA20" s="14"/>
      <c r="AB20" s="15">
        <f>F20*J20*N20</f>
        <v>768000</v>
      </c>
      <c r="AC20" s="77"/>
    </row>
    <row r="21" spans="1:29" ht="18.75" customHeight="1" x14ac:dyDescent="0.4">
      <c r="A21" s="123"/>
      <c r="B21" s="142"/>
      <c r="C21" s="96"/>
      <c r="D21" s="61" t="s">
        <v>3</v>
      </c>
      <c r="E21" s="62"/>
      <c r="F21" s="63"/>
      <c r="G21" s="63"/>
      <c r="H21" s="63"/>
      <c r="I21" s="14" t="s">
        <v>32</v>
      </c>
      <c r="J21" s="63"/>
      <c r="K21" s="63"/>
      <c r="L21" s="14" t="s">
        <v>35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>
        <f>F21*J21</f>
        <v>0</v>
      </c>
      <c r="AC21" s="77"/>
    </row>
    <row r="22" spans="1:29" ht="18.75" customHeight="1" x14ac:dyDescent="0.4">
      <c r="A22" s="123"/>
      <c r="B22" s="142"/>
      <c r="C22" s="96"/>
      <c r="D22" s="61" t="s">
        <v>4</v>
      </c>
      <c r="E22" s="6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77"/>
    </row>
    <row r="23" spans="1:29" ht="18.75" customHeight="1" x14ac:dyDescent="0.4">
      <c r="A23" s="123"/>
      <c r="B23" s="142"/>
      <c r="C23" s="96"/>
      <c r="D23" s="61"/>
      <c r="E23" s="6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77"/>
    </row>
    <row r="24" spans="1:29" ht="18.75" customHeight="1" x14ac:dyDescent="0.4">
      <c r="A24" s="123"/>
      <c r="B24" s="142"/>
      <c r="C24" s="97"/>
      <c r="D24" s="64"/>
      <c r="E24" s="6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07"/>
    </row>
    <row r="25" spans="1:29" ht="18.75" customHeight="1" x14ac:dyDescent="0.4">
      <c r="A25" s="123"/>
      <c r="B25" s="142"/>
      <c r="C25" s="95" t="s">
        <v>85</v>
      </c>
      <c r="D25" s="98" t="s">
        <v>1</v>
      </c>
      <c r="E25" s="92"/>
      <c r="F25" s="94">
        <v>1070</v>
      </c>
      <c r="G25" s="94"/>
      <c r="H25" s="94"/>
      <c r="I25" s="12" t="s">
        <v>32</v>
      </c>
      <c r="J25" s="94">
        <v>3</v>
      </c>
      <c r="K25" s="94"/>
      <c r="L25" s="94"/>
      <c r="M25" s="12" t="s">
        <v>33</v>
      </c>
      <c r="N25" s="12"/>
      <c r="O25" s="94">
        <v>20</v>
      </c>
      <c r="P25" s="94"/>
      <c r="Q25" s="12" t="s">
        <v>34</v>
      </c>
      <c r="R25" s="94">
        <v>12</v>
      </c>
      <c r="S25" s="94"/>
      <c r="T25" s="12" t="s">
        <v>36</v>
      </c>
      <c r="U25" s="12"/>
      <c r="V25" s="94">
        <v>3</v>
      </c>
      <c r="W25" s="94"/>
      <c r="X25" s="12" t="s">
        <v>37</v>
      </c>
      <c r="Y25" s="12"/>
      <c r="Z25" s="12"/>
      <c r="AA25" s="12"/>
      <c r="AB25" s="13">
        <f>F25*J25*O25*R25*V25</f>
        <v>2311200</v>
      </c>
      <c r="AC25" s="106">
        <f>SUM(AB25:AB30)</f>
        <v>3079200</v>
      </c>
    </row>
    <row r="26" spans="1:29" ht="18.75" customHeight="1" x14ac:dyDescent="0.4">
      <c r="A26" s="123"/>
      <c r="B26" s="142"/>
      <c r="C26" s="96"/>
      <c r="D26" s="124" t="s">
        <v>66</v>
      </c>
      <c r="E26" s="125"/>
      <c r="F26" s="63">
        <v>8000</v>
      </c>
      <c r="G26" s="63"/>
      <c r="H26" s="63"/>
      <c r="I26" s="14" t="s">
        <v>32</v>
      </c>
      <c r="J26" s="63">
        <v>12</v>
      </c>
      <c r="K26" s="63"/>
      <c r="L26" s="14" t="s">
        <v>36</v>
      </c>
      <c r="M26" s="14"/>
      <c r="N26" s="63">
        <v>8</v>
      </c>
      <c r="O26" s="63"/>
      <c r="P26" s="14" t="s">
        <v>37</v>
      </c>
      <c r="Q26" s="78"/>
      <c r="R26" s="78"/>
      <c r="S26" s="35"/>
      <c r="T26" s="14"/>
      <c r="U26" s="14"/>
      <c r="V26" s="14"/>
      <c r="W26" s="14"/>
      <c r="X26" s="14"/>
      <c r="Y26" s="14"/>
      <c r="Z26" s="14"/>
      <c r="AA26" s="14"/>
      <c r="AB26" s="15">
        <f>F26*J26*N26</f>
        <v>768000</v>
      </c>
      <c r="AC26" s="77"/>
    </row>
    <row r="27" spans="1:29" ht="18.75" customHeight="1" x14ac:dyDescent="0.4">
      <c r="A27" s="123"/>
      <c r="B27" s="142"/>
      <c r="C27" s="96"/>
      <c r="D27" s="61" t="s">
        <v>3</v>
      </c>
      <c r="E27" s="62"/>
      <c r="F27" s="63"/>
      <c r="G27" s="63"/>
      <c r="H27" s="63"/>
      <c r="I27" s="14" t="s">
        <v>32</v>
      </c>
      <c r="J27" s="63"/>
      <c r="K27" s="63"/>
      <c r="L27" s="14" t="s">
        <v>35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>
        <f>F27*J27</f>
        <v>0</v>
      </c>
      <c r="AC27" s="77"/>
    </row>
    <row r="28" spans="1:29" ht="18.75" customHeight="1" x14ac:dyDescent="0.4">
      <c r="A28" s="123"/>
      <c r="B28" s="142"/>
      <c r="C28" s="96"/>
      <c r="D28" s="61" t="s">
        <v>4</v>
      </c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  <c r="AC28" s="77"/>
    </row>
    <row r="29" spans="1:29" ht="18.75" customHeight="1" x14ac:dyDescent="0.4">
      <c r="A29" s="123"/>
      <c r="B29" s="142"/>
      <c r="C29" s="96"/>
      <c r="D29" s="61"/>
      <c r="E29" s="6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77"/>
    </row>
    <row r="30" spans="1:29" ht="18.75" customHeight="1" x14ac:dyDescent="0.4">
      <c r="A30" s="123"/>
      <c r="B30" s="142"/>
      <c r="C30" s="97"/>
      <c r="D30" s="64"/>
      <c r="E30" s="6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07"/>
    </row>
    <row r="31" spans="1:29" ht="18.75" customHeight="1" x14ac:dyDescent="0.4">
      <c r="A31" s="123"/>
      <c r="B31" s="142"/>
      <c r="C31" s="88" t="s">
        <v>40</v>
      </c>
      <c r="D31" s="91" t="s">
        <v>10</v>
      </c>
      <c r="E31" s="92"/>
      <c r="F31" s="93"/>
      <c r="G31" s="94"/>
      <c r="H31" s="94"/>
      <c r="I31" s="12" t="s">
        <v>58</v>
      </c>
      <c r="J31" s="37"/>
      <c r="K31" s="37"/>
      <c r="L31" s="34"/>
      <c r="M31" s="34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>
        <f>F31</f>
        <v>0</v>
      </c>
      <c r="AC31" s="106">
        <f>SUM(AB31:AB35)</f>
        <v>1358700</v>
      </c>
    </row>
    <row r="32" spans="1:29" ht="18.75" customHeight="1" x14ac:dyDescent="0.4">
      <c r="A32" s="123"/>
      <c r="B32" s="142"/>
      <c r="C32" s="89"/>
      <c r="D32" s="102" t="s">
        <v>11</v>
      </c>
      <c r="E32" s="62"/>
      <c r="F32" s="119">
        <v>642000</v>
      </c>
      <c r="G32" s="63"/>
      <c r="H32" s="63"/>
      <c r="I32" s="14" t="s">
        <v>58</v>
      </c>
      <c r="J32" s="63">
        <v>2</v>
      </c>
      <c r="K32" s="63"/>
      <c r="L32" s="14" t="s">
        <v>67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>
        <f>F32*J32</f>
        <v>1284000</v>
      </c>
      <c r="AC32" s="77"/>
    </row>
    <row r="33" spans="1:29" ht="18.75" customHeight="1" x14ac:dyDescent="0.4">
      <c r="A33" s="123"/>
      <c r="B33" s="142"/>
      <c r="C33" s="89"/>
      <c r="D33" s="102" t="s">
        <v>12</v>
      </c>
      <c r="E33" s="62"/>
      <c r="F33" s="119">
        <v>74700</v>
      </c>
      <c r="G33" s="63"/>
      <c r="H33" s="63"/>
      <c r="I33" s="14" t="s">
        <v>58</v>
      </c>
      <c r="J33" s="63">
        <v>1</v>
      </c>
      <c r="K33" s="63"/>
      <c r="L33" s="14" t="s">
        <v>67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>
        <f>F33*J33</f>
        <v>74700</v>
      </c>
      <c r="AC33" s="77"/>
    </row>
    <row r="34" spans="1:29" ht="18.75" customHeight="1" x14ac:dyDescent="0.4">
      <c r="A34" s="123"/>
      <c r="B34" s="142"/>
      <c r="C34" s="89"/>
      <c r="D34" s="102" t="s">
        <v>4</v>
      </c>
      <c r="E34" s="62"/>
      <c r="F34" s="119"/>
      <c r="G34" s="63"/>
      <c r="H34" s="63"/>
      <c r="I34" s="14" t="s">
        <v>58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>
        <f t="shared" ref="AB34" si="0">F34</f>
        <v>0</v>
      </c>
      <c r="AC34" s="77"/>
    </row>
    <row r="35" spans="1:29" ht="18.75" customHeight="1" x14ac:dyDescent="0.4">
      <c r="A35" s="123"/>
      <c r="B35" s="142"/>
      <c r="C35" s="90"/>
      <c r="D35" s="100"/>
      <c r="E35" s="6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07"/>
    </row>
    <row r="36" spans="1:29" x14ac:dyDescent="0.4">
      <c r="A36" s="123"/>
      <c r="B36" s="66" t="s">
        <v>8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  <c r="AC36" s="18">
        <f>SUM(AC7:AC35)</f>
        <v>22022700</v>
      </c>
    </row>
    <row r="37" spans="1:29" ht="18.75" customHeight="1" x14ac:dyDescent="0.4">
      <c r="A37" s="123"/>
      <c r="B37" s="123" t="s">
        <v>9</v>
      </c>
      <c r="C37" s="108" t="s">
        <v>68</v>
      </c>
      <c r="D37" s="91"/>
      <c r="E37" s="92"/>
      <c r="F37" s="118">
        <v>3500</v>
      </c>
      <c r="G37" s="118"/>
      <c r="H37" s="118"/>
      <c r="I37" s="34" t="s">
        <v>32</v>
      </c>
      <c r="J37" s="118">
        <v>3</v>
      </c>
      <c r="K37" s="118"/>
      <c r="L37" s="34" t="s">
        <v>69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>
        <f>F37*J37</f>
        <v>10500</v>
      </c>
      <c r="AC37" s="106">
        <f>SUM(AB37:AB41)</f>
        <v>313500</v>
      </c>
    </row>
    <row r="38" spans="1:29" ht="18.75" customHeight="1" x14ac:dyDescent="0.4">
      <c r="A38" s="123"/>
      <c r="B38" s="123"/>
      <c r="C38" s="101" t="s">
        <v>70</v>
      </c>
      <c r="D38" s="102"/>
      <c r="E38" s="62"/>
      <c r="F38" s="119">
        <v>350</v>
      </c>
      <c r="G38" s="63"/>
      <c r="H38" s="63"/>
      <c r="I38" s="14" t="s">
        <v>32</v>
      </c>
      <c r="J38" s="63">
        <v>15</v>
      </c>
      <c r="K38" s="63"/>
      <c r="L38" s="14" t="s">
        <v>71</v>
      </c>
      <c r="M38" s="63">
        <v>12</v>
      </c>
      <c r="N38" s="63"/>
      <c r="O38" s="14" t="s">
        <v>35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>
        <f>F38*J38*M38</f>
        <v>63000</v>
      </c>
      <c r="AC38" s="77"/>
    </row>
    <row r="39" spans="1:29" ht="18.75" customHeight="1" x14ac:dyDescent="0.4">
      <c r="A39" s="123"/>
      <c r="B39" s="123"/>
      <c r="C39" s="101" t="s">
        <v>72</v>
      </c>
      <c r="D39" s="102"/>
      <c r="E39" s="62"/>
      <c r="F39" s="119">
        <v>200</v>
      </c>
      <c r="G39" s="63"/>
      <c r="H39" s="63"/>
      <c r="I39" s="14" t="s">
        <v>32</v>
      </c>
      <c r="J39" s="63">
        <v>50</v>
      </c>
      <c r="K39" s="63"/>
      <c r="L39" s="14" t="s">
        <v>71</v>
      </c>
      <c r="M39" s="63">
        <v>12</v>
      </c>
      <c r="N39" s="63"/>
      <c r="O39" s="14" t="s">
        <v>35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>
        <f>F39*J39*M39</f>
        <v>120000</v>
      </c>
      <c r="AC39" s="77"/>
    </row>
    <row r="40" spans="1:29" ht="18.75" customHeight="1" x14ac:dyDescent="0.4">
      <c r="A40" s="123"/>
      <c r="B40" s="123"/>
      <c r="C40" s="101" t="s">
        <v>73</v>
      </c>
      <c r="D40" s="102"/>
      <c r="E40" s="62"/>
      <c r="F40" s="119">
        <v>10</v>
      </c>
      <c r="G40" s="63"/>
      <c r="H40" s="63"/>
      <c r="I40" s="14" t="s">
        <v>32</v>
      </c>
      <c r="J40" s="63">
        <v>1000</v>
      </c>
      <c r="K40" s="63"/>
      <c r="L40" s="14" t="s">
        <v>74</v>
      </c>
      <c r="M40" s="63">
        <v>12</v>
      </c>
      <c r="N40" s="63"/>
      <c r="O40" s="14" t="s">
        <v>35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>
        <f>F40*J40*M40</f>
        <v>120000</v>
      </c>
      <c r="AC40" s="77"/>
    </row>
    <row r="41" spans="1:29" ht="18.75" customHeight="1" x14ac:dyDescent="0.4">
      <c r="A41" s="123"/>
      <c r="B41" s="123"/>
      <c r="C41" s="99"/>
      <c r="D41" s="100"/>
      <c r="E41" s="6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  <c r="AC41" s="107"/>
    </row>
    <row r="42" spans="1:29" ht="18.75" customHeight="1" x14ac:dyDescent="0.4">
      <c r="A42" s="123"/>
      <c r="B42" s="123"/>
      <c r="C42" s="120" t="s">
        <v>39</v>
      </c>
      <c r="D42" s="91" t="s">
        <v>41</v>
      </c>
      <c r="E42" s="92"/>
      <c r="F42" s="94"/>
      <c r="G42" s="94"/>
      <c r="H42" s="94"/>
      <c r="I42" s="12" t="s">
        <v>32</v>
      </c>
      <c r="J42" s="94"/>
      <c r="K42" s="94"/>
      <c r="L42" s="12" t="s">
        <v>42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>
        <f>F42*J42</f>
        <v>0</v>
      </c>
      <c r="AC42" s="106">
        <f>SUM(AB42:AB44)</f>
        <v>0</v>
      </c>
    </row>
    <row r="43" spans="1:29" ht="18.75" customHeight="1" x14ac:dyDescent="0.4">
      <c r="A43" s="123"/>
      <c r="B43" s="123"/>
      <c r="C43" s="121"/>
      <c r="D43" s="102"/>
      <c r="E43" s="62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  <c r="AC43" s="77"/>
    </row>
    <row r="44" spans="1:29" ht="18.75" customHeight="1" x14ac:dyDescent="0.4">
      <c r="A44" s="123"/>
      <c r="B44" s="123"/>
      <c r="C44" s="122"/>
      <c r="D44" s="100"/>
      <c r="E44" s="6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07"/>
    </row>
    <row r="45" spans="1:29" ht="18.75" customHeight="1" x14ac:dyDescent="0.4">
      <c r="A45" s="123"/>
      <c r="B45" s="31"/>
      <c r="C45" s="88" t="s">
        <v>40</v>
      </c>
      <c r="D45" s="91" t="s">
        <v>10</v>
      </c>
      <c r="E45" s="92"/>
      <c r="F45" s="93"/>
      <c r="G45" s="94"/>
      <c r="H45" s="94"/>
      <c r="I45" s="12" t="s">
        <v>58</v>
      </c>
      <c r="J45" s="33"/>
      <c r="K45" s="3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>
        <f>F45</f>
        <v>0</v>
      </c>
      <c r="AC45" s="106">
        <f>SUM(AB45:AB49)</f>
        <v>320000</v>
      </c>
    </row>
    <row r="46" spans="1:29" ht="18.75" customHeight="1" x14ac:dyDescent="0.4">
      <c r="A46" s="123"/>
      <c r="B46" s="31"/>
      <c r="C46" s="89"/>
      <c r="D46" s="102" t="s">
        <v>11</v>
      </c>
      <c r="E46" s="62"/>
      <c r="F46" s="119">
        <v>150000</v>
      </c>
      <c r="G46" s="63"/>
      <c r="H46" s="63"/>
      <c r="I46" s="14" t="s">
        <v>58</v>
      </c>
      <c r="J46" s="63">
        <v>2</v>
      </c>
      <c r="K46" s="63"/>
      <c r="L46" s="14" t="s">
        <v>67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>
        <f>F46*J46</f>
        <v>300000</v>
      </c>
      <c r="AC46" s="77"/>
    </row>
    <row r="47" spans="1:29" ht="18.75" customHeight="1" x14ac:dyDescent="0.4">
      <c r="A47" s="123"/>
      <c r="B47" s="31"/>
      <c r="C47" s="89"/>
      <c r="D47" s="102" t="s">
        <v>12</v>
      </c>
      <c r="E47" s="62"/>
      <c r="F47" s="119">
        <v>20000</v>
      </c>
      <c r="G47" s="63"/>
      <c r="H47" s="63"/>
      <c r="I47" s="14" t="s">
        <v>58</v>
      </c>
      <c r="J47" s="63">
        <v>1</v>
      </c>
      <c r="K47" s="63"/>
      <c r="L47" s="14" t="s">
        <v>67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>
        <f>F47*J47</f>
        <v>20000</v>
      </c>
      <c r="AC47" s="77"/>
    </row>
    <row r="48" spans="1:29" ht="18.75" customHeight="1" x14ac:dyDescent="0.4">
      <c r="A48" s="123"/>
      <c r="B48" s="31"/>
      <c r="C48" s="89"/>
      <c r="D48" s="102" t="s">
        <v>4</v>
      </c>
      <c r="E48" s="62"/>
      <c r="F48" s="119"/>
      <c r="G48" s="63"/>
      <c r="H48" s="63"/>
      <c r="I48" s="14" t="s">
        <v>58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>
        <f t="shared" ref="AB48" si="1">F48</f>
        <v>0</v>
      </c>
      <c r="AC48" s="77"/>
    </row>
    <row r="49" spans="1:29" ht="18.75" customHeight="1" x14ac:dyDescent="0.4">
      <c r="A49" s="123"/>
      <c r="B49" s="31"/>
      <c r="C49" s="90"/>
      <c r="D49" s="100"/>
      <c r="E49" s="6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7"/>
      <c r="AC49" s="107"/>
    </row>
    <row r="50" spans="1:29" x14ac:dyDescent="0.4">
      <c r="A50" s="123"/>
      <c r="B50" s="66" t="s">
        <v>13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18">
        <f>SUM(AC37:AC49)</f>
        <v>633500</v>
      </c>
    </row>
    <row r="51" spans="1:29" x14ac:dyDescent="0.4">
      <c r="A51" s="66" t="s">
        <v>16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18">
        <f>AC36+AC50</f>
        <v>22656200</v>
      </c>
    </row>
    <row r="52" spans="1:29" ht="18.75" customHeight="1" x14ac:dyDescent="0.4">
      <c r="A52" s="82" t="s">
        <v>15</v>
      </c>
      <c r="B52" s="83"/>
      <c r="C52" s="115" t="s">
        <v>45</v>
      </c>
      <c r="D52" s="116"/>
      <c r="E52" s="117"/>
      <c r="F52" s="118">
        <v>30800</v>
      </c>
      <c r="G52" s="118"/>
      <c r="H52" s="118"/>
      <c r="I52" s="34" t="s">
        <v>32</v>
      </c>
      <c r="J52" s="118">
        <v>12</v>
      </c>
      <c r="K52" s="118"/>
      <c r="L52" s="34" t="s">
        <v>36</v>
      </c>
      <c r="M52" s="34"/>
      <c r="N52" s="118">
        <v>1</v>
      </c>
      <c r="O52" s="118"/>
      <c r="P52" s="34" t="s">
        <v>37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8"/>
      <c r="AB52" s="106">
        <f>F52*J52*N52</f>
        <v>369600</v>
      </c>
      <c r="AC52" s="106">
        <f>SUM(AB52:AB68)</f>
        <v>7656000</v>
      </c>
    </row>
    <row r="53" spans="1:29" ht="18.75" customHeight="1" x14ac:dyDescent="0.4">
      <c r="A53" s="84"/>
      <c r="B53" s="85"/>
      <c r="C53" s="72"/>
      <c r="D53" s="73"/>
      <c r="E53" s="74"/>
      <c r="F53" s="39" t="s">
        <v>75</v>
      </c>
      <c r="G53" s="40" t="s">
        <v>25</v>
      </c>
      <c r="H53" s="40"/>
      <c r="I53" s="39" t="s">
        <v>75</v>
      </c>
      <c r="J53" s="40" t="s">
        <v>26</v>
      </c>
      <c r="K53" s="40"/>
      <c r="L53" s="39" t="s">
        <v>75</v>
      </c>
      <c r="M53" s="40" t="s">
        <v>27</v>
      </c>
      <c r="N53" s="40"/>
      <c r="O53" s="39" t="s">
        <v>75</v>
      </c>
      <c r="P53" s="40" t="s">
        <v>76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77"/>
      <c r="AC53" s="77"/>
    </row>
    <row r="54" spans="1:29" ht="18.75" customHeight="1" x14ac:dyDescent="0.4">
      <c r="A54" s="84"/>
      <c r="B54" s="85"/>
      <c r="C54" s="69" t="s">
        <v>45</v>
      </c>
      <c r="D54" s="70"/>
      <c r="E54" s="71"/>
      <c r="F54" s="75">
        <v>60200</v>
      </c>
      <c r="G54" s="75"/>
      <c r="H54" s="75"/>
      <c r="I54" s="19" t="s">
        <v>32</v>
      </c>
      <c r="J54" s="75">
        <v>12</v>
      </c>
      <c r="K54" s="75"/>
      <c r="L54" s="19" t="s">
        <v>36</v>
      </c>
      <c r="M54" s="19"/>
      <c r="N54" s="75">
        <v>2</v>
      </c>
      <c r="O54" s="75"/>
      <c r="P54" s="19" t="s">
        <v>37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41"/>
      <c r="AB54" s="76">
        <f>F54*J54*N54</f>
        <v>1444800</v>
      </c>
      <c r="AC54" s="77"/>
    </row>
    <row r="55" spans="1:29" ht="18.75" customHeight="1" x14ac:dyDescent="0.4">
      <c r="A55" s="84"/>
      <c r="B55" s="85"/>
      <c r="C55" s="72"/>
      <c r="D55" s="73"/>
      <c r="E55" s="74"/>
      <c r="F55" s="32" t="s">
        <v>75</v>
      </c>
      <c r="G55" s="26" t="s">
        <v>25</v>
      </c>
      <c r="H55" s="26"/>
      <c r="I55" s="32" t="s">
        <v>75</v>
      </c>
      <c r="J55" s="26" t="s">
        <v>26</v>
      </c>
      <c r="K55" s="26"/>
      <c r="L55" s="32" t="s">
        <v>75</v>
      </c>
      <c r="M55" s="26" t="s">
        <v>27</v>
      </c>
      <c r="N55" s="26"/>
      <c r="O55" s="32" t="s">
        <v>75</v>
      </c>
      <c r="P55" s="40" t="s">
        <v>76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14"/>
      <c r="AC55" s="77"/>
    </row>
    <row r="56" spans="1:29" ht="18.75" customHeight="1" x14ac:dyDescent="0.4">
      <c r="A56" s="84"/>
      <c r="B56" s="85"/>
      <c r="C56" s="69" t="s">
        <v>45</v>
      </c>
      <c r="D56" s="70"/>
      <c r="E56" s="71"/>
      <c r="F56" s="75">
        <v>3520</v>
      </c>
      <c r="G56" s="75"/>
      <c r="H56" s="75"/>
      <c r="I56" s="19" t="s">
        <v>32</v>
      </c>
      <c r="J56" s="75">
        <v>12</v>
      </c>
      <c r="K56" s="75"/>
      <c r="L56" s="19" t="s">
        <v>36</v>
      </c>
      <c r="M56" s="19"/>
      <c r="N56" s="75">
        <v>8</v>
      </c>
      <c r="O56" s="75"/>
      <c r="P56" s="19" t="s">
        <v>37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41"/>
      <c r="AB56" s="76">
        <f>F56*J56*N56</f>
        <v>337920</v>
      </c>
      <c r="AC56" s="77"/>
    </row>
    <row r="57" spans="1:29" ht="18.75" customHeight="1" x14ac:dyDescent="0.4">
      <c r="A57" s="84"/>
      <c r="B57" s="85"/>
      <c r="C57" s="72"/>
      <c r="D57" s="73"/>
      <c r="E57" s="74"/>
      <c r="F57" s="32" t="s">
        <v>75</v>
      </c>
      <c r="G57" s="26" t="s">
        <v>25</v>
      </c>
      <c r="H57" s="26"/>
      <c r="I57" s="32" t="s">
        <v>75</v>
      </c>
      <c r="J57" s="26" t="s">
        <v>26</v>
      </c>
      <c r="K57" s="26"/>
      <c r="L57" s="32" t="s">
        <v>75</v>
      </c>
      <c r="M57" s="26" t="s">
        <v>27</v>
      </c>
      <c r="N57" s="26"/>
      <c r="O57" s="32" t="s">
        <v>75</v>
      </c>
      <c r="P57" s="40" t="s">
        <v>76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77"/>
      <c r="AC57" s="77"/>
    </row>
    <row r="58" spans="1:29" ht="18.75" customHeight="1" x14ac:dyDescent="0.4">
      <c r="A58" s="84"/>
      <c r="B58" s="85"/>
      <c r="C58" s="69" t="s">
        <v>45</v>
      </c>
      <c r="D58" s="70"/>
      <c r="E58" s="71"/>
      <c r="F58" s="75">
        <v>3180</v>
      </c>
      <c r="G58" s="75"/>
      <c r="H58" s="75"/>
      <c r="I58" s="19" t="s">
        <v>32</v>
      </c>
      <c r="J58" s="75">
        <v>12</v>
      </c>
      <c r="K58" s="75"/>
      <c r="L58" s="19" t="s">
        <v>36</v>
      </c>
      <c r="M58" s="19"/>
      <c r="N58" s="75">
        <v>3</v>
      </c>
      <c r="O58" s="75"/>
      <c r="P58" s="19" t="s">
        <v>37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41"/>
      <c r="AB58" s="76">
        <f>F58*J58*N58</f>
        <v>114480</v>
      </c>
      <c r="AC58" s="77"/>
    </row>
    <row r="59" spans="1:29" ht="18.75" customHeight="1" x14ac:dyDescent="0.4">
      <c r="A59" s="84"/>
      <c r="B59" s="85"/>
      <c r="C59" s="72"/>
      <c r="D59" s="73"/>
      <c r="E59" s="74"/>
      <c r="F59" s="32" t="s">
        <v>75</v>
      </c>
      <c r="G59" s="26" t="s">
        <v>25</v>
      </c>
      <c r="H59" s="26"/>
      <c r="I59" s="32" t="s">
        <v>75</v>
      </c>
      <c r="J59" s="26" t="s">
        <v>26</v>
      </c>
      <c r="K59" s="26"/>
      <c r="L59" s="32" t="s">
        <v>75</v>
      </c>
      <c r="M59" s="26" t="s">
        <v>27</v>
      </c>
      <c r="N59" s="26"/>
      <c r="O59" s="32" t="s">
        <v>75</v>
      </c>
      <c r="P59" s="40" t="s">
        <v>76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77"/>
      <c r="AC59" s="77"/>
    </row>
    <row r="60" spans="1:29" ht="24" customHeight="1" x14ac:dyDescent="0.4">
      <c r="A60" s="84"/>
      <c r="B60" s="85"/>
      <c r="C60" s="103" t="s">
        <v>44</v>
      </c>
      <c r="D60" s="104"/>
      <c r="E60" s="105"/>
      <c r="F60" s="63">
        <v>1650</v>
      </c>
      <c r="G60" s="63"/>
      <c r="H60" s="63"/>
      <c r="I60" s="14" t="s">
        <v>32</v>
      </c>
      <c r="J60" s="63">
        <v>8</v>
      </c>
      <c r="K60" s="63"/>
      <c r="L60" s="63"/>
      <c r="M60" s="14" t="s">
        <v>33</v>
      </c>
      <c r="N60" s="14"/>
      <c r="O60" s="63">
        <v>20</v>
      </c>
      <c r="P60" s="63"/>
      <c r="Q60" s="14" t="s">
        <v>34</v>
      </c>
      <c r="R60" s="63">
        <v>12</v>
      </c>
      <c r="S60" s="63"/>
      <c r="T60" s="14" t="s">
        <v>36</v>
      </c>
      <c r="U60" s="14"/>
      <c r="V60" s="63">
        <v>1</v>
      </c>
      <c r="W60" s="63"/>
      <c r="X60" s="14" t="s">
        <v>37</v>
      </c>
      <c r="Y60" s="14"/>
      <c r="Z60" s="14"/>
      <c r="AA60" s="14"/>
      <c r="AB60" s="15">
        <f>F60*J60*O60*R60*V60</f>
        <v>3168000</v>
      </c>
      <c r="AC60" s="77"/>
    </row>
    <row r="61" spans="1:29" ht="24" customHeight="1" x14ac:dyDescent="0.4">
      <c r="A61" s="84"/>
      <c r="B61" s="85"/>
      <c r="C61" s="79" t="s">
        <v>77</v>
      </c>
      <c r="D61" s="80"/>
      <c r="E61" s="81"/>
      <c r="F61" s="63">
        <v>30400</v>
      </c>
      <c r="G61" s="63"/>
      <c r="H61" s="63"/>
      <c r="I61" s="14" t="s">
        <v>32</v>
      </c>
      <c r="J61" s="63">
        <v>12</v>
      </c>
      <c r="K61" s="63"/>
      <c r="L61" s="14" t="s">
        <v>36</v>
      </c>
      <c r="M61" s="14"/>
      <c r="N61" s="63">
        <v>1</v>
      </c>
      <c r="O61" s="63"/>
      <c r="P61" s="14" t="s">
        <v>37</v>
      </c>
      <c r="Q61" s="78"/>
      <c r="R61" s="78"/>
      <c r="S61" s="35"/>
      <c r="T61" s="14"/>
      <c r="U61" s="14"/>
      <c r="V61" s="14"/>
      <c r="W61" s="14"/>
      <c r="X61" s="14"/>
      <c r="Y61" s="14"/>
      <c r="Z61" s="14"/>
      <c r="AA61" s="14"/>
      <c r="AB61" s="15">
        <f>F61*J61*N61</f>
        <v>364800</v>
      </c>
      <c r="AC61" s="77"/>
    </row>
    <row r="62" spans="1:29" ht="18.75" customHeight="1" x14ac:dyDescent="0.4">
      <c r="A62" s="84"/>
      <c r="B62" s="85"/>
      <c r="C62" s="69" t="s">
        <v>78</v>
      </c>
      <c r="D62" s="70"/>
      <c r="E62" s="71"/>
      <c r="F62" s="75">
        <v>128700</v>
      </c>
      <c r="G62" s="75"/>
      <c r="H62" s="75"/>
      <c r="I62" s="19" t="s">
        <v>32</v>
      </c>
      <c r="J62" s="75">
        <v>12</v>
      </c>
      <c r="K62" s="75"/>
      <c r="L62" s="19" t="s">
        <v>36</v>
      </c>
      <c r="M62" s="19"/>
      <c r="N62" s="75">
        <v>1</v>
      </c>
      <c r="O62" s="75"/>
      <c r="P62" s="19" t="s">
        <v>37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41"/>
      <c r="AB62" s="76">
        <f>F62*J62*N62</f>
        <v>1544400</v>
      </c>
      <c r="AC62" s="77"/>
    </row>
    <row r="63" spans="1:29" ht="18.75" customHeight="1" x14ac:dyDescent="0.4">
      <c r="A63" s="84"/>
      <c r="B63" s="85"/>
      <c r="C63" s="72"/>
      <c r="D63" s="73"/>
      <c r="E63" s="74"/>
      <c r="F63" s="32" t="s">
        <v>75</v>
      </c>
      <c r="G63" s="26" t="s">
        <v>25</v>
      </c>
      <c r="H63" s="26"/>
      <c r="I63" s="32" t="s">
        <v>75</v>
      </c>
      <c r="J63" s="26" t="s">
        <v>26</v>
      </c>
      <c r="K63" s="26"/>
      <c r="L63" s="32" t="s">
        <v>75</v>
      </c>
      <c r="M63" s="26" t="s">
        <v>27</v>
      </c>
      <c r="N63" s="26"/>
      <c r="O63" s="32" t="s">
        <v>75</v>
      </c>
      <c r="P63" s="40" t="s">
        <v>76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77"/>
      <c r="AC63" s="77"/>
    </row>
    <row r="64" spans="1:29" ht="18.75" customHeight="1" x14ac:dyDescent="0.4">
      <c r="A64" s="84"/>
      <c r="B64" s="85"/>
      <c r="C64" s="101" t="s">
        <v>79</v>
      </c>
      <c r="D64" s="102"/>
      <c r="E64" s="62"/>
      <c r="F64" s="63">
        <v>312000</v>
      </c>
      <c r="G64" s="63"/>
      <c r="H64" s="63"/>
      <c r="I64" s="14" t="s">
        <v>58</v>
      </c>
      <c r="J64" s="42"/>
      <c r="K64" s="4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>
        <f>F64</f>
        <v>312000</v>
      </c>
      <c r="AC64" s="77"/>
    </row>
    <row r="65" spans="1:29" ht="18.75" customHeight="1" x14ac:dyDescent="0.4">
      <c r="A65" s="84"/>
      <c r="B65" s="85"/>
      <c r="C65" s="101" t="s">
        <v>4</v>
      </c>
      <c r="D65" s="102"/>
      <c r="E65" s="6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  <c r="AC65" s="77"/>
    </row>
    <row r="66" spans="1:29" ht="18.75" customHeight="1" x14ac:dyDescent="0.4">
      <c r="A66" s="84"/>
      <c r="B66" s="85"/>
      <c r="C66" s="101"/>
      <c r="D66" s="102"/>
      <c r="E66" s="6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  <c r="AC66" s="77"/>
    </row>
    <row r="67" spans="1:29" ht="18.75" customHeight="1" x14ac:dyDescent="0.4">
      <c r="A67" s="84"/>
      <c r="B67" s="85"/>
      <c r="C67" s="101"/>
      <c r="D67" s="102"/>
      <c r="E67" s="62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  <c r="AC67" s="77"/>
    </row>
    <row r="68" spans="1:29" ht="18.75" customHeight="1" x14ac:dyDescent="0.4">
      <c r="A68" s="86"/>
      <c r="B68" s="87"/>
      <c r="C68" s="99"/>
      <c r="D68" s="100"/>
      <c r="E68" s="6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7"/>
      <c r="AC68" s="107"/>
    </row>
    <row r="69" spans="1:29" x14ac:dyDescent="0.4">
      <c r="A69" s="66" t="s">
        <v>17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8"/>
      <c r="AC69" s="18">
        <f>AC52</f>
        <v>7656000</v>
      </c>
    </row>
    <row r="70" spans="1:29" ht="18.75" customHeight="1" x14ac:dyDescent="0.4">
      <c r="A70" s="84" t="s">
        <v>18</v>
      </c>
      <c r="B70" s="85"/>
      <c r="C70" s="109" t="s">
        <v>18</v>
      </c>
      <c r="D70" s="110"/>
      <c r="E70" s="111"/>
      <c r="F70" s="112">
        <v>30312200</v>
      </c>
      <c r="G70" s="113"/>
      <c r="H70" s="113"/>
      <c r="I70" s="26" t="s">
        <v>32</v>
      </c>
      <c r="J70" s="113">
        <v>16</v>
      </c>
      <c r="K70" s="113"/>
      <c r="L70" s="26" t="s">
        <v>43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8">
        <f>F70*(J70/100)</f>
        <v>4849952</v>
      </c>
      <c r="AC70" s="106">
        <f>SUM(AB70:AB73)</f>
        <v>4849952</v>
      </c>
    </row>
    <row r="71" spans="1:29" ht="18.75" customHeight="1" x14ac:dyDescent="0.4">
      <c r="A71" s="84"/>
      <c r="B71" s="85"/>
      <c r="C71" s="101"/>
      <c r="D71" s="102"/>
      <c r="E71" s="62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  <c r="AC71" s="77"/>
    </row>
    <row r="72" spans="1:29" ht="18.75" customHeight="1" x14ac:dyDescent="0.4">
      <c r="A72" s="84"/>
      <c r="B72" s="85"/>
      <c r="C72" s="101"/>
      <c r="D72" s="102"/>
      <c r="E72" s="62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  <c r="AC72" s="77"/>
    </row>
    <row r="73" spans="1:29" ht="18.75" customHeight="1" x14ac:dyDescent="0.4">
      <c r="A73" s="86"/>
      <c r="B73" s="87"/>
      <c r="C73" s="99"/>
      <c r="D73" s="100"/>
      <c r="E73" s="6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7"/>
      <c r="AC73" s="107"/>
    </row>
    <row r="74" spans="1:29" x14ac:dyDescent="0.4">
      <c r="A74" s="66" t="s">
        <v>29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8"/>
      <c r="AC74" s="18">
        <f>AC70</f>
        <v>4849952</v>
      </c>
    </row>
    <row r="75" spans="1:29" ht="18.75" customHeight="1" x14ac:dyDescent="0.4">
      <c r="A75" s="82" t="s">
        <v>30</v>
      </c>
      <c r="B75" s="83"/>
      <c r="C75" s="108"/>
      <c r="D75" s="91"/>
      <c r="E75" s="92"/>
      <c r="F75" s="93"/>
      <c r="G75" s="94"/>
      <c r="H75" s="94"/>
      <c r="I75" s="12" t="s">
        <v>58</v>
      </c>
      <c r="J75" s="33"/>
      <c r="K75" s="33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3">
        <f>F75</f>
        <v>0</v>
      </c>
      <c r="AC75" s="106">
        <f>SUM(AB75:AB79)</f>
        <v>0</v>
      </c>
    </row>
    <row r="76" spans="1:29" ht="18.75" customHeight="1" x14ac:dyDescent="0.4">
      <c r="A76" s="84"/>
      <c r="B76" s="85"/>
      <c r="C76" s="101"/>
      <c r="D76" s="102"/>
      <c r="E76" s="62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  <c r="AC76" s="77"/>
    </row>
    <row r="77" spans="1:29" ht="18.75" customHeight="1" x14ac:dyDescent="0.4">
      <c r="A77" s="84"/>
      <c r="B77" s="85"/>
      <c r="C77" s="101"/>
      <c r="D77" s="102"/>
      <c r="E77" s="62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  <c r="AC77" s="77"/>
    </row>
    <row r="78" spans="1:29" ht="18.75" customHeight="1" x14ac:dyDescent="0.4">
      <c r="A78" s="84"/>
      <c r="B78" s="85"/>
      <c r="C78" s="101"/>
      <c r="D78" s="102"/>
      <c r="E78" s="62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  <c r="AC78" s="77"/>
    </row>
    <row r="79" spans="1:29" ht="18.75" customHeight="1" x14ac:dyDescent="0.4">
      <c r="A79" s="84"/>
      <c r="B79" s="85"/>
      <c r="C79" s="99"/>
      <c r="D79" s="100"/>
      <c r="E79" s="6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/>
      <c r="AC79" s="107"/>
    </row>
    <row r="80" spans="1:29" x14ac:dyDescent="0.4">
      <c r="A80" s="66" t="s">
        <v>31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8"/>
      <c r="AC80" s="18">
        <f>AC75</f>
        <v>0</v>
      </c>
    </row>
    <row r="81" spans="1:29" x14ac:dyDescent="0.4">
      <c r="A81" s="66" t="s">
        <v>57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8"/>
      <c r="AC81" s="18">
        <f>AC51+AC69+AC74+AC80</f>
        <v>35162152</v>
      </c>
    </row>
  </sheetData>
  <mergeCells count="207">
    <mergeCell ref="A1:AC1"/>
    <mergeCell ref="A2:C2"/>
    <mergeCell ref="D2:P2"/>
    <mergeCell ref="A3:C3"/>
    <mergeCell ref="E3:I3"/>
    <mergeCell ref="K3:P3"/>
    <mergeCell ref="V7:W7"/>
    <mergeCell ref="AC7:AC12"/>
    <mergeCell ref="D8:E8"/>
    <mergeCell ref="F8:H8"/>
    <mergeCell ref="J8:K8"/>
    <mergeCell ref="N8:O8"/>
    <mergeCell ref="Q8:R8"/>
    <mergeCell ref="A4:C4"/>
    <mergeCell ref="D4:G4"/>
    <mergeCell ref="H4:J4"/>
    <mergeCell ref="A6:E6"/>
    <mergeCell ref="F6:AA6"/>
    <mergeCell ref="A7:A50"/>
    <mergeCell ref="B7:B35"/>
    <mergeCell ref="C7:C12"/>
    <mergeCell ref="D7:E7"/>
    <mergeCell ref="F7:H7"/>
    <mergeCell ref="D9:E9"/>
    <mergeCell ref="F9:H9"/>
    <mergeCell ref="J9:K9"/>
    <mergeCell ref="D10:E10"/>
    <mergeCell ref="D11:E11"/>
    <mergeCell ref="D12:E12"/>
    <mergeCell ref="J7:L7"/>
    <mergeCell ref="O7:P7"/>
    <mergeCell ref="R7:S7"/>
    <mergeCell ref="C13:C18"/>
    <mergeCell ref="D13:E13"/>
    <mergeCell ref="F13:H13"/>
    <mergeCell ref="J13:L13"/>
    <mergeCell ref="O13:P13"/>
    <mergeCell ref="R13:S13"/>
    <mergeCell ref="D16:E16"/>
    <mergeCell ref="D17:E17"/>
    <mergeCell ref="D18:E18"/>
    <mergeCell ref="V13:W13"/>
    <mergeCell ref="AC13:AC18"/>
    <mergeCell ref="D14:E14"/>
    <mergeCell ref="F14:H14"/>
    <mergeCell ref="J14:K14"/>
    <mergeCell ref="N14:O14"/>
    <mergeCell ref="Q14:R14"/>
    <mergeCell ref="D15:E15"/>
    <mergeCell ref="F15:H15"/>
    <mergeCell ref="J15:K15"/>
    <mergeCell ref="C19:C24"/>
    <mergeCell ref="D19:E19"/>
    <mergeCell ref="F19:H19"/>
    <mergeCell ref="J19:L19"/>
    <mergeCell ref="O19:P19"/>
    <mergeCell ref="R19:S19"/>
    <mergeCell ref="D22:E22"/>
    <mergeCell ref="D23:E23"/>
    <mergeCell ref="D24:E24"/>
    <mergeCell ref="V19:W19"/>
    <mergeCell ref="AC19:AC24"/>
    <mergeCell ref="D20:E20"/>
    <mergeCell ref="F20:H20"/>
    <mergeCell ref="J20:K20"/>
    <mergeCell ref="N20:O20"/>
    <mergeCell ref="Q20:R20"/>
    <mergeCell ref="D21:E21"/>
    <mergeCell ref="F21:H21"/>
    <mergeCell ref="J21:K21"/>
    <mergeCell ref="C25:C30"/>
    <mergeCell ref="D25:E25"/>
    <mergeCell ref="F25:H25"/>
    <mergeCell ref="J25:L25"/>
    <mergeCell ref="O25:P25"/>
    <mergeCell ref="R25:S25"/>
    <mergeCell ref="D28:E28"/>
    <mergeCell ref="D29:E29"/>
    <mergeCell ref="D30:E30"/>
    <mergeCell ref="AC31:AC35"/>
    <mergeCell ref="D32:E32"/>
    <mergeCell ref="F32:H32"/>
    <mergeCell ref="J32:K32"/>
    <mergeCell ref="D33:E33"/>
    <mergeCell ref="F33:H33"/>
    <mergeCell ref="J33:K33"/>
    <mergeCell ref="V25:W25"/>
    <mergeCell ref="AC25:AC30"/>
    <mergeCell ref="D26:E26"/>
    <mergeCell ref="F26:H26"/>
    <mergeCell ref="J26:K26"/>
    <mergeCell ref="N26:O26"/>
    <mergeCell ref="Q26:R26"/>
    <mergeCell ref="D27:E27"/>
    <mergeCell ref="F27:H27"/>
    <mergeCell ref="J27:K27"/>
    <mergeCell ref="D34:E34"/>
    <mergeCell ref="F34:H34"/>
    <mergeCell ref="D35:E35"/>
    <mergeCell ref="B36:AB36"/>
    <mergeCell ref="B37:B44"/>
    <mergeCell ref="C37:E37"/>
    <mergeCell ref="F37:H37"/>
    <mergeCell ref="J37:K37"/>
    <mergeCell ref="F40:H40"/>
    <mergeCell ref="J40:K40"/>
    <mergeCell ref="C31:C35"/>
    <mergeCell ref="D31:E31"/>
    <mergeCell ref="F31:H31"/>
    <mergeCell ref="M40:N40"/>
    <mergeCell ref="C41:E41"/>
    <mergeCell ref="C42:C44"/>
    <mergeCell ref="D42:E42"/>
    <mergeCell ref="F42:H42"/>
    <mergeCell ref="J42:K42"/>
    <mergeCell ref="AC37:AC41"/>
    <mergeCell ref="C38:E38"/>
    <mergeCell ref="F38:H38"/>
    <mergeCell ref="J38:K38"/>
    <mergeCell ref="M38:N38"/>
    <mergeCell ref="C39:E39"/>
    <mergeCell ref="F39:H39"/>
    <mergeCell ref="J39:K39"/>
    <mergeCell ref="M39:N39"/>
    <mergeCell ref="C40:E40"/>
    <mergeCell ref="F47:H47"/>
    <mergeCell ref="J47:K47"/>
    <mergeCell ref="D48:E48"/>
    <mergeCell ref="F48:H48"/>
    <mergeCell ref="D49:E49"/>
    <mergeCell ref="AC42:AC44"/>
    <mergeCell ref="D43:E43"/>
    <mergeCell ref="D44:E44"/>
    <mergeCell ref="B50:AB50"/>
    <mergeCell ref="C45:C49"/>
    <mergeCell ref="D45:E45"/>
    <mergeCell ref="F45:H45"/>
    <mergeCell ref="AC45:AC49"/>
    <mergeCell ref="D46:E46"/>
    <mergeCell ref="F46:H46"/>
    <mergeCell ref="J46:K46"/>
    <mergeCell ref="D47:E47"/>
    <mergeCell ref="A51:AB51"/>
    <mergeCell ref="A52:B68"/>
    <mergeCell ref="C52:E53"/>
    <mergeCell ref="F52:H52"/>
    <mergeCell ref="J52:K52"/>
    <mergeCell ref="N52:O52"/>
    <mergeCell ref="AB52:AB53"/>
    <mergeCell ref="AB56:AB57"/>
    <mergeCell ref="C58:E59"/>
    <mergeCell ref="Q61:R61"/>
    <mergeCell ref="C62:E63"/>
    <mergeCell ref="F62:H62"/>
    <mergeCell ref="J62:K62"/>
    <mergeCell ref="N62:O62"/>
    <mergeCell ref="C68:E68"/>
    <mergeCell ref="AC52:AC68"/>
    <mergeCell ref="C54:E55"/>
    <mergeCell ref="F54:H54"/>
    <mergeCell ref="J54:K54"/>
    <mergeCell ref="N54:O54"/>
    <mergeCell ref="AB54:AB55"/>
    <mergeCell ref="C56:E57"/>
    <mergeCell ref="F56:H56"/>
    <mergeCell ref="J56:K56"/>
    <mergeCell ref="N56:O56"/>
    <mergeCell ref="F58:H58"/>
    <mergeCell ref="J58:K58"/>
    <mergeCell ref="N58:O58"/>
    <mergeCell ref="AB58:AB59"/>
    <mergeCell ref="C60:E60"/>
    <mergeCell ref="F60:H60"/>
    <mergeCell ref="J60:L60"/>
    <mergeCell ref="O60:P60"/>
    <mergeCell ref="R60:S60"/>
    <mergeCell ref="V60:W60"/>
    <mergeCell ref="C61:E61"/>
    <mergeCell ref="F61:H61"/>
    <mergeCell ref="J61:K61"/>
    <mergeCell ref="N61:O61"/>
    <mergeCell ref="A69:AB69"/>
    <mergeCell ref="A70:B73"/>
    <mergeCell ref="C70:E70"/>
    <mergeCell ref="F70:H70"/>
    <mergeCell ref="J70:K70"/>
    <mergeCell ref="AB62:AB63"/>
    <mergeCell ref="C64:E64"/>
    <mergeCell ref="F64:H64"/>
    <mergeCell ref="C65:E65"/>
    <mergeCell ref="C66:E66"/>
    <mergeCell ref="C67:E67"/>
    <mergeCell ref="C77:E77"/>
    <mergeCell ref="C78:E78"/>
    <mergeCell ref="C79:E79"/>
    <mergeCell ref="A80:AB80"/>
    <mergeCell ref="A81:AB81"/>
    <mergeCell ref="AC70:AC73"/>
    <mergeCell ref="C71:E71"/>
    <mergeCell ref="C72:E72"/>
    <mergeCell ref="C73:E73"/>
    <mergeCell ref="A74:AB74"/>
    <mergeCell ref="A75:B79"/>
    <mergeCell ref="C75:E75"/>
    <mergeCell ref="F75:H75"/>
    <mergeCell ref="AC75:AC79"/>
    <mergeCell ref="C76:E76"/>
  </mergeCells>
  <phoneticPr fontId="1"/>
  <dataValidations count="2">
    <dataValidation type="list" allowBlank="1" showInputMessage="1" showErrorMessage="1" sqref="D3" xr:uid="{17256A27-BA22-4DA8-AD75-016713844E91}">
      <formula1>"月額,年額,総額"</formula1>
    </dataValidation>
    <dataValidation type="list" showInputMessage="1" showErrorMessage="1" sqref="I53 L53 O53 F53 I55 L55 O55 F55 I57 L57 O57 F57 I59 L59 O59 F59 I63 L63 O63 F63" xr:uid="{F3397E53-2F33-41A1-8EE8-29F3B9DFE23A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B3D5-19FF-4E30-91FE-9977A6E9FC74}">
  <sheetPr>
    <tabColor theme="5" tint="0.59999389629810485"/>
  </sheetPr>
  <dimension ref="A1:I37"/>
  <sheetViews>
    <sheetView topLeftCell="A13" workbookViewId="0">
      <selection activeCell="D21" sqref="D21:F21"/>
    </sheetView>
  </sheetViews>
  <sheetFormatPr defaultRowHeight="18.75" x14ac:dyDescent="0.4"/>
  <cols>
    <col min="1" max="9" width="8.875" customWidth="1"/>
  </cols>
  <sheetData>
    <row r="1" spans="1:9" ht="19.5" customHeight="1" x14ac:dyDescent="0.4">
      <c r="A1" s="4"/>
      <c r="B1" s="5"/>
      <c r="C1" s="5"/>
      <c r="D1" s="5"/>
      <c r="E1" s="5"/>
      <c r="F1" s="5"/>
      <c r="G1" s="5"/>
      <c r="H1" s="5"/>
      <c r="I1" s="6"/>
    </row>
    <row r="2" spans="1:9" ht="19.5" customHeight="1" x14ac:dyDescent="0.4">
      <c r="A2" s="7"/>
      <c r="I2" s="8"/>
    </row>
    <row r="3" spans="1:9" ht="19.5" customHeight="1" x14ac:dyDescent="0.4">
      <c r="A3" s="7"/>
      <c r="I3" s="8"/>
    </row>
    <row r="4" spans="1:9" ht="19.5" customHeight="1" x14ac:dyDescent="0.4">
      <c r="A4" s="7"/>
      <c r="B4" s="48" t="s">
        <v>47</v>
      </c>
      <c r="C4" s="48"/>
      <c r="D4" s="48"/>
      <c r="E4" s="48"/>
      <c r="F4" s="48"/>
      <c r="G4" s="48"/>
      <c r="H4" s="48"/>
      <c r="I4" s="8"/>
    </row>
    <row r="5" spans="1:9" ht="19.5" customHeight="1" x14ac:dyDescent="0.4">
      <c r="A5" s="7"/>
      <c r="B5" s="48"/>
      <c r="C5" s="48"/>
      <c r="D5" s="48"/>
      <c r="E5" s="48"/>
      <c r="F5" s="48"/>
      <c r="G5" s="48"/>
      <c r="H5" s="48"/>
      <c r="I5" s="8"/>
    </row>
    <row r="6" spans="1:9" ht="19.5" customHeight="1" x14ac:dyDescent="0.4">
      <c r="A6" s="7"/>
      <c r="I6" s="8"/>
    </row>
    <row r="7" spans="1:9" ht="19.5" customHeight="1" x14ac:dyDescent="0.4">
      <c r="A7" s="7"/>
      <c r="I7" s="8"/>
    </row>
    <row r="8" spans="1:9" ht="30" customHeight="1" x14ac:dyDescent="0.5">
      <c r="A8" s="7"/>
      <c r="B8" s="29" t="s">
        <v>22</v>
      </c>
      <c r="C8" s="49" t="s">
        <v>59</v>
      </c>
      <c r="D8" s="49"/>
      <c r="E8" s="49"/>
      <c r="F8" s="49"/>
      <c r="G8" s="49"/>
      <c r="H8" s="49"/>
      <c r="I8" s="8"/>
    </row>
    <row r="9" spans="1:9" ht="19.5" customHeight="1" x14ac:dyDescent="0.4">
      <c r="A9" s="7"/>
      <c r="I9" s="8"/>
    </row>
    <row r="10" spans="1:9" ht="19.5" customHeight="1" x14ac:dyDescent="0.4">
      <c r="A10" s="7"/>
      <c r="I10" s="8"/>
    </row>
    <row r="11" spans="1:9" ht="27" customHeight="1" x14ac:dyDescent="0.4">
      <c r="A11" s="7"/>
      <c r="B11" s="21" t="s">
        <v>23</v>
      </c>
      <c r="C11" s="50">
        <v>45748</v>
      </c>
      <c r="D11" s="50"/>
      <c r="E11" s="22" t="s">
        <v>51</v>
      </c>
      <c r="F11" s="50">
        <v>47573</v>
      </c>
      <c r="G11" s="50"/>
      <c r="H11" s="22" t="s">
        <v>81</v>
      </c>
      <c r="I11" s="8"/>
    </row>
    <row r="12" spans="1:9" ht="19.5" customHeight="1" x14ac:dyDescent="0.4">
      <c r="A12" s="7"/>
      <c r="I12" s="8"/>
    </row>
    <row r="13" spans="1:9" ht="19.5" customHeight="1" thickBot="1" x14ac:dyDescent="0.45">
      <c r="A13" s="7"/>
      <c r="I13" s="8"/>
    </row>
    <row r="14" spans="1:9" ht="19.5" customHeight="1" x14ac:dyDescent="0.4">
      <c r="A14" s="7"/>
      <c r="B14" s="51" t="s">
        <v>21</v>
      </c>
      <c r="C14" s="52"/>
      <c r="D14" s="55">
        <f>D32+D34</f>
        <v>17007408</v>
      </c>
      <c r="E14" s="56"/>
      <c r="F14" s="56"/>
      <c r="G14" s="56"/>
      <c r="H14" s="57"/>
      <c r="I14" s="8"/>
    </row>
    <row r="15" spans="1:9" ht="19.5" customHeight="1" thickBot="1" x14ac:dyDescent="0.45">
      <c r="A15" s="7"/>
      <c r="B15" s="53"/>
      <c r="C15" s="54"/>
      <c r="D15" s="58"/>
      <c r="E15" s="59"/>
      <c r="F15" s="59"/>
      <c r="G15" s="59"/>
      <c r="H15" s="60"/>
      <c r="I15" s="8"/>
    </row>
    <row r="16" spans="1:9" ht="19.5" customHeight="1" x14ac:dyDescent="0.4">
      <c r="A16" s="7"/>
      <c r="H16" t="s">
        <v>49</v>
      </c>
      <c r="I16" s="8"/>
    </row>
    <row r="17" spans="1:9" ht="19.5" customHeight="1" x14ac:dyDescent="0.4">
      <c r="A17" s="7"/>
      <c r="I17" s="8"/>
    </row>
    <row r="18" spans="1:9" ht="19.5" customHeight="1" x14ac:dyDescent="0.4">
      <c r="A18" s="7"/>
      <c r="I18" s="8"/>
    </row>
    <row r="19" spans="1:9" ht="19.5" customHeight="1" x14ac:dyDescent="0.4">
      <c r="A19" s="7"/>
      <c r="B19" t="s">
        <v>52</v>
      </c>
      <c r="I19" s="8"/>
    </row>
    <row r="20" spans="1:9" ht="19.5" customHeight="1" x14ac:dyDescent="0.4">
      <c r="A20" s="7"/>
      <c r="I20" s="8"/>
    </row>
    <row r="21" spans="1:9" ht="19.5" customHeight="1" x14ac:dyDescent="0.4">
      <c r="A21" s="7"/>
      <c r="B21" t="s">
        <v>14</v>
      </c>
      <c r="D21" s="45">
        <f>E23+E24</f>
        <v>11924880</v>
      </c>
      <c r="E21" s="45"/>
      <c r="F21" s="45"/>
      <c r="G21" t="s">
        <v>53</v>
      </c>
      <c r="I21" s="8"/>
    </row>
    <row r="22" spans="1:9" ht="19.5" customHeight="1" x14ac:dyDescent="0.4">
      <c r="A22" s="7"/>
      <c r="D22" s="23"/>
      <c r="E22" s="24"/>
      <c r="F22" s="24"/>
      <c r="I22" s="8"/>
    </row>
    <row r="23" spans="1:9" ht="19.5" customHeight="1" x14ac:dyDescent="0.4">
      <c r="A23" s="7"/>
      <c r="C23" t="s">
        <v>0</v>
      </c>
      <c r="E23" s="46">
        <v>11744880</v>
      </c>
      <c r="F23" s="46"/>
      <c r="G23" s="46"/>
      <c r="H23" t="s">
        <v>53</v>
      </c>
      <c r="I23" s="8"/>
    </row>
    <row r="24" spans="1:9" ht="19.5" customHeight="1" x14ac:dyDescent="0.4">
      <c r="A24" s="7"/>
      <c r="C24" t="s">
        <v>9</v>
      </c>
      <c r="E24" s="47">
        <v>180000</v>
      </c>
      <c r="F24" s="47"/>
      <c r="G24" s="47"/>
      <c r="H24" t="s">
        <v>53</v>
      </c>
      <c r="I24" s="8"/>
    </row>
    <row r="25" spans="1:9" ht="19.5" customHeight="1" x14ac:dyDescent="0.4">
      <c r="A25" s="7"/>
      <c r="I25" s="8"/>
    </row>
    <row r="26" spans="1:9" ht="19.5" customHeight="1" x14ac:dyDescent="0.4">
      <c r="A26" s="7"/>
      <c r="B26" t="s">
        <v>15</v>
      </c>
      <c r="D26" s="46">
        <v>2330400</v>
      </c>
      <c r="E26" s="46"/>
      <c r="F26" s="46"/>
      <c r="G26" t="s">
        <v>53</v>
      </c>
      <c r="I26" s="8"/>
    </row>
    <row r="27" spans="1:9" ht="19.5" customHeight="1" x14ac:dyDescent="0.4">
      <c r="A27" s="7"/>
      <c r="I27" s="8"/>
    </row>
    <row r="28" spans="1:9" ht="19.5" customHeight="1" x14ac:dyDescent="0.4">
      <c r="A28" s="7"/>
      <c r="B28" t="s">
        <v>18</v>
      </c>
      <c r="D28" s="46">
        <v>1206000</v>
      </c>
      <c r="E28" s="46"/>
      <c r="F28" s="46"/>
      <c r="G28" t="s">
        <v>53</v>
      </c>
      <c r="I28" s="8"/>
    </row>
    <row r="29" spans="1:9" ht="19.5" customHeight="1" x14ac:dyDescent="0.4">
      <c r="A29" s="7"/>
      <c r="I29" s="8"/>
    </row>
    <row r="30" spans="1:9" ht="19.5" customHeight="1" x14ac:dyDescent="0.4">
      <c r="A30" s="7"/>
      <c r="B30" t="s">
        <v>30</v>
      </c>
      <c r="D30" s="46">
        <v>0</v>
      </c>
      <c r="E30" s="46"/>
      <c r="F30" s="46"/>
      <c r="G30" t="s">
        <v>53</v>
      </c>
      <c r="I30" s="8"/>
    </row>
    <row r="31" spans="1:9" ht="19.5" customHeight="1" x14ac:dyDescent="0.4">
      <c r="A31" s="7"/>
      <c r="I31" s="8"/>
    </row>
    <row r="32" spans="1:9" ht="19.5" customHeight="1" x14ac:dyDescent="0.4">
      <c r="A32" s="7"/>
      <c r="B32" t="s">
        <v>54</v>
      </c>
      <c r="D32" s="45">
        <f>D21+D26+D28+D30</f>
        <v>15461280</v>
      </c>
      <c r="E32" s="45"/>
      <c r="F32" s="45"/>
      <c r="G32" t="s">
        <v>53</v>
      </c>
      <c r="I32" s="8"/>
    </row>
    <row r="33" spans="1:9" ht="19.5" customHeight="1" x14ac:dyDescent="0.4">
      <c r="A33" s="7"/>
      <c r="I33" s="8"/>
    </row>
    <row r="34" spans="1:9" ht="19.5" customHeight="1" x14ac:dyDescent="0.4">
      <c r="A34" s="7"/>
      <c r="B34" t="s">
        <v>50</v>
      </c>
      <c r="D34" s="45">
        <f>ROUNDDOWN(D32*0.1,0)</f>
        <v>1546128</v>
      </c>
      <c r="E34" s="45"/>
      <c r="F34" s="45"/>
      <c r="G34" t="s">
        <v>53</v>
      </c>
      <c r="I34" s="8"/>
    </row>
    <row r="35" spans="1:9" ht="19.5" customHeight="1" x14ac:dyDescent="0.4">
      <c r="A35" s="7"/>
      <c r="I35" s="8"/>
    </row>
    <row r="36" spans="1:9" ht="19.5" customHeight="1" x14ac:dyDescent="0.4">
      <c r="A36" s="7"/>
      <c r="I36" s="8"/>
    </row>
    <row r="37" spans="1:9" ht="19.5" customHeight="1" thickBot="1" x14ac:dyDescent="0.45">
      <c r="A37" s="9"/>
      <c r="B37" s="10"/>
      <c r="C37" s="10"/>
      <c r="D37" s="10"/>
      <c r="E37" s="10"/>
      <c r="F37" s="10"/>
      <c r="G37" s="10"/>
      <c r="H37" s="10"/>
      <c r="I37" s="11"/>
    </row>
  </sheetData>
  <mergeCells count="14">
    <mergeCell ref="B4:H5"/>
    <mergeCell ref="C8:H8"/>
    <mergeCell ref="C11:D11"/>
    <mergeCell ref="F11:G11"/>
    <mergeCell ref="B14:C15"/>
    <mergeCell ref="D14:H15"/>
    <mergeCell ref="D32:F32"/>
    <mergeCell ref="D34:F34"/>
    <mergeCell ref="D21:F21"/>
    <mergeCell ref="E23:G23"/>
    <mergeCell ref="E24:G24"/>
    <mergeCell ref="D26:F26"/>
    <mergeCell ref="D28:F28"/>
    <mergeCell ref="D30:F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83A2-DA54-45EF-8444-CC47ADE94822}">
  <sheetPr>
    <tabColor theme="5" tint="0.59999389629810485"/>
    <pageSetUpPr fitToPage="1"/>
  </sheetPr>
  <dimension ref="A1:AC73"/>
  <sheetViews>
    <sheetView view="pageBreakPreview" zoomScale="90" zoomScaleNormal="110" zoomScaleSheetLayoutView="90" workbookViewId="0">
      <selection activeCell="B32" sqref="B32:AB32"/>
    </sheetView>
  </sheetViews>
  <sheetFormatPr defaultRowHeight="15.75" x14ac:dyDescent="0.4"/>
  <cols>
    <col min="1" max="3" width="2.875" style="1" customWidth="1"/>
    <col min="4" max="4" width="9.875" style="1" customWidth="1"/>
    <col min="5" max="5" width="7.875" style="1" customWidth="1"/>
    <col min="6" max="27" width="2.875" style="1" customWidth="1"/>
    <col min="28" max="29" width="8.875" style="1" customWidth="1"/>
    <col min="30" max="16384" width="9" style="1"/>
  </cols>
  <sheetData>
    <row r="1" spans="1:29" ht="24" x14ac:dyDescent="0.4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2.5" customHeight="1" x14ac:dyDescent="0.4">
      <c r="A2" s="127" t="s">
        <v>22</v>
      </c>
      <c r="B2" s="128"/>
      <c r="C2" s="129"/>
      <c r="D2" s="130" t="s">
        <v>59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1:29" ht="22.5" customHeight="1" x14ac:dyDescent="0.4">
      <c r="A3" s="127" t="s">
        <v>46</v>
      </c>
      <c r="B3" s="128"/>
      <c r="C3" s="129"/>
      <c r="D3" s="25" t="s">
        <v>80</v>
      </c>
      <c r="E3" s="133"/>
      <c r="F3" s="133"/>
      <c r="G3" s="133"/>
      <c r="H3" s="133"/>
      <c r="I3" s="133"/>
      <c r="J3" s="30" t="s">
        <v>51</v>
      </c>
      <c r="K3" s="133"/>
      <c r="L3" s="133"/>
      <c r="M3" s="133"/>
      <c r="N3" s="133"/>
      <c r="O3" s="133"/>
      <c r="P3" s="134"/>
    </row>
    <row r="4" spans="1:29" ht="22.5" customHeight="1" x14ac:dyDescent="0.4">
      <c r="A4" s="127" t="s">
        <v>56</v>
      </c>
      <c r="B4" s="128"/>
      <c r="C4" s="129"/>
      <c r="D4" s="135">
        <f>AC73</f>
        <v>1288440</v>
      </c>
      <c r="E4" s="131"/>
      <c r="F4" s="131"/>
      <c r="G4" s="132"/>
      <c r="H4" s="130" t="s">
        <v>55</v>
      </c>
      <c r="I4" s="131"/>
      <c r="J4" s="132"/>
    </row>
    <row r="5" spans="1:29" ht="15.75" customHeight="1" x14ac:dyDescent="0.4">
      <c r="A5" s="2"/>
      <c r="B5" s="2"/>
      <c r="C5" s="2"/>
    </row>
    <row r="6" spans="1:29" ht="15.75" customHeight="1" x14ac:dyDescent="0.4">
      <c r="A6" s="136" t="s">
        <v>19</v>
      </c>
      <c r="B6" s="137"/>
      <c r="C6" s="137"/>
      <c r="D6" s="137"/>
      <c r="E6" s="138"/>
      <c r="F6" s="139" t="s">
        <v>20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3" t="s">
        <v>21</v>
      </c>
      <c r="AC6" s="3" t="s">
        <v>38</v>
      </c>
    </row>
    <row r="7" spans="1:29" ht="18.75" customHeight="1" x14ac:dyDescent="0.4">
      <c r="A7" s="140" t="s">
        <v>14</v>
      </c>
      <c r="B7" s="141" t="s">
        <v>0</v>
      </c>
      <c r="C7" s="95" t="s">
        <v>88</v>
      </c>
      <c r="D7" s="98" t="s">
        <v>1</v>
      </c>
      <c r="E7" s="92"/>
      <c r="F7" s="118">
        <v>1337</v>
      </c>
      <c r="G7" s="118"/>
      <c r="H7" s="118"/>
      <c r="I7" s="34" t="s">
        <v>32</v>
      </c>
      <c r="J7" s="118">
        <v>8</v>
      </c>
      <c r="K7" s="118"/>
      <c r="L7" s="118"/>
      <c r="M7" s="34" t="s">
        <v>33</v>
      </c>
      <c r="N7" s="34"/>
      <c r="O7" s="118">
        <v>20</v>
      </c>
      <c r="P7" s="118"/>
      <c r="Q7" s="34" t="s">
        <v>34</v>
      </c>
      <c r="R7" s="118">
        <v>2</v>
      </c>
      <c r="S7" s="118"/>
      <c r="T7" s="34" t="s">
        <v>37</v>
      </c>
      <c r="U7" s="34"/>
      <c r="V7" s="143"/>
      <c r="W7" s="143"/>
      <c r="X7" s="12"/>
      <c r="Y7" s="12"/>
      <c r="Z7" s="12"/>
      <c r="AA7" s="12"/>
      <c r="AB7" s="13">
        <f>F7*J7*O7*R7</f>
        <v>427840</v>
      </c>
      <c r="AC7" s="106">
        <f>SUM(AB7:AB13)</f>
        <v>494040</v>
      </c>
    </row>
    <row r="8" spans="1:29" ht="18.75" customHeight="1" x14ac:dyDescent="0.4">
      <c r="A8" s="123"/>
      <c r="B8" s="142"/>
      <c r="C8" s="96"/>
      <c r="D8" s="61" t="s">
        <v>86</v>
      </c>
      <c r="E8" s="62"/>
      <c r="F8" s="119">
        <v>330</v>
      </c>
      <c r="G8" s="63"/>
      <c r="H8" s="63"/>
      <c r="I8" s="14" t="s">
        <v>32</v>
      </c>
      <c r="J8" s="63">
        <v>7</v>
      </c>
      <c r="K8" s="63"/>
      <c r="L8" s="63"/>
      <c r="M8" s="14" t="s">
        <v>33</v>
      </c>
      <c r="N8" s="14"/>
      <c r="O8" s="63">
        <v>20</v>
      </c>
      <c r="P8" s="63"/>
      <c r="Q8" s="14" t="s">
        <v>34</v>
      </c>
      <c r="R8" s="63">
        <v>1</v>
      </c>
      <c r="S8" s="63"/>
      <c r="T8" s="14" t="s">
        <v>37</v>
      </c>
      <c r="U8" s="14"/>
      <c r="V8" s="14"/>
      <c r="W8" s="14"/>
      <c r="X8" s="14"/>
      <c r="Y8" s="14"/>
      <c r="Z8" s="14"/>
      <c r="AA8" s="14"/>
      <c r="AB8" s="15">
        <f>F8*J8*O8*R8</f>
        <v>46200</v>
      </c>
      <c r="AC8" s="77"/>
    </row>
    <row r="9" spans="1:29" ht="18.75" customHeight="1" x14ac:dyDescent="0.4">
      <c r="A9" s="123"/>
      <c r="B9" s="142"/>
      <c r="C9" s="96"/>
      <c r="D9" s="61" t="s">
        <v>87</v>
      </c>
      <c r="E9" s="62"/>
      <c r="F9" s="63">
        <v>500</v>
      </c>
      <c r="G9" s="63"/>
      <c r="H9" s="63"/>
      <c r="I9" s="14" t="s">
        <v>32</v>
      </c>
      <c r="J9" s="63">
        <v>20</v>
      </c>
      <c r="K9" s="63"/>
      <c r="L9" s="14" t="s">
        <v>34</v>
      </c>
      <c r="M9" s="63">
        <v>2</v>
      </c>
      <c r="N9" s="63"/>
      <c r="O9" s="14" t="s">
        <v>37</v>
      </c>
      <c r="P9" s="14"/>
      <c r="Q9" s="35"/>
      <c r="R9" s="35"/>
      <c r="S9" s="14"/>
      <c r="T9" s="14"/>
      <c r="U9" s="14"/>
      <c r="V9" s="14"/>
      <c r="W9" s="14"/>
      <c r="X9" s="14"/>
      <c r="Y9" s="14"/>
      <c r="Z9" s="14"/>
      <c r="AA9" s="14"/>
      <c r="AB9" s="15">
        <f>F9*J9*M9</f>
        <v>20000</v>
      </c>
      <c r="AC9" s="77"/>
    </row>
    <row r="10" spans="1:29" ht="18.75" customHeight="1" x14ac:dyDescent="0.4">
      <c r="A10" s="123"/>
      <c r="B10" s="142"/>
      <c r="C10" s="96"/>
      <c r="D10" s="61" t="s">
        <v>3</v>
      </c>
      <c r="E10" s="62"/>
      <c r="F10" s="63"/>
      <c r="G10" s="63"/>
      <c r="H10" s="63"/>
      <c r="I10" s="14" t="s">
        <v>32</v>
      </c>
      <c r="J10" s="63"/>
      <c r="K10" s="63"/>
      <c r="L10" s="14" t="s">
        <v>35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>
        <f>F10*J10</f>
        <v>0</v>
      </c>
      <c r="AC10" s="77"/>
    </row>
    <row r="11" spans="1:29" ht="18.75" customHeight="1" x14ac:dyDescent="0.4">
      <c r="A11" s="123"/>
      <c r="B11" s="142"/>
      <c r="C11" s="96"/>
      <c r="D11" s="61" t="s">
        <v>4</v>
      </c>
      <c r="E11" s="6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77"/>
    </row>
    <row r="12" spans="1:29" ht="18.75" customHeight="1" x14ac:dyDescent="0.4">
      <c r="A12" s="123"/>
      <c r="B12" s="142"/>
      <c r="C12" s="96"/>
      <c r="D12" s="61"/>
      <c r="E12" s="6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/>
      <c r="AC12" s="77"/>
    </row>
    <row r="13" spans="1:29" ht="18.75" customHeight="1" x14ac:dyDescent="0.4">
      <c r="A13" s="123"/>
      <c r="B13" s="142"/>
      <c r="C13" s="97"/>
      <c r="D13" s="64"/>
      <c r="E13" s="6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07"/>
    </row>
    <row r="14" spans="1:29" ht="18.75" customHeight="1" x14ac:dyDescent="0.4">
      <c r="A14" s="123"/>
      <c r="B14" s="142"/>
      <c r="C14" s="95" t="s">
        <v>89</v>
      </c>
      <c r="D14" s="98" t="s">
        <v>1</v>
      </c>
      <c r="E14" s="92"/>
      <c r="F14" s="94">
        <v>3610</v>
      </c>
      <c r="G14" s="94"/>
      <c r="H14" s="94"/>
      <c r="I14" s="12" t="s">
        <v>32</v>
      </c>
      <c r="J14" s="94">
        <v>4</v>
      </c>
      <c r="K14" s="94"/>
      <c r="L14" s="94"/>
      <c r="M14" s="12" t="s">
        <v>33</v>
      </c>
      <c r="N14" s="12"/>
      <c r="O14" s="94">
        <v>10</v>
      </c>
      <c r="P14" s="94"/>
      <c r="Q14" s="12" t="s">
        <v>34</v>
      </c>
      <c r="R14" s="94">
        <v>3</v>
      </c>
      <c r="S14" s="94"/>
      <c r="T14" s="12" t="s">
        <v>37</v>
      </c>
      <c r="U14" s="12"/>
      <c r="V14" s="143"/>
      <c r="W14" s="143"/>
      <c r="X14" s="12"/>
      <c r="Y14" s="12"/>
      <c r="Z14" s="12"/>
      <c r="AA14" s="12"/>
      <c r="AB14" s="13">
        <f>F14*J14*O14*R14</f>
        <v>433200</v>
      </c>
      <c r="AC14" s="106">
        <f>SUM(AB14:AB20)</f>
        <v>484700</v>
      </c>
    </row>
    <row r="15" spans="1:29" ht="18.75" customHeight="1" x14ac:dyDescent="0.4">
      <c r="A15" s="123"/>
      <c r="B15" s="142"/>
      <c r="C15" s="96"/>
      <c r="D15" s="61" t="s">
        <v>86</v>
      </c>
      <c r="E15" s="62"/>
      <c r="F15" s="119">
        <v>450</v>
      </c>
      <c r="G15" s="63"/>
      <c r="H15" s="63"/>
      <c r="I15" s="14" t="s">
        <v>32</v>
      </c>
      <c r="J15" s="63">
        <v>7</v>
      </c>
      <c r="K15" s="63"/>
      <c r="L15" s="63"/>
      <c r="M15" s="14" t="s">
        <v>33</v>
      </c>
      <c r="N15" s="14"/>
      <c r="O15" s="63">
        <v>10</v>
      </c>
      <c r="P15" s="63"/>
      <c r="Q15" s="14" t="s">
        <v>34</v>
      </c>
      <c r="R15" s="63">
        <v>1</v>
      </c>
      <c r="S15" s="63"/>
      <c r="T15" s="14" t="s">
        <v>37</v>
      </c>
      <c r="U15" s="14"/>
      <c r="V15" s="14"/>
      <c r="W15" s="14"/>
      <c r="X15" s="14"/>
      <c r="Y15" s="14"/>
      <c r="Z15" s="14"/>
      <c r="AA15" s="14"/>
      <c r="AB15" s="15">
        <f>F15*J15*O15*R15</f>
        <v>31500</v>
      </c>
      <c r="AC15" s="77"/>
    </row>
    <row r="16" spans="1:29" ht="18.75" customHeight="1" x14ac:dyDescent="0.4">
      <c r="A16" s="123"/>
      <c r="B16" s="142"/>
      <c r="C16" s="96"/>
      <c r="D16" s="61" t="s">
        <v>87</v>
      </c>
      <c r="E16" s="62"/>
      <c r="F16" s="63">
        <v>500</v>
      </c>
      <c r="G16" s="63"/>
      <c r="H16" s="63"/>
      <c r="I16" s="14" t="s">
        <v>32</v>
      </c>
      <c r="J16" s="63">
        <v>20</v>
      </c>
      <c r="K16" s="63"/>
      <c r="L16" s="14" t="s">
        <v>34</v>
      </c>
      <c r="M16" s="63">
        <v>2</v>
      </c>
      <c r="N16" s="63"/>
      <c r="O16" s="14" t="s">
        <v>37</v>
      </c>
      <c r="P16" s="14"/>
      <c r="Q16" s="35"/>
      <c r="R16" s="35"/>
      <c r="S16" s="14"/>
      <c r="T16" s="14"/>
      <c r="U16" s="14"/>
      <c r="V16" s="14"/>
      <c r="W16" s="14"/>
      <c r="X16" s="14"/>
      <c r="Y16" s="14"/>
      <c r="Z16" s="14"/>
      <c r="AA16" s="14"/>
      <c r="AB16" s="15">
        <f>F16*J16*M16</f>
        <v>20000</v>
      </c>
      <c r="AC16" s="77"/>
    </row>
    <row r="17" spans="1:29" ht="18.75" customHeight="1" x14ac:dyDescent="0.4">
      <c r="A17" s="123"/>
      <c r="B17" s="142"/>
      <c r="C17" s="96"/>
      <c r="D17" s="61" t="s">
        <v>3</v>
      </c>
      <c r="E17" s="62"/>
      <c r="F17" s="63"/>
      <c r="G17" s="63"/>
      <c r="H17" s="63"/>
      <c r="I17" s="14" t="s">
        <v>32</v>
      </c>
      <c r="J17" s="63"/>
      <c r="K17" s="63"/>
      <c r="L17" s="14" t="s">
        <v>35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>
        <f>F17*J17</f>
        <v>0</v>
      </c>
      <c r="AC17" s="77"/>
    </row>
    <row r="18" spans="1:29" ht="18.75" customHeight="1" x14ac:dyDescent="0.4">
      <c r="A18" s="123"/>
      <c r="B18" s="142"/>
      <c r="C18" s="96"/>
      <c r="D18" s="61" t="s">
        <v>4</v>
      </c>
      <c r="E18" s="6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  <c r="AC18" s="77"/>
    </row>
    <row r="19" spans="1:29" ht="18.75" customHeight="1" x14ac:dyDescent="0.4">
      <c r="A19" s="123"/>
      <c r="B19" s="142"/>
      <c r="C19" s="96"/>
      <c r="D19" s="61"/>
      <c r="E19" s="62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  <c r="AC19" s="77"/>
    </row>
    <row r="20" spans="1:29" ht="18.75" customHeight="1" x14ac:dyDescent="0.4">
      <c r="A20" s="123"/>
      <c r="B20" s="142"/>
      <c r="C20" s="97"/>
      <c r="D20" s="64"/>
      <c r="E20" s="6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07"/>
    </row>
    <row r="21" spans="1:29" ht="18.75" customHeight="1" x14ac:dyDescent="0.4">
      <c r="A21" s="123"/>
      <c r="B21" s="142"/>
      <c r="C21" s="95" t="s">
        <v>7</v>
      </c>
      <c r="D21" s="98" t="s">
        <v>1</v>
      </c>
      <c r="E21" s="92"/>
      <c r="F21" s="94"/>
      <c r="G21" s="94"/>
      <c r="H21" s="94"/>
      <c r="I21" s="12" t="s">
        <v>32</v>
      </c>
      <c r="J21" s="94"/>
      <c r="K21" s="94"/>
      <c r="L21" s="94"/>
      <c r="M21" s="12" t="s">
        <v>33</v>
      </c>
      <c r="N21" s="12"/>
      <c r="O21" s="94"/>
      <c r="P21" s="94"/>
      <c r="Q21" s="12" t="s">
        <v>34</v>
      </c>
      <c r="R21" s="94"/>
      <c r="S21" s="94"/>
      <c r="T21" s="12" t="s">
        <v>36</v>
      </c>
      <c r="U21" s="12"/>
      <c r="V21" s="94"/>
      <c r="W21" s="94"/>
      <c r="X21" s="12" t="s">
        <v>37</v>
      </c>
      <c r="Y21" s="12"/>
      <c r="Z21" s="12"/>
      <c r="AA21" s="12"/>
      <c r="AB21" s="13">
        <f>F21*J21*O21*R21*V21</f>
        <v>0</v>
      </c>
      <c r="AC21" s="106">
        <f>SUM(AB21:AB26)</f>
        <v>0</v>
      </c>
    </row>
    <row r="22" spans="1:29" ht="18.75" customHeight="1" x14ac:dyDescent="0.4">
      <c r="A22" s="123"/>
      <c r="B22" s="142"/>
      <c r="C22" s="96"/>
      <c r="D22" s="61" t="s">
        <v>2</v>
      </c>
      <c r="E22" s="62"/>
      <c r="F22" s="63"/>
      <c r="G22" s="63"/>
      <c r="H22" s="63"/>
      <c r="I22" s="14" t="s">
        <v>32</v>
      </c>
      <c r="J22" s="63"/>
      <c r="K22" s="63"/>
      <c r="L22" s="14" t="s">
        <v>34</v>
      </c>
      <c r="M22" s="63"/>
      <c r="N22" s="63"/>
      <c r="O22" s="14" t="s">
        <v>36</v>
      </c>
      <c r="P22" s="14"/>
      <c r="Q22" s="63"/>
      <c r="R22" s="63"/>
      <c r="S22" s="14" t="s">
        <v>37</v>
      </c>
      <c r="T22" s="14"/>
      <c r="U22" s="14"/>
      <c r="V22" s="14"/>
      <c r="W22" s="14"/>
      <c r="X22" s="14"/>
      <c r="Y22" s="14"/>
      <c r="Z22" s="14"/>
      <c r="AA22" s="14"/>
      <c r="AB22" s="15">
        <f>F22*J22*M22*Q22</f>
        <v>0</v>
      </c>
      <c r="AC22" s="77"/>
    </row>
    <row r="23" spans="1:29" ht="18.75" customHeight="1" x14ac:dyDescent="0.4">
      <c r="A23" s="123"/>
      <c r="B23" s="142"/>
      <c r="C23" s="96"/>
      <c r="D23" s="61" t="s">
        <v>3</v>
      </c>
      <c r="E23" s="62"/>
      <c r="F23" s="63"/>
      <c r="G23" s="63"/>
      <c r="H23" s="63"/>
      <c r="I23" s="14" t="s">
        <v>32</v>
      </c>
      <c r="J23" s="63"/>
      <c r="K23" s="63"/>
      <c r="L23" s="14" t="s">
        <v>35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>
        <f>F23*J23</f>
        <v>0</v>
      </c>
      <c r="AC23" s="77"/>
    </row>
    <row r="24" spans="1:29" ht="18.75" customHeight="1" x14ac:dyDescent="0.4">
      <c r="A24" s="123"/>
      <c r="B24" s="142"/>
      <c r="C24" s="96"/>
      <c r="D24" s="61" t="s">
        <v>4</v>
      </c>
      <c r="E24" s="62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77"/>
    </row>
    <row r="25" spans="1:29" ht="18.75" customHeight="1" x14ac:dyDescent="0.4">
      <c r="A25" s="123"/>
      <c r="B25" s="142"/>
      <c r="C25" s="96"/>
      <c r="D25" s="61"/>
      <c r="E25" s="62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  <c r="AC25" s="77"/>
    </row>
    <row r="26" spans="1:29" ht="18.75" customHeight="1" x14ac:dyDescent="0.4">
      <c r="A26" s="123"/>
      <c r="B26" s="142"/>
      <c r="C26" s="97"/>
      <c r="D26" s="64"/>
      <c r="E26" s="6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07"/>
    </row>
    <row r="27" spans="1:29" ht="18.75" customHeight="1" x14ac:dyDescent="0.4">
      <c r="A27" s="123"/>
      <c r="B27" s="142"/>
      <c r="C27" s="88" t="s">
        <v>40</v>
      </c>
      <c r="D27" s="91" t="s">
        <v>10</v>
      </c>
      <c r="E27" s="92"/>
      <c r="F27" s="93"/>
      <c r="G27" s="94"/>
      <c r="H27" s="94"/>
      <c r="I27" s="12" t="s">
        <v>58</v>
      </c>
      <c r="J27" s="33"/>
      <c r="K27" s="3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3">
        <f>F27</f>
        <v>0</v>
      </c>
      <c r="AC27" s="106">
        <f>SUM(AB27:AB31)</f>
        <v>0</v>
      </c>
    </row>
    <row r="28" spans="1:29" ht="18.75" customHeight="1" x14ac:dyDescent="0.4">
      <c r="A28" s="123"/>
      <c r="B28" s="142"/>
      <c r="C28" s="89"/>
      <c r="D28" s="102" t="s">
        <v>11</v>
      </c>
      <c r="E28" s="62"/>
      <c r="F28" s="119"/>
      <c r="G28" s="63"/>
      <c r="H28" s="63"/>
      <c r="I28" s="14" t="s">
        <v>58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>
        <f t="shared" ref="AB28:AB30" si="0">F28</f>
        <v>0</v>
      </c>
      <c r="AC28" s="77"/>
    </row>
    <row r="29" spans="1:29" ht="18.75" customHeight="1" x14ac:dyDescent="0.4">
      <c r="A29" s="123"/>
      <c r="B29" s="142"/>
      <c r="C29" s="89"/>
      <c r="D29" s="102" t="s">
        <v>12</v>
      </c>
      <c r="E29" s="62"/>
      <c r="F29" s="119"/>
      <c r="G29" s="63"/>
      <c r="H29" s="63"/>
      <c r="I29" s="14" t="s">
        <v>58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>
        <f t="shared" si="0"/>
        <v>0</v>
      </c>
      <c r="AC29" s="77"/>
    </row>
    <row r="30" spans="1:29" ht="18.75" customHeight="1" x14ac:dyDescent="0.4">
      <c r="A30" s="123"/>
      <c r="B30" s="142"/>
      <c r="C30" s="89"/>
      <c r="D30" s="102" t="s">
        <v>4</v>
      </c>
      <c r="E30" s="62"/>
      <c r="F30" s="119"/>
      <c r="G30" s="63"/>
      <c r="H30" s="63"/>
      <c r="I30" s="14" t="s">
        <v>58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>
        <f t="shared" si="0"/>
        <v>0</v>
      </c>
      <c r="AC30" s="77"/>
    </row>
    <row r="31" spans="1:29" ht="18.75" customHeight="1" x14ac:dyDescent="0.4">
      <c r="A31" s="123"/>
      <c r="B31" s="142"/>
      <c r="C31" s="90"/>
      <c r="D31" s="100"/>
      <c r="E31" s="6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07"/>
    </row>
    <row r="32" spans="1:29" x14ac:dyDescent="0.4">
      <c r="A32" s="123"/>
      <c r="B32" s="66" t="s">
        <v>8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8"/>
      <c r="AC32" s="18">
        <f>SUM(AC7:AC31)</f>
        <v>978740</v>
      </c>
    </row>
    <row r="33" spans="1:29" ht="18.75" customHeight="1" x14ac:dyDescent="0.4">
      <c r="A33" s="123"/>
      <c r="B33" s="123" t="s">
        <v>9</v>
      </c>
      <c r="C33" s="108" t="s">
        <v>61</v>
      </c>
      <c r="D33" s="91"/>
      <c r="E33" s="92"/>
      <c r="F33" s="94">
        <v>15000</v>
      </c>
      <c r="G33" s="94"/>
      <c r="H33" s="94"/>
      <c r="I33" s="12" t="s">
        <v>58</v>
      </c>
      <c r="J33" s="33"/>
      <c r="K33" s="33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>
        <f>F33</f>
        <v>15000</v>
      </c>
      <c r="AC33" s="106">
        <f>SUM(AB33:AB37)</f>
        <v>15000</v>
      </c>
    </row>
    <row r="34" spans="1:29" ht="18.75" customHeight="1" x14ac:dyDescent="0.4">
      <c r="A34" s="123"/>
      <c r="B34" s="123"/>
      <c r="C34" s="101"/>
      <c r="D34" s="102"/>
      <c r="E34" s="62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  <c r="AC34" s="77"/>
    </row>
    <row r="35" spans="1:29" ht="18.75" customHeight="1" x14ac:dyDescent="0.4">
      <c r="A35" s="123"/>
      <c r="B35" s="123"/>
      <c r="C35" s="101"/>
      <c r="D35" s="102"/>
      <c r="E35" s="62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77"/>
    </row>
    <row r="36" spans="1:29" ht="18.75" customHeight="1" x14ac:dyDescent="0.4">
      <c r="A36" s="123"/>
      <c r="B36" s="123"/>
      <c r="C36" s="101"/>
      <c r="D36" s="102"/>
      <c r="E36" s="62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  <c r="AC36" s="77"/>
    </row>
    <row r="37" spans="1:29" ht="18.75" customHeight="1" x14ac:dyDescent="0.4">
      <c r="A37" s="123"/>
      <c r="B37" s="123"/>
      <c r="C37" s="99"/>
      <c r="D37" s="100"/>
      <c r="E37" s="65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/>
      <c r="AC37" s="107"/>
    </row>
    <row r="38" spans="1:29" ht="18.75" customHeight="1" x14ac:dyDescent="0.4">
      <c r="A38" s="123"/>
      <c r="B38" s="123"/>
      <c r="C38" s="120" t="s">
        <v>39</v>
      </c>
      <c r="D38" s="91" t="s">
        <v>41</v>
      </c>
      <c r="E38" s="92"/>
      <c r="F38" s="94"/>
      <c r="G38" s="94"/>
      <c r="H38" s="94"/>
      <c r="I38" s="12" t="s">
        <v>32</v>
      </c>
      <c r="J38" s="94"/>
      <c r="K38" s="94"/>
      <c r="L38" s="12" t="s">
        <v>42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3">
        <f>F38*J38</f>
        <v>0</v>
      </c>
      <c r="AC38" s="106">
        <f>SUM(AB38:AB40)</f>
        <v>0</v>
      </c>
    </row>
    <row r="39" spans="1:29" ht="18.75" customHeight="1" x14ac:dyDescent="0.4">
      <c r="A39" s="123"/>
      <c r="B39" s="123"/>
      <c r="C39" s="121"/>
      <c r="D39" s="102"/>
      <c r="E39" s="62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/>
      <c r="AC39" s="77"/>
    </row>
    <row r="40" spans="1:29" ht="18.75" customHeight="1" x14ac:dyDescent="0.4">
      <c r="A40" s="123"/>
      <c r="B40" s="123"/>
      <c r="C40" s="122"/>
      <c r="D40" s="100"/>
      <c r="E40" s="6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07"/>
    </row>
    <row r="41" spans="1:29" ht="18.75" customHeight="1" x14ac:dyDescent="0.4">
      <c r="A41" s="123"/>
      <c r="B41" s="31"/>
      <c r="C41" s="88" t="s">
        <v>40</v>
      </c>
      <c r="D41" s="91" t="s">
        <v>10</v>
      </c>
      <c r="E41" s="92"/>
      <c r="F41" s="93"/>
      <c r="G41" s="94"/>
      <c r="H41" s="94"/>
      <c r="I41" s="12" t="s">
        <v>58</v>
      </c>
      <c r="J41" s="33"/>
      <c r="K41" s="3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>
        <f>F41</f>
        <v>0</v>
      </c>
      <c r="AC41" s="106">
        <f>SUM(AB41:AB45)</f>
        <v>0</v>
      </c>
    </row>
    <row r="42" spans="1:29" ht="18.75" customHeight="1" x14ac:dyDescent="0.4">
      <c r="A42" s="123"/>
      <c r="B42" s="31"/>
      <c r="C42" s="89"/>
      <c r="D42" s="102" t="s">
        <v>11</v>
      </c>
      <c r="E42" s="62"/>
      <c r="F42" s="119"/>
      <c r="G42" s="63"/>
      <c r="H42" s="63"/>
      <c r="I42" s="14" t="s">
        <v>58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>
        <f t="shared" ref="AB42:AB44" si="1">F42</f>
        <v>0</v>
      </c>
      <c r="AC42" s="77"/>
    </row>
    <row r="43" spans="1:29" ht="18.75" customHeight="1" x14ac:dyDescent="0.4">
      <c r="A43" s="123"/>
      <c r="B43" s="31"/>
      <c r="C43" s="89"/>
      <c r="D43" s="102" t="s">
        <v>12</v>
      </c>
      <c r="E43" s="62"/>
      <c r="F43" s="119"/>
      <c r="G43" s="63"/>
      <c r="H43" s="63"/>
      <c r="I43" s="14" t="s">
        <v>58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>
        <f t="shared" si="1"/>
        <v>0</v>
      </c>
      <c r="AC43" s="77"/>
    </row>
    <row r="44" spans="1:29" ht="18.75" customHeight="1" x14ac:dyDescent="0.4">
      <c r="A44" s="123"/>
      <c r="B44" s="31"/>
      <c r="C44" s="89"/>
      <c r="D44" s="102" t="s">
        <v>4</v>
      </c>
      <c r="E44" s="62"/>
      <c r="F44" s="119"/>
      <c r="G44" s="63"/>
      <c r="H44" s="63"/>
      <c r="I44" s="14" t="s">
        <v>58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>
        <f t="shared" si="1"/>
        <v>0</v>
      </c>
      <c r="AC44" s="77"/>
    </row>
    <row r="45" spans="1:29" ht="18.75" customHeight="1" x14ac:dyDescent="0.4">
      <c r="A45" s="123"/>
      <c r="B45" s="31"/>
      <c r="C45" s="90"/>
      <c r="D45" s="100"/>
      <c r="E45" s="6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107"/>
    </row>
    <row r="46" spans="1:29" x14ac:dyDescent="0.4">
      <c r="A46" s="123"/>
      <c r="B46" s="66" t="s">
        <v>13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18">
        <f>SUM(AC33:AC45)</f>
        <v>15000</v>
      </c>
    </row>
    <row r="47" spans="1:29" x14ac:dyDescent="0.4">
      <c r="A47" s="66" t="s">
        <v>16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18">
        <f>AC32+AC46</f>
        <v>993740</v>
      </c>
    </row>
    <row r="48" spans="1:29" ht="18.75" customHeight="1" x14ac:dyDescent="0.4">
      <c r="A48" s="82" t="s">
        <v>15</v>
      </c>
      <c r="B48" s="83"/>
      <c r="C48" s="115" t="s">
        <v>45</v>
      </c>
      <c r="D48" s="116"/>
      <c r="E48" s="117"/>
      <c r="F48" s="118"/>
      <c r="G48" s="118"/>
      <c r="H48" s="118"/>
      <c r="I48" s="34" t="s">
        <v>32</v>
      </c>
      <c r="J48" s="118"/>
      <c r="K48" s="118"/>
      <c r="L48" s="34" t="s">
        <v>36</v>
      </c>
      <c r="M48" s="34"/>
      <c r="N48" s="118"/>
      <c r="O48" s="118"/>
      <c r="P48" s="34" t="s">
        <v>37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8"/>
      <c r="AB48" s="106">
        <f>F48*J48*N48</f>
        <v>0</v>
      </c>
      <c r="AC48" s="106">
        <f>SUM(AB48:AB60)</f>
        <v>194200</v>
      </c>
    </row>
    <row r="49" spans="1:29" ht="18.75" customHeight="1" x14ac:dyDescent="0.4">
      <c r="A49" s="84"/>
      <c r="B49" s="85"/>
      <c r="C49" s="72"/>
      <c r="D49" s="73"/>
      <c r="E49" s="74"/>
      <c r="F49" s="43" t="s">
        <v>24</v>
      </c>
      <c r="G49" s="36" t="s">
        <v>25</v>
      </c>
      <c r="H49" s="36"/>
      <c r="I49" s="43" t="s">
        <v>24</v>
      </c>
      <c r="J49" s="36" t="s">
        <v>26</v>
      </c>
      <c r="K49" s="36"/>
      <c r="L49" s="43" t="s">
        <v>24</v>
      </c>
      <c r="M49" s="36" t="s">
        <v>27</v>
      </c>
      <c r="N49" s="36"/>
      <c r="O49" s="43" t="s">
        <v>24</v>
      </c>
      <c r="P49" s="36" t="s">
        <v>28</v>
      </c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77"/>
      <c r="AC49" s="77"/>
    </row>
    <row r="50" spans="1:29" ht="18.75" customHeight="1" x14ac:dyDescent="0.4">
      <c r="A50" s="84"/>
      <c r="B50" s="85"/>
      <c r="C50" s="69" t="s">
        <v>45</v>
      </c>
      <c r="D50" s="70"/>
      <c r="E50" s="71"/>
      <c r="F50" s="75"/>
      <c r="G50" s="75"/>
      <c r="H50" s="75"/>
      <c r="I50" s="19" t="s">
        <v>32</v>
      </c>
      <c r="J50" s="75"/>
      <c r="K50" s="75"/>
      <c r="L50" s="19" t="s">
        <v>36</v>
      </c>
      <c r="M50" s="19"/>
      <c r="N50" s="75"/>
      <c r="O50" s="75"/>
      <c r="P50" s="19" t="s">
        <v>37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41"/>
      <c r="AB50" s="76">
        <f>F50*J50*N50</f>
        <v>0</v>
      </c>
      <c r="AC50" s="77"/>
    </row>
    <row r="51" spans="1:29" ht="18.75" customHeight="1" x14ac:dyDescent="0.4">
      <c r="A51" s="84"/>
      <c r="B51" s="85"/>
      <c r="C51" s="72"/>
      <c r="D51" s="73"/>
      <c r="E51" s="74"/>
      <c r="F51" s="32" t="s">
        <v>24</v>
      </c>
      <c r="G51" s="26" t="s">
        <v>25</v>
      </c>
      <c r="H51" s="26"/>
      <c r="I51" s="32" t="s">
        <v>24</v>
      </c>
      <c r="J51" s="26" t="s">
        <v>26</v>
      </c>
      <c r="K51" s="26"/>
      <c r="L51" s="32" t="s">
        <v>24</v>
      </c>
      <c r="M51" s="26" t="s">
        <v>27</v>
      </c>
      <c r="N51" s="26"/>
      <c r="O51" s="32" t="s">
        <v>24</v>
      </c>
      <c r="P51" s="26" t="s">
        <v>28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114"/>
      <c r="AC51" s="77"/>
    </row>
    <row r="52" spans="1:29" ht="18.75" customHeight="1" x14ac:dyDescent="0.4">
      <c r="A52" s="84"/>
      <c r="B52" s="85"/>
      <c r="C52" s="69" t="s">
        <v>45</v>
      </c>
      <c r="D52" s="70"/>
      <c r="E52" s="71"/>
      <c r="F52" s="75"/>
      <c r="G52" s="75"/>
      <c r="H52" s="75"/>
      <c r="I52" s="19" t="s">
        <v>32</v>
      </c>
      <c r="J52" s="75"/>
      <c r="K52" s="75"/>
      <c r="L52" s="19" t="s">
        <v>36</v>
      </c>
      <c r="M52" s="19"/>
      <c r="N52" s="75"/>
      <c r="O52" s="75"/>
      <c r="P52" s="19" t="s">
        <v>37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41"/>
      <c r="AB52" s="76">
        <f>F52*J52*N52</f>
        <v>0</v>
      </c>
      <c r="AC52" s="77"/>
    </row>
    <row r="53" spans="1:29" ht="18.75" customHeight="1" x14ac:dyDescent="0.4">
      <c r="A53" s="84"/>
      <c r="B53" s="85"/>
      <c r="C53" s="72"/>
      <c r="D53" s="73"/>
      <c r="E53" s="74"/>
      <c r="F53" s="43" t="s">
        <v>24</v>
      </c>
      <c r="G53" s="36" t="s">
        <v>25</v>
      </c>
      <c r="H53" s="36"/>
      <c r="I53" s="43" t="s">
        <v>24</v>
      </c>
      <c r="J53" s="36" t="s">
        <v>26</v>
      </c>
      <c r="K53" s="36"/>
      <c r="L53" s="43" t="s">
        <v>24</v>
      </c>
      <c r="M53" s="36" t="s">
        <v>27</v>
      </c>
      <c r="N53" s="36"/>
      <c r="O53" s="43" t="s">
        <v>24</v>
      </c>
      <c r="P53" s="36" t="s">
        <v>28</v>
      </c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77"/>
      <c r="AC53" s="77"/>
    </row>
    <row r="54" spans="1:29" ht="24" customHeight="1" x14ac:dyDescent="0.4">
      <c r="A54" s="84"/>
      <c r="B54" s="85"/>
      <c r="C54" s="103" t="s">
        <v>44</v>
      </c>
      <c r="D54" s="104"/>
      <c r="E54" s="105"/>
      <c r="F54" s="63"/>
      <c r="G54" s="63"/>
      <c r="H54" s="63"/>
      <c r="I54" s="14" t="s">
        <v>32</v>
      </c>
      <c r="J54" s="63"/>
      <c r="K54" s="63"/>
      <c r="L54" s="63"/>
      <c r="M54" s="14" t="s">
        <v>33</v>
      </c>
      <c r="N54" s="14"/>
      <c r="O54" s="63"/>
      <c r="P54" s="63"/>
      <c r="Q54" s="14" t="s">
        <v>34</v>
      </c>
      <c r="R54" s="63"/>
      <c r="S54" s="63"/>
      <c r="T54" s="14" t="s">
        <v>36</v>
      </c>
      <c r="U54" s="14"/>
      <c r="V54" s="63"/>
      <c r="W54" s="63"/>
      <c r="X54" s="14" t="s">
        <v>37</v>
      </c>
      <c r="Y54" s="14"/>
      <c r="Z54" s="14"/>
      <c r="AA54" s="14"/>
      <c r="AB54" s="15">
        <f>F54*J54*O54*R54*V54</f>
        <v>0</v>
      </c>
      <c r="AC54" s="77"/>
    </row>
    <row r="55" spans="1:29" ht="18.75" customHeight="1" x14ac:dyDescent="0.4">
      <c r="A55" s="84"/>
      <c r="B55" s="85"/>
      <c r="C55" s="101" t="s">
        <v>90</v>
      </c>
      <c r="D55" s="102"/>
      <c r="E55" s="62"/>
      <c r="F55" s="63">
        <v>152200</v>
      </c>
      <c r="G55" s="63"/>
      <c r="H55" s="63"/>
      <c r="I55" s="14" t="s">
        <v>58</v>
      </c>
      <c r="J55" s="42"/>
      <c r="K55" s="42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>
        <f>F55</f>
        <v>152200</v>
      </c>
      <c r="AC55" s="77"/>
    </row>
    <row r="56" spans="1:29" ht="18.75" customHeight="1" x14ac:dyDescent="0.4">
      <c r="A56" s="84"/>
      <c r="B56" s="85"/>
      <c r="C56" s="101" t="s">
        <v>79</v>
      </c>
      <c r="D56" s="102"/>
      <c r="E56" s="62"/>
      <c r="F56" s="63">
        <v>42000</v>
      </c>
      <c r="G56" s="63"/>
      <c r="H56" s="63"/>
      <c r="I56" s="14" t="s">
        <v>58</v>
      </c>
      <c r="J56" s="42"/>
      <c r="K56" s="42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>
        <f>F56</f>
        <v>42000</v>
      </c>
      <c r="AC56" s="77"/>
    </row>
    <row r="57" spans="1:29" ht="18.75" customHeight="1" x14ac:dyDescent="0.4">
      <c r="A57" s="84"/>
      <c r="B57" s="85"/>
      <c r="C57" s="101" t="s">
        <v>4</v>
      </c>
      <c r="D57" s="102"/>
      <c r="E57" s="62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  <c r="AC57" s="77"/>
    </row>
    <row r="58" spans="1:29" ht="18.75" customHeight="1" x14ac:dyDescent="0.4">
      <c r="A58" s="84"/>
      <c r="B58" s="85"/>
      <c r="C58" s="101"/>
      <c r="D58" s="102"/>
      <c r="E58" s="62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  <c r="AC58" s="77"/>
    </row>
    <row r="59" spans="1:29" ht="18.75" customHeight="1" x14ac:dyDescent="0.4">
      <c r="A59" s="84"/>
      <c r="B59" s="85"/>
      <c r="C59" s="101"/>
      <c r="D59" s="102"/>
      <c r="E59" s="62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  <c r="AC59" s="77"/>
    </row>
    <row r="60" spans="1:29" ht="18.75" customHeight="1" x14ac:dyDescent="0.4">
      <c r="A60" s="86"/>
      <c r="B60" s="87"/>
      <c r="C60" s="99"/>
      <c r="D60" s="100"/>
      <c r="E60" s="6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7"/>
      <c r="AC60" s="107"/>
    </row>
    <row r="61" spans="1:29" x14ac:dyDescent="0.4">
      <c r="A61" s="66" t="s">
        <v>17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8"/>
      <c r="AC61" s="18">
        <f>AC48</f>
        <v>194200</v>
      </c>
    </row>
    <row r="62" spans="1:29" ht="18.75" customHeight="1" x14ac:dyDescent="0.4">
      <c r="A62" s="84" t="s">
        <v>18</v>
      </c>
      <c r="B62" s="85"/>
      <c r="C62" s="109" t="s">
        <v>18</v>
      </c>
      <c r="D62" s="110"/>
      <c r="E62" s="111"/>
      <c r="F62" s="112">
        <v>100500</v>
      </c>
      <c r="G62" s="113"/>
      <c r="H62" s="113"/>
      <c r="I62" s="26" t="s">
        <v>58</v>
      </c>
      <c r="J62" s="44"/>
      <c r="K62" s="44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8">
        <f>F62</f>
        <v>100500</v>
      </c>
      <c r="AC62" s="106">
        <f>SUM(AB62:AB65)</f>
        <v>100500</v>
      </c>
    </row>
    <row r="63" spans="1:29" ht="18.75" customHeight="1" x14ac:dyDescent="0.4">
      <c r="A63" s="84"/>
      <c r="B63" s="85"/>
      <c r="C63" s="101"/>
      <c r="D63" s="102"/>
      <c r="E63" s="62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/>
      <c r="AC63" s="77"/>
    </row>
    <row r="64" spans="1:29" ht="18.75" customHeight="1" x14ac:dyDescent="0.4">
      <c r="A64" s="84"/>
      <c r="B64" s="85"/>
      <c r="C64" s="101"/>
      <c r="D64" s="102"/>
      <c r="E64" s="62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  <c r="AC64" s="77"/>
    </row>
    <row r="65" spans="1:29" ht="18.75" customHeight="1" x14ac:dyDescent="0.4">
      <c r="A65" s="86"/>
      <c r="B65" s="87"/>
      <c r="C65" s="99"/>
      <c r="D65" s="100"/>
      <c r="E65" s="6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7"/>
      <c r="AC65" s="107"/>
    </row>
    <row r="66" spans="1:29" x14ac:dyDescent="0.4">
      <c r="A66" s="66" t="s">
        <v>29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8"/>
      <c r="AC66" s="18">
        <f>AC62</f>
        <v>100500</v>
      </c>
    </row>
    <row r="67" spans="1:29" ht="18.75" customHeight="1" x14ac:dyDescent="0.4">
      <c r="A67" s="82" t="s">
        <v>30</v>
      </c>
      <c r="B67" s="83"/>
      <c r="C67" s="108"/>
      <c r="D67" s="91"/>
      <c r="E67" s="92"/>
      <c r="F67" s="93"/>
      <c r="G67" s="94"/>
      <c r="H67" s="94"/>
      <c r="I67" s="12" t="s">
        <v>58</v>
      </c>
      <c r="J67" s="33"/>
      <c r="K67" s="33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>
        <f>F67</f>
        <v>0</v>
      </c>
      <c r="AC67" s="106">
        <f>SUM(AB67:AB71)</f>
        <v>0</v>
      </c>
    </row>
    <row r="68" spans="1:29" ht="18.75" customHeight="1" x14ac:dyDescent="0.4">
      <c r="A68" s="84"/>
      <c r="B68" s="85"/>
      <c r="C68" s="101"/>
      <c r="D68" s="102"/>
      <c r="E68" s="62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  <c r="AC68" s="77"/>
    </row>
    <row r="69" spans="1:29" ht="18.75" customHeight="1" x14ac:dyDescent="0.4">
      <c r="A69" s="84"/>
      <c r="B69" s="85"/>
      <c r="C69" s="101"/>
      <c r="D69" s="102"/>
      <c r="E69" s="62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  <c r="AC69" s="77"/>
    </row>
    <row r="70" spans="1:29" ht="18.75" customHeight="1" x14ac:dyDescent="0.4">
      <c r="A70" s="84"/>
      <c r="B70" s="85"/>
      <c r="C70" s="101"/>
      <c r="D70" s="102"/>
      <c r="E70" s="62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  <c r="AC70" s="77"/>
    </row>
    <row r="71" spans="1:29" ht="18.75" customHeight="1" x14ac:dyDescent="0.4">
      <c r="A71" s="84"/>
      <c r="B71" s="85"/>
      <c r="C71" s="99"/>
      <c r="D71" s="100"/>
      <c r="E71" s="6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7"/>
      <c r="AC71" s="107"/>
    </row>
    <row r="72" spans="1:29" x14ac:dyDescent="0.4">
      <c r="A72" s="66" t="s">
        <v>31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8"/>
      <c r="AC72" s="18">
        <f>AC67</f>
        <v>0</v>
      </c>
    </row>
    <row r="73" spans="1:29" x14ac:dyDescent="0.4">
      <c r="A73" s="66" t="s">
        <v>57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8"/>
      <c r="AC73" s="18">
        <f>AC47+AC61+AC66+AC72</f>
        <v>1288440</v>
      </c>
    </row>
  </sheetData>
  <mergeCells count="168">
    <mergeCell ref="A1:AC1"/>
    <mergeCell ref="A2:C2"/>
    <mergeCell ref="D2:P2"/>
    <mergeCell ref="A3:C3"/>
    <mergeCell ref="E3:I3"/>
    <mergeCell ref="K3:P3"/>
    <mergeCell ref="AC7:AC13"/>
    <mergeCell ref="D9:E9"/>
    <mergeCell ref="F9:H9"/>
    <mergeCell ref="J9:K9"/>
    <mergeCell ref="M9:N9"/>
    <mergeCell ref="A4:C4"/>
    <mergeCell ref="D4:G4"/>
    <mergeCell ref="H4:J4"/>
    <mergeCell ref="A6:E6"/>
    <mergeCell ref="F6:AA6"/>
    <mergeCell ref="A7:A46"/>
    <mergeCell ref="B7:B31"/>
    <mergeCell ref="C7:C13"/>
    <mergeCell ref="D7:E7"/>
    <mergeCell ref="F7:H7"/>
    <mergeCell ref="D10:E10"/>
    <mergeCell ref="F10:H10"/>
    <mergeCell ref="D11:E11"/>
    <mergeCell ref="D12:E12"/>
    <mergeCell ref="D13:E13"/>
    <mergeCell ref="J7:L7"/>
    <mergeCell ref="O7:P7"/>
    <mergeCell ref="R7:S7"/>
    <mergeCell ref="V7:W7"/>
    <mergeCell ref="C14:C20"/>
    <mergeCell ref="D14:E14"/>
    <mergeCell ref="F14:H14"/>
    <mergeCell ref="J14:L14"/>
    <mergeCell ref="O14:P14"/>
    <mergeCell ref="R14:S14"/>
    <mergeCell ref="D18:E18"/>
    <mergeCell ref="D19:E19"/>
    <mergeCell ref="D20:E20"/>
    <mergeCell ref="D15:E15"/>
    <mergeCell ref="V14:W14"/>
    <mergeCell ref="AC14:AC20"/>
    <mergeCell ref="D16:E16"/>
    <mergeCell ref="F16:H16"/>
    <mergeCell ref="J16:K16"/>
    <mergeCell ref="M16:N16"/>
    <mergeCell ref="D17:E17"/>
    <mergeCell ref="F17:H17"/>
    <mergeCell ref="J17:K17"/>
    <mergeCell ref="C21:C26"/>
    <mergeCell ref="D21:E21"/>
    <mergeCell ref="F21:H21"/>
    <mergeCell ref="J21:L21"/>
    <mergeCell ref="O21:P21"/>
    <mergeCell ref="R21:S21"/>
    <mergeCell ref="D24:E24"/>
    <mergeCell ref="D25:E25"/>
    <mergeCell ref="D26:E26"/>
    <mergeCell ref="F15:H15"/>
    <mergeCell ref="J15:L15"/>
    <mergeCell ref="O15:P15"/>
    <mergeCell ref="R15:S15"/>
    <mergeCell ref="V21:W21"/>
    <mergeCell ref="AC21:AC26"/>
    <mergeCell ref="D22:E22"/>
    <mergeCell ref="F22:H22"/>
    <mergeCell ref="J22:K22"/>
    <mergeCell ref="M22:N22"/>
    <mergeCell ref="Q22:R22"/>
    <mergeCell ref="D23:E23"/>
    <mergeCell ref="F23:H23"/>
    <mergeCell ref="J23:K23"/>
    <mergeCell ref="C27:C31"/>
    <mergeCell ref="D27:E27"/>
    <mergeCell ref="F27:H27"/>
    <mergeCell ref="AC27:AC31"/>
    <mergeCell ref="D28:E28"/>
    <mergeCell ref="F28:H28"/>
    <mergeCell ref="D29:E29"/>
    <mergeCell ref="F29:H29"/>
    <mergeCell ref="D30:E30"/>
    <mergeCell ref="F30:H30"/>
    <mergeCell ref="D31:E31"/>
    <mergeCell ref="AC41:AC45"/>
    <mergeCell ref="D42:E42"/>
    <mergeCell ref="F42:H42"/>
    <mergeCell ref="D43:E43"/>
    <mergeCell ref="F43:H43"/>
    <mergeCell ref="D44:E44"/>
    <mergeCell ref="F44:H44"/>
    <mergeCell ref="AC33:AC37"/>
    <mergeCell ref="C34:E34"/>
    <mergeCell ref="C35:E35"/>
    <mergeCell ref="C36:E36"/>
    <mergeCell ref="C37:E37"/>
    <mergeCell ref="C38:C40"/>
    <mergeCell ref="D38:E38"/>
    <mergeCell ref="F38:H38"/>
    <mergeCell ref="J38:K38"/>
    <mergeCell ref="AC38:AC40"/>
    <mergeCell ref="D45:E45"/>
    <mergeCell ref="C41:C45"/>
    <mergeCell ref="D41:E41"/>
    <mergeCell ref="F41:H41"/>
    <mergeCell ref="C33:E33"/>
    <mergeCell ref="F33:H33"/>
    <mergeCell ref="D39:E39"/>
    <mergeCell ref="AC48:AC60"/>
    <mergeCell ref="C50:E51"/>
    <mergeCell ref="F50:H50"/>
    <mergeCell ref="J50:K50"/>
    <mergeCell ref="N50:O50"/>
    <mergeCell ref="AB50:AB51"/>
    <mergeCell ref="C52:E53"/>
    <mergeCell ref="F52:H52"/>
    <mergeCell ref="J52:K52"/>
    <mergeCell ref="N52:O52"/>
    <mergeCell ref="C55:E55"/>
    <mergeCell ref="F55:H55"/>
    <mergeCell ref="C48:E49"/>
    <mergeCell ref="F48:H48"/>
    <mergeCell ref="J48:K48"/>
    <mergeCell ref="N48:O48"/>
    <mergeCell ref="AB48:AB49"/>
    <mergeCell ref="AB52:AB53"/>
    <mergeCell ref="C54:E54"/>
    <mergeCell ref="F54:H54"/>
    <mergeCell ref="J54:L54"/>
    <mergeCell ref="O54:P54"/>
    <mergeCell ref="R54:S54"/>
    <mergeCell ref="V54:W54"/>
    <mergeCell ref="AC67:AC71"/>
    <mergeCell ref="C68:E68"/>
    <mergeCell ref="C69:E69"/>
    <mergeCell ref="C70:E70"/>
    <mergeCell ref="C71:E71"/>
    <mergeCell ref="A61:AB61"/>
    <mergeCell ref="A62:B65"/>
    <mergeCell ref="C62:E62"/>
    <mergeCell ref="F62:H62"/>
    <mergeCell ref="AC62:AC65"/>
    <mergeCell ref="C63:E63"/>
    <mergeCell ref="C64:E64"/>
    <mergeCell ref="C65:E65"/>
    <mergeCell ref="A72:AB72"/>
    <mergeCell ref="A73:AB73"/>
    <mergeCell ref="J8:L8"/>
    <mergeCell ref="O8:P8"/>
    <mergeCell ref="R8:S8"/>
    <mergeCell ref="D8:E8"/>
    <mergeCell ref="F8:H8"/>
    <mergeCell ref="J10:K10"/>
    <mergeCell ref="A66:AB66"/>
    <mergeCell ref="A67:B71"/>
    <mergeCell ref="C67:E67"/>
    <mergeCell ref="F67:H67"/>
    <mergeCell ref="C56:E56"/>
    <mergeCell ref="F56:H56"/>
    <mergeCell ref="C57:E57"/>
    <mergeCell ref="C58:E58"/>
    <mergeCell ref="C59:E59"/>
    <mergeCell ref="C60:E60"/>
    <mergeCell ref="B46:AB46"/>
    <mergeCell ref="A47:AB47"/>
    <mergeCell ref="A48:B60"/>
    <mergeCell ref="B32:AB32"/>
    <mergeCell ref="B33:B40"/>
    <mergeCell ref="D40:E40"/>
  </mergeCells>
  <phoneticPr fontId="1"/>
  <dataValidations disablePrompts="1" count="2">
    <dataValidation type="list" allowBlank="1" showInputMessage="1" showErrorMessage="1" sqref="D3" xr:uid="{8568103A-50E7-4D01-A21B-7B7CF2B33989}">
      <formula1>"月額,年額,総額"</formula1>
    </dataValidation>
    <dataValidation type="list" showInputMessage="1" showErrorMessage="1" sqref="I49 L49 O49 F49 I51 L51 O51 F51 I53 L53 O53 F53" xr:uid="{DBE22FBB-B540-482C-A15E-CFB117490DF3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1" manualBreakCount="1"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CEC6-4874-4808-98E6-268567AB9079}">
  <sheetPr>
    <tabColor theme="9" tint="0.59999389629810485"/>
  </sheetPr>
  <dimension ref="A1:I37"/>
  <sheetViews>
    <sheetView workbookViewId="0">
      <selection activeCell="B32" sqref="B32:AB32"/>
    </sheetView>
  </sheetViews>
  <sheetFormatPr defaultRowHeight="18.75" x14ac:dyDescent="0.4"/>
  <cols>
    <col min="1" max="9" width="8.875" customWidth="1"/>
  </cols>
  <sheetData>
    <row r="1" spans="1:9" ht="19.5" customHeight="1" x14ac:dyDescent="0.4">
      <c r="A1" s="4"/>
      <c r="B1" s="5"/>
      <c r="C1" s="5"/>
      <c r="D1" s="5"/>
      <c r="E1" s="5"/>
      <c r="F1" s="5"/>
      <c r="G1" s="5"/>
      <c r="H1" s="5"/>
      <c r="I1" s="6"/>
    </row>
    <row r="2" spans="1:9" ht="19.5" customHeight="1" x14ac:dyDescent="0.4">
      <c r="A2" s="7"/>
      <c r="I2" s="8"/>
    </row>
    <row r="3" spans="1:9" ht="19.5" customHeight="1" x14ac:dyDescent="0.4">
      <c r="A3" s="7"/>
      <c r="I3" s="8"/>
    </row>
    <row r="4" spans="1:9" ht="19.5" customHeight="1" x14ac:dyDescent="0.4">
      <c r="A4" s="7"/>
      <c r="B4" s="48" t="s">
        <v>47</v>
      </c>
      <c r="C4" s="48"/>
      <c r="D4" s="48"/>
      <c r="E4" s="48"/>
      <c r="F4" s="48"/>
      <c r="G4" s="48"/>
      <c r="H4" s="48"/>
      <c r="I4" s="8"/>
    </row>
    <row r="5" spans="1:9" ht="19.5" customHeight="1" x14ac:dyDescent="0.4">
      <c r="A5" s="7"/>
      <c r="B5" s="48"/>
      <c r="C5" s="48"/>
      <c r="D5" s="48"/>
      <c r="E5" s="48"/>
      <c r="F5" s="48"/>
      <c r="G5" s="48"/>
      <c r="H5" s="48"/>
      <c r="I5" s="8"/>
    </row>
    <row r="6" spans="1:9" ht="19.5" customHeight="1" x14ac:dyDescent="0.4">
      <c r="A6" s="7"/>
      <c r="I6" s="8"/>
    </row>
    <row r="7" spans="1:9" ht="19.5" customHeight="1" x14ac:dyDescent="0.4">
      <c r="A7" s="7"/>
      <c r="I7" s="8"/>
    </row>
    <row r="8" spans="1:9" ht="30" customHeight="1" x14ac:dyDescent="0.5">
      <c r="A8" s="7"/>
      <c r="B8" s="29" t="s">
        <v>22</v>
      </c>
      <c r="C8" s="49" t="s">
        <v>92</v>
      </c>
      <c r="D8" s="49"/>
      <c r="E8" s="49"/>
      <c r="F8" s="49"/>
      <c r="G8" s="49"/>
      <c r="H8" s="49"/>
      <c r="I8" s="8"/>
    </row>
    <row r="9" spans="1:9" ht="19.5" customHeight="1" x14ac:dyDescent="0.4">
      <c r="A9" s="7"/>
      <c r="I9" s="8"/>
    </row>
    <row r="10" spans="1:9" ht="19.5" customHeight="1" x14ac:dyDescent="0.4">
      <c r="A10" s="7"/>
      <c r="I10" s="8"/>
    </row>
    <row r="11" spans="1:9" ht="27" customHeight="1" x14ac:dyDescent="0.4">
      <c r="A11" s="7"/>
      <c r="B11" s="21" t="s">
        <v>23</v>
      </c>
      <c r="C11" s="50">
        <v>45962</v>
      </c>
      <c r="D11" s="50"/>
      <c r="E11" s="22" t="s">
        <v>51</v>
      </c>
      <c r="F11" s="50">
        <v>46142</v>
      </c>
      <c r="G11" s="50"/>
      <c r="H11" s="22" t="s">
        <v>62</v>
      </c>
      <c r="I11" s="8"/>
    </row>
    <row r="12" spans="1:9" ht="19.5" customHeight="1" x14ac:dyDescent="0.4">
      <c r="A12" s="7"/>
      <c r="I12" s="8"/>
    </row>
    <row r="13" spans="1:9" ht="19.5" customHeight="1" thickBot="1" x14ac:dyDescent="0.45">
      <c r="A13" s="7"/>
      <c r="I13" s="8"/>
    </row>
    <row r="14" spans="1:9" ht="19.5" customHeight="1" x14ac:dyDescent="0.4">
      <c r="A14" s="7"/>
      <c r="B14" s="51" t="s">
        <v>21</v>
      </c>
      <c r="C14" s="52"/>
      <c r="D14" s="55">
        <f>D32+D34</f>
        <v>8484814</v>
      </c>
      <c r="E14" s="56"/>
      <c r="F14" s="56"/>
      <c r="G14" s="56"/>
      <c r="H14" s="57"/>
      <c r="I14" s="8"/>
    </row>
    <row r="15" spans="1:9" ht="19.5" customHeight="1" thickBot="1" x14ac:dyDescent="0.45">
      <c r="A15" s="7"/>
      <c r="B15" s="53"/>
      <c r="C15" s="54"/>
      <c r="D15" s="58"/>
      <c r="E15" s="59"/>
      <c r="F15" s="59"/>
      <c r="G15" s="59"/>
      <c r="H15" s="60"/>
      <c r="I15" s="8"/>
    </row>
    <row r="16" spans="1:9" ht="19.5" customHeight="1" x14ac:dyDescent="0.4">
      <c r="A16" s="7"/>
      <c r="H16" t="s">
        <v>49</v>
      </c>
      <c r="I16" s="8"/>
    </row>
    <row r="17" spans="1:9" ht="19.5" customHeight="1" x14ac:dyDescent="0.4">
      <c r="A17" s="7"/>
      <c r="I17" s="8"/>
    </row>
    <row r="18" spans="1:9" ht="19.5" customHeight="1" x14ac:dyDescent="0.4">
      <c r="A18" s="7"/>
      <c r="I18" s="8"/>
    </row>
    <row r="19" spans="1:9" ht="19.5" customHeight="1" x14ac:dyDescent="0.4">
      <c r="A19" s="7"/>
      <c r="B19" t="s">
        <v>52</v>
      </c>
      <c r="I19" s="8"/>
    </row>
    <row r="20" spans="1:9" ht="19.5" customHeight="1" x14ac:dyDescent="0.4">
      <c r="A20" s="7"/>
      <c r="I20" s="8"/>
    </row>
    <row r="21" spans="1:9" ht="19.5" customHeight="1" x14ac:dyDescent="0.4">
      <c r="A21" s="7"/>
      <c r="B21" t="s">
        <v>14</v>
      </c>
      <c r="D21" s="45">
        <f>E23+E24</f>
        <v>3891600</v>
      </c>
      <c r="E21" s="45"/>
      <c r="F21" s="45"/>
      <c r="G21" t="s">
        <v>53</v>
      </c>
      <c r="I21" s="8"/>
    </row>
    <row r="22" spans="1:9" ht="19.5" customHeight="1" x14ac:dyDescent="0.4">
      <c r="A22" s="7"/>
      <c r="D22" s="23"/>
      <c r="E22" s="24"/>
      <c r="F22" s="24"/>
      <c r="I22" s="8"/>
    </row>
    <row r="23" spans="1:9" ht="19.5" customHeight="1" x14ac:dyDescent="0.4">
      <c r="A23" s="7"/>
      <c r="C23" t="s">
        <v>0</v>
      </c>
      <c r="E23" s="46">
        <v>3873600</v>
      </c>
      <c r="F23" s="46"/>
      <c r="G23" s="46"/>
      <c r="H23" t="s">
        <v>53</v>
      </c>
      <c r="I23" s="8"/>
    </row>
    <row r="24" spans="1:9" ht="19.5" customHeight="1" x14ac:dyDescent="0.4">
      <c r="A24" s="7"/>
      <c r="C24" t="s">
        <v>9</v>
      </c>
      <c r="E24" s="47">
        <v>18000</v>
      </c>
      <c r="F24" s="47"/>
      <c r="G24" s="47"/>
      <c r="H24" t="s">
        <v>53</v>
      </c>
      <c r="I24" s="8"/>
    </row>
    <row r="25" spans="1:9" ht="19.5" customHeight="1" x14ac:dyDescent="0.4">
      <c r="A25" s="7"/>
      <c r="I25" s="8"/>
    </row>
    <row r="26" spans="1:9" ht="19.5" customHeight="1" x14ac:dyDescent="0.4">
      <c r="A26" s="7"/>
      <c r="B26" t="s">
        <v>15</v>
      </c>
      <c r="D26" s="46">
        <v>3250500</v>
      </c>
      <c r="E26" s="46"/>
      <c r="F26" s="46"/>
      <c r="G26" t="s">
        <v>53</v>
      </c>
      <c r="I26" s="8"/>
    </row>
    <row r="27" spans="1:9" ht="19.5" customHeight="1" x14ac:dyDescent="0.4">
      <c r="A27" s="7"/>
      <c r="I27" s="8"/>
    </row>
    <row r="28" spans="1:9" ht="19.5" customHeight="1" x14ac:dyDescent="0.4">
      <c r="A28" s="7"/>
      <c r="B28" t="s">
        <v>18</v>
      </c>
      <c r="D28" s="46">
        <v>571368</v>
      </c>
      <c r="E28" s="46"/>
      <c r="F28" s="46"/>
      <c r="G28" t="s">
        <v>53</v>
      </c>
      <c r="I28" s="8"/>
    </row>
    <row r="29" spans="1:9" ht="19.5" customHeight="1" x14ac:dyDescent="0.4">
      <c r="A29" s="7"/>
      <c r="I29" s="8"/>
    </row>
    <row r="30" spans="1:9" ht="19.5" customHeight="1" x14ac:dyDescent="0.4">
      <c r="A30" s="7"/>
      <c r="B30" t="s">
        <v>30</v>
      </c>
      <c r="D30" s="46">
        <v>0</v>
      </c>
      <c r="E30" s="46"/>
      <c r="F30" s="46"/>
      <c r="G30" t="s">
        <v>53</v>
      </c>
      <c r="I30" s="8"/>
    </row>
    <row r="31" spans="1:9" ht="19.5" customHeight="1" x14ac:dyDescent="0.4">
      <c r="A31" s="7"/>
      <c r="I31" s="8"/>
    </row>
    <row r="32" spans="1:9" ht="19.5" customHeight="1" x14ac:dyDescent="0.4">
      <c r="A32" s="7"/>
      <c r="B32" t="s">
        <v>54</v>
      </c>
      <c r="D32" s="45">
        <f>D21+D26+D28+D30</f>
        <v>7713468</v>
      </c>
      <c r="E32" s="45"/>
      <c r="F32" s="45"/>
      <c r="G32" t="s">
        <v>53</v>
      </c>
      <c r="I32" s="8"/>
    </row>
    <row r="33" spans="1:9" ht="19.5" customHeight="1" x14ac:dyDescent="0.4">
      <c r="A33" s="7"/>
      <c r="I33" s="8"/>
    </row>
    <row r="34" spans="1:9" ht="19.5" customHeight="1" x14ac:dyDescent="0.4">
      <c r="A34" s="7"/>
      <c r="B34" t="s">
        <v>50</v>
      </c>
      <c r="D34" s="45">
        <f>ROUNDDOWN(D32*0.1,0)</f>
        <v>771346</v>
      </c>
      <c r="E34" s="45"/>
      <c r="F34" s="45"/>
      <c r="G34" t="s">
        <v>53</v>
      </c>
      <c r="I34" s="8"/>
    </row>
    <row r="35" spans="1:9" ht="19.5" customHeight="1" x14ac:dyDescent="0.4">
      <c r="A35" s="7"/>
      <c r="I35" s="8"/>
    </row>
    <row r="36" spans="1:9" ht="19.5" customHeight="1" x14ac:dyDescent="0.4">
      <c r="A36" s="7"/>
      <c r="I36" s="8"/>
    </row>
    <row r="37" spans="1:9" ht="19.5" customHeight="1" thickBot="1" x14ac:dyDescent="0.45">
      <c r="A37" s="9"/>
      <c r="B37" s="10"/>
      <c r="C37" s="10"/>
      <c r="D37" s="10"/>
      <c r="E37" s="10"/>
      <c r="F37" s="10"/>
      <c r="G37" s="10"/>
      <c r="H37" s="10"/>
      <c r="I37" s="11"/>
    </row>
  </sheetData>
  <mergeCells count="14">
    <mergeCell ref="B4:H5"/>
    <mergeCell ref="C8:H8"/>
    <mergeCell ref="C11:D11"/>
    <mergeCell ref="F11:G11"/>
    <mergeCell ref="B14:C15"/>
    <mergeCell ref="D14:H15"/>
    <mergeCell ref="D32:F32"/>
    <mergeCell ref="D34:F34"/>
    <mergeCell ref="D21:F21"/>
    <mergeCell ref="E23:G23"/>
    <mergeCell ref="E24:G24"/>
    <mergeCell ref="D26:F26"/>
    <mergeCell ref="D28:F28"/>
    <mergeCell ref="D30:F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ADBE-A632-4355-83D3-506C7A8A2C0E}">
  <sheetPr>
    <tabColor theme="9" tint="0.59999389629810485"/>
    <pageSetUpPr fitToPage="1"/>
  </sheetPr>
  <dimension ref="A1:AC73"/>
  <sheetViews>
    <sheetView view="pageBreakPreview" topLeftCell="A52" zoomScale="90" zoomScaleNormal="110" zoomScaleSheetLayoutView="90" workbookViewId="0">
      <selection activeCell="B31" sqref="B31:AB38"/>
    </sheetView>
  </sheetViews>
  <sheetFormatPr defaultRowHeight="15.75" x14ac:dyDescent="0.4"/>
  <cols>
    <col min="1" max="3" width="2.875" style="1" customWidth="1"/>
    <col min="4" max="4" width="9.875" style="1" customWidth="1"/>
    <col min="5" max="5" width="7.875" style="1" customWidth="1"/>
    <col min="6" max="27" width="2.875" style="1" customWidth="1"/>
    <col min="28" max="29" width="8.875" style="1" customWidth="1"/>
    <col min="30" max="16384" width="9" style="1"/>
  </cols>
  <sheetData>
    <row r="1" spans="1:29" ht="24" x14ac:dyDescent="0.4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2.5" customHeight="1" x14ac:dyDescent="0.4">
      <c r="A2" s="127" t="s">
        <v>22</v>
      </c>
      <c r="B2" s="128"/>
      <c r="C2" s="129"/>
      <c r="D2" s="130" t="s">
        <v>92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1:29" ht="22.5" customHeight="1" x14ac:dyDescent="0.4">
      <c r="A3" s="127" t="s">
        <v>46</v>
      </c>
      <c r="B3" s="128"/>
      <c r="C3" s="129"/>
      <c r="D3" s="25" t="s">
        <v>91</v>
      </c>
      <c r="E3" s="133">
        <v>45962</v>
      </c>
      <c r="F3" s="133"/>
      <c r="G3" s="133"/>
      <c r="H3" s="133"/>
      <c r="I3" s="133"/>
      <c r="J3" s="30" t="s">
        <v>51</v>
      </c>
      <c r="K3" s="133">
        <v>46142</v>
      </c>
      <c r="L3" s="133"/>
      <c r="M3" s="133"/>
      <c r="N3" s="133"/>
      <c r="O3" s="133"/>
      <c r="P3" s="134"/>
    </row>
    <row r="4" spans="1:29" ht="22.5" customHeight="1" x14ac:dyDescent="0.4">
      <c r="A4" s="127" t="s">
        <v>56</v>
      </c>
      <c r="B4" s="128"/>
      <c r="C4" s="129"/>
      <c r="D4" s="135">
        <f>AC73</f>
        <v>7713468</v>
      </c>
      <c r="E4" s="131"/>
      <c r="F4" s="131"/>
      <c r="G4" s="132"/>
      <c r="H4" s="130" t="s">
        <v>55</v>
      </c>
      <c r="I4" s="131"/>
      <c r="J4" s="132"/>
    </row>
    <row r="5" spans="1:29" ht="15.75" customHeight="1" x14ac:dyDescent="0.4">
      <c r="A5" s="2"/>
      <c r="B5" s="2"/>
      <c r="C5" s="2"/>
    </row>
    <row r="6" spans="1:29" ht="15.75" customHeight="1" x14ac:dyDescent="0.4">
      <c r="A6" s="136" t="s">
        <v>19</v>
      </c>
      <c r="B6" s="137"/>
      <c r="C6" s="137"/>
      <c r="D6" s="137"/>
      <c r="E6" s="138"/>
      <c r="F6" s="139" t="s">
        <v>20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3" t="s">
        <v>21</v>
      </c>
      <c r="AC6" s="3" t="s">
        <v>38</v>
      </c>
    </row>
    <row r="7" spans="1:29" ht="18.75" customHeight="1" x14ac:dyDescent="0.4">
      <c r="A7" s="140" t="s">
        <v>14</v>
      </c>
      <c r="B7" s="141" t="s">
        <v>0</v>
      </c>
      <c r="C7" s="95" t="s">
        <v>5</v>
      </c>
      <c r="D7" s="98" t="s">
        <v>1</v>
      </c>
      <c r="E7" s="92"/>
      <c r="F7" s="94">
        <v>1220</v>
      </c>
      <c r="G7" s="94"/>
      <c r="H7" s="94"/>
      <c r="I7" s="12" t="s">
        <v>32</v>
      </c>
      <c r="J7" s="94">
        <v>8</v>
      </c>
      <c r="K7" s="94"/>
      <c r="L7" s="94"/>
      <c r="M7" s="12" t="s">
        <v>33</v>
      </c>
      <c r="N7" s="12"/>
      <c r="O7" s="94">
        <v>20</v>
      </c>
      <c r="P7" s="94"/>
      <c r="Q7" s="12" t="s">
        <v>34</v>
      </c>
      <c r="R7" s="94">
        <v>6</v>
      </c>
      <c r="S7" s="94"/>
      <c r="T7" s="12" t="s">
        <v>36</v>
      </c>
      <c r="U7" s="12"/>
      <c r="V7" s="94">
        <v>3</v>
      </c>
      <c r="W7" s="94"/>
      <c r="X7" s="12" t="s">
        <v>37</v>
      </c>
      <c r="Y7" s="12"/>
      <c r="Z7" s="12"/>
      <c r="AA7" s="12"/>
      <c r="AB7" s="13">
        <f>F7*J7*O7*R7*V7</f>
        <v>3513600</v>
      </c>
      <c r="AC7" s="106">
        <f>SUM(AB7:AB12)</f>
        <v>3873600</v>
      </c>
    </row>
    <row r="8" spans="1:29" ht="18.75" customHeight="1" x14ac:dyDescent="0.4">
      <c r="A8" s="123"/>
      <c r="B8" s="142"/>
      <c r="C8" s="96"/>
      <c r="D8" s="124" t="s">
        <v>93</v>
      </c>
      <c r="E8" s="125"/>
      <c r="F8" s="63">
        <v>20000</v>
      </c>
      <c r="G8" s="63"/>
      <c r="H8" s="63"/>
      <c r="I8" s="14" t="s">
        <v>32</v>
      </c>
      <c r="J8" s="63">
        <v>6</v>
      </c>
      <c r="K8" s="63"/>
      <c r="L8" s="14" t="s">
        <v>36</v>
      </c>
      <c r="M8" s="14"/>
      <c r="N8" s="63">
        <v>3</v>
      </c>
      <c r="O8" s="63"/>
      <c r="P8" s="14" t="s">
        <v>37</v>
      </c>
      <c r="Q8" s="78"/>
      <c r="R8" s="78"/>
      <c r="S8" s="14"/>
      <c r="T8" s="14"/>
      <c r="U8" s="14"/>
      <c r="V8" s="14"/>
      <c r="W8" s="14"/>
      <c r="X8" s="14"/>
      <c r="Y8" s="14"/>
      <c r="Z8" s="14"/>
      <c r="AA8" s="14"/>
      <c r="AB8" s="15">
        <f>F8*J8*N8</f>
        <v>360000</v>
      </c>
      <c r="AC8" s="77"/>
    </row>
    <row r="9" spans="1:29" ht="18.75" customHeight="1" x14ac:dyDescent="0.4">
      <c r="A9" s="123"/>
      <c r="B9" s="142"/>
      <c r="C9" s="96"/>
      <c r="D9" s="61" t="s">
        <v>3</v>
      </c>
      <c r="E9" s="62"/>
      <c r="F9" s="63"/>
      <c r="G9" s="63"/>
      <c r="H9" s="63"/>
      <c r="I9" s="14" t="s">
        <v>32</v>
      </c>
      <c r="J9" s="63"/>
      <c r="K9" s="63"/>
      <c r="L9" s="14" t="s">
        <v>35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f>F9*J9</f>
        <v>0</v>
      </c>
      <c r="AC9" s="77"/>
    </row>
    <row r="10" spans="1:29" ht="18.75" customHeight="1" x14ac:dyDescent="0.4">
      <c r="A10" s="123"/>
      <c r="B10" s="142"/>
      <c r="C10" s="96"/>
      <c r="D10" s="61" t="s">
        <v>4</v>
      </c>
      <c r="E10" s="6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  <c r="AC10" s="77"/>
    </row>
    <row r="11" spans="1:29" ht="18.75" customHeight="1" x14ac:dyDescent="0.4">
      <c r="A11" s="123"/>
      <c r="B11" s="142"/>
      <c r="C11" s="96"/>
      <c r="D11" s="61"/>
      <c r="E11" s="6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77"/>
    </row>
    <row r="12" spans="1:29" ht="18.75" customHeight="1" x14ac:dyDescent="0.4">
      <c r="A12" s="123"/>
      <c r="B12" s="142"/>
      <c r="C12" s="97"/>
      <c r="D12" s="64"/>
      <c r="E12" s="6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07"/>
    </row>
    <row r="13" spans="1:29" ht="18.75" customHeight="1" x14ac:dyDescent="0.4">
      <c r="A13" s="123"/>
      <c r="B13" s="142"/>
      <c r="C13" s="95" t="s">
        <v>6</v>
      </c>
      <c r="D13" s="98" t="s">
        <v>1</v>
      </c>
      <c r="E13" s="92"/>
      <c r="F13" s="94"/>
      <c r="G13" s="94"/>
      <c r="H13" s="94"/>
      <c r="I13" s="12" t="s">
        <v>32</v>
      </c>
      <c r="J13" s="94"/>
      <c r="K13" s="94"/>
      <c r="L13" s="94"/>
      <c r="M13" s="12" t="s">
        <v>33</v>
      </c>
      <c r="N13" s="12"/>
      <c r="O13" s="94"/>
      <c r="P13" s="94"/>
      <c r="Q13" s="12" t="s">
        <v>34</v>
      </c>
      <c r="R13" s="94"/>
      <c r="S13" s="94"/>
      <c r="T13" s="12" t="s">
        <v>36</v>
      </c>
      <c r="U13" s="12"/>
      <c r="V13" s="94"/>
      <c r="W13" s="94"/>
      <c r="X13" s="12" t="s">
        <v>37</v>
      </c>
      <c r="Y13" s="12"/>
      <c r="Z13" s="12"/>
      <c r="AA13" s="12"/>
      <c r="AB13" s="13">
        <f>F13*J13*O13*R13*V13</f>
        <v>0</v>
      </c>
      <c r="AC13" s="106">
        <f>SUM(AB13:AB18)</f>
        <v>0</v>
      </c>
    </row>
    <row r="14" spans="1:29" ht="18.75" customHeight="1" x14ac:dyDescent="0.4">
      <c r="A14" s="123"/>
      <c r="B14" s="142"/>
      <c r="C14" s="96"/>
      <c r="D14" s="61" t="s">
        <v>2</v>
      </c>
      <c r="E14" s="62"/>
      <c r="F14" s="63"/>
      <c r="G14" s="63"/>
      <c r="H14" s="63"/>
      <c r="I14" s="14" t="s">
        <v>32</v>
      </c>
      <c r="J14" s="63"/>
      <c r="K14" s="63"/>
      <c r="L14" s="14" t="s">
        <v>34</v>
      </c>
      <c r="M14" s="63"/>
      <c r="N14" s="63"/>
      <c r="O14" s="14" t="s">
        <v>36</v>
      </c>
      <c r="P14" s="14"/>
      <c r="Q14" s="63"/>
      <c r="R14" s="63"/>
      <c r="S14" s="14" t="s">
        <v>37</v>
      </c>
      <c r="T14" s="14"/>
      <c r="U14" s="14"/>
      <c r="V14" s="14"/>
      <c r="W14" s="14"/>
      <c r="X14" s="14"/>
      <c r="Y14" s="14"/>
      <c r="Z14" s="14"/>
      <c r="AA14" s="14"/>
      <c r="AB14" s="15">
        <f>F14*J14*M14*Q14</f>
        <v>0</v>
      </c>
      <c r="AC14" s="77"/>
    </row>
    <row r="15" spans="1:29" ht="18.75" customHeight="1" x14ac:dyDescent="0.4">
      <c r="A15" s="123"/>
      <c r="B15" s="142"/>
      <c r="C15" s="96"/>
      <c r="D15" s="61" t="s">
        <v>3</v>
      </c>
      <c r="E15" s="62"/>
      <c r="F15" s="63"/>
      <c r="G15" s="63"/>
      <c r="H15" s="63"/>
      <c r="I15" s="14" t="s">
        <v>32</v>
      </c>
      <c r="J15" s="63"/>
      <c r="K15" s="63"/>
      <c r="L15" s="14" t="s">
        <v>35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>
        <f>F15*J15</f>
        <v>0</v>
      </c>
      <c r="AC15" s="77"/>
    </row>
    <row r="16" spans="1:29" ht="18.75" customHeight="1" x14ac:dyDescent="0.4">
      <c r="A16" s="123"/>
      <c r="B16" s="142"/>
      <c r="C16" s="96"/>
      <c r="D16" s="61" t="s">
        <v>4</v>
      </c>
      <c r="E16" s="6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77"/>
    </row>
    <row r="17" spans="1:29" ht="18.75" customHeight="1" x14ac:dyDescent="0.4">
      <c r="A17" s="123"/>
      <c r="B17" s="142"/>
      <c r="C17" s="96"/>
      <c r="D17" s="61"/>
      <c r="E17" s="6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77"/>
    </row>
    <row r="18" spans="1:29" ht="18.75" customHeight="1" x14ac:dyDescent="0.4">
      <c r="A18" s="123"/>
      <c r="B18" s="142"/>
      <c r="C18" s="97"/>
      <c r="D18" s="64"/>
      <c r="E18" s="6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07"/>
    </row>
    <row r="19" spans="1:29" ht="18.75" customHeight="1" x14ac:dyDescent="0.4">
      <c r="A19" s="123"/>
      <c r="B19" s="142"/>
      <c r="C19" s="95" t="s">
        <v>7</v>
      </c>
      <c r="D19" s="98" t="s">
        <v>1</v>
      </c>
      <c r="E19" s="92"/>
      <c r="F19" s="94"/>
      <c r="G19" s="94"/>
      <c r="H19" s="94"/>
      <c r="I19" s="12" t="s">
        <v>32</v>
      </c>
      <c r="J19" s="94"/>
      <c r="K19" s="94"/>
      <c r="L19" s="94"/>
      <c r="M19" s="12" t="s">
        <v>33</v>
      </c>
      <c r="N19" s="12"/>
      <c r="O19" s="94"/>
      <c r="P19" s="94"/>
      <c r="Q19" s="12" t="s">
        <v>34</v>
      </c>
      <c r="R19" s="94"/>
      <c r="S19" s="94"/>
      <c r="T19" s="12" t="s">
        <v>36</v>
      </c>
      <c r="U19" s="12"/>
      <c r="V19" s="94"/>
      <c r="W19" s="94"/>
      <c r="X19" s="12" t="s">
        <v>37</v>
      </c>
      <c r="Y19" s="12"/>
      <c r="Z19" s="12"/>
      <c r="AA19" s="12"/>
      <c r="AB19" s="13">
        <f>F19*J19*O19*R19*V19</f>
        <v>0</v>
      </c>
      <c r="AC19" s="106">
        <f>SUM(AB19:AB24)</f>
        <v>0</v>
      </c>
    </row>
    <row r="20" spans="1:29" ht="18.75" customHeight="1" x14ac:dyDescent="0.4">
      <c r="A20" s="123"/>
      <c r="B20" s="142"/>
      <c r="C20" s="96"/>
      <c r="D20" s="61" t="s">
        <v>2</v>
      </c>
      <c r="E20" s="62"/>
      <c r="F20" s="63"/>
      <c r="G20" s="63"/>
      <c r="H20" s="63"/>
      <c r="I20" s="14" t="s">
        <v>32</v>
      </c>
      <c r="J20" s="63"/>
      <c r="K20" s="63"/>
      <c r="L20" s="14" t="s">
        <v>34</v>
      </c>
      <c r="M20" s="63"/>
      <c r="N20" s="63"/>
      <c r="O20" s="14" t="s">
        <v>36</v>
      </c>
      <c r="P20" s="14"/>
      <c r="Q20" s="63"/>
      <c r="R20" s="63"/>
      <c r="S20" s="14" t="s">
        <v>37</v>
      </c>
      <c r="T20" s="14"/>
      <c r="U20" s="14"/>
      <c r="V20" s="14"/>
      <c r="W20" s="14"/>
      <c r="X20" s="14"/>
      <c r="Y20" s="14"/>
      <c r="Z20" s="14"/>
      <c r="AA20" s="14"/>
      <c r="AB20" s="15">
        <f>F20*J20*M20*Q20</f>
        <v>0</v>
      </c>
      <c r="AC20" s="77"/>
    </row>
    <row r="21" spans="1:29" ht="18.75" customHeight="1" x14ac:dyDescent="0.4">
      <c r="A21" s="123"/>
      <c r="B21" s="142"/>
      <c r="C21" s="96"/>
      <c r="D21" s="61" t="s">
        <v>3</v>
      </c>
      <c r="E21" s="62"/>
      <c r="F21" s="63"/>
      <c r="G21" s="63"/>
      <c r="H21" s="63"/>
      <c r="I21" s="14" t="s">
        <v>32</v>
      </c>
      <c r="J21" s="63"/>
      <c r="K21" s="63"/>
      <c r="L21" s="14" t="s">
        <v>35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>
        <f>F21*J21</f>
        <v>0</v>
      </c>
      <c r="AC21" s="77"/>
    </row>
    <row r="22" spans="1:29" ht="18.75" customHeight="1" x14ac:dyDescent="0.4">
      <c r="A22" s="123"/>
      <c r="B22" s="142"/>
      <c r="C22" s="96"/>
      <c r="D22" s="61" t="s">
        <v>4</v>
      </c>
      <c r="E22" s="6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77"/>
    </row>
    <row r="23" spans="1:29" ht="18.75" customHeight="1" x14ac:dyDescent="0.4">
      <c r="A23" s="123"/>
      <c r="B23" s="142"/>
      <c r="C23" s="96"/>
      <c r="D23" s="61"/>
      <c r="E23" s="6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77"/>
    </row>
    <row r="24" spans="1:29" ht="18.75" customHeight="1" x14ac:dyDescent="0.4">
      <c r="A24" s="123"/>
      <c r="B24" s="142"/>
      <c r="C24" s="97"/>
      <c r="D24" s="64"/>
      <c r="E24" s="6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07"/>
    </row>
    <row r="25" spans="1:29" ht="18.75" customHeight="1" x14ac:dyDescent="0.4">
      <c r="A25" s="123"/>
      <c r="B25" s="142"/>
      <c r="C25" s="88" t="s">
        <v>40</v>
      </c>
      <c r="D25" s="91" t="s">
        <v>10</v>
      </c>
      <c r="E25" s="92"/>
      <c r="F25" s="93"/>
      <c r="G25" s="94"/>
      <c r="H25" s="94"/>
      <c r="I25" s="12" t="s">
        <v>58</v>
      </c>
      <c r="J25" s="33"/>
      <c r="K25" s="33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3">
        <f>F25</f>
        <v>0</v>
      </c>
      <c r="AC25" s="106">
        <f>SUM(AB25:AB29)</f>
        <v>0</v>
      </c>
    </row>
    <row r="26" spans="1:29" ht="18.75" customHeight="1" x14ac:dyDescent="0.4">
      <c r="A26" s="123"/>
      <c r="B26" s="142"/>
      <c r="C26" s="89"/>
      <c r="D26" s="102" t="s">
        <v>11</v>
      </c>
      <c r="E26" s="62"/>
      <c r="F26" s="119"/>
      <c r="G26" s="63"/>
      <c r="H26" s="63"/>
      <c r="I26" s="14" t="s">
        <v>58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>
        <f t="shared" ref="AB26:AB28" si="0">F26</f>
        <v>0</v>
      </c>
      <c r="AC26" s="77"/>
    </row>
    <row r="27" spans="1:29" ht="18.75" customHeight="1" x14ac:dyDescent="0.4">
      <c r="A27" s="123"/>
      <c r="B27" s="142"/>
      <c r="C27" s="89"/>
      <c r="D27" s="102" t="s">
        <v>12</v>
      </c>
      <c r="E27" s="62"/>
      <c r="F27" s="119"/>
      <c r="G27" s="63"/>
      <c r="H27" s="63"/>
      <c r="I27" s="14" t="s">
        <v>58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>
        <f t="shared" si="0"/>
        <v>0</v>
      </c>
      <c r="AC27" s="77"/>
    </row>
    <row r="28" spans="1:29" ht="18.75" customHeight="1" x14ac:dyDescent="0.4">
      <c r="A28" s="123"/>
      <c r="B28" s="142"/>
      <c r="C28" s="89"/>
      <c r="D28" s="102" t="s">
        <v>4</v>
      </c>
      <c r="E28" s="62"/>
      <c r="F28" s="119"/>
      <c r="G28" s="63"/>
      <c r="H28" s="63"/>
      <c r="I28" s="14" t="s">
        <v>58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>
        <f t="shared" si="0"/>
        <v>0</v>
      </c>
      <c r="AC28" s="77"/>
    </row>
    <row r="29" spans="1:29" ht="18.75" customHeight="1" x14ac:dyDescent="0.4">
      <c r="A29" s="123"/>
      <c r="B29" s="142"/>
      <c r="C29" s="90"/>
      <c r="D29" s="100"/>
      <c r="E29" s="6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07"/>
    </row>
    <row r="30" spans="1:29" x14ac:dyDescent="0.4">
      <c r="A30" s="123"/>
      <c r="B30" s="66" t="s">
        <v>8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/>
      <c r="AC30" s="18">
        <f>SUM(AC7:AC29)</f>
        <v>3873600</v>
      </c>
    </row>
    <row r="31" spans="1:29" ht="18.75" customHeight="1" x14ac:dyDescent="0.4">
      <c r="A31" s="123"/>
      <c r="B31" s="123" t="s">
        <v>9</v>
      </c>
      <c r="C31" s="108" t="s">
        <v>97</v>
      </c>
      <c r="D31" s="91"/>
      <c r="E31" s="92"/>
      <c r="F31" s="94">
        <v>1000</v>
      </c>
      <c r="G31" s="94"/>
      <c r="H31" s="94"/>
      <c r="I31" s="12" t="s">
        <v>32</v>
      </c>
      <c r="J31" s="63">
        <v>6</v>
      </c>
      <c r="K31" s="63"/>
      <c r="L31" s="14" t="s">
        <v>36</v>
      </c>
      <c r="M31" s="14"/>
      <c r="N31" s="63">
        <v>3</v>
      </c>
      <c r="O31" s="63"/>
      <c r="P31" s="14" t="s">
        <v>37</v>
      </c>
      <c r="Q31" s="78"/>
      <c r="R31" s="78"/>
      <c r="S31" s="14"/>
      <c r="T31" s="14"/>
      <c r="U31" s="14"/>
      <c r="V31" s="14"/>
      <c r="W31" s="14"/>
      <c r="X31" s="14"/>
      <c r="Y31" s="14"/>
      <c r="Z31" s="12"/>
      <c r="AA31" s="12"/>
      <c r="AB31" s="13">
        <f>F31*J31*N31</f>
        <v>18000</v>
      </c>
      <c r="AC31" s="106">
        <f>SUM(AB31:AB35)</f>
        <v>18000</v>
      </c>
    </row>
    <row r="32" spans="1:29" ht="18.75" customHeight="1" x14ac:dyDescent="0.4">
      <c r="A32" s="123"/>
      <c r="B32" s="123"/>
      <c r="C32" s="101"/>
      <c r="D32" s="102"/>
      <c r="E32" s="62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  <c r="AC32" s="77"/>
    </row>
    <row r="33" spans="1:29" ht="18.75" customHeight="1" x14ac:dyDescent="0.4">
      <c r="A33" s="123"/>
      <c r="B33" s="123"/>
      <c r="C33" s="101"/>
      <c r="D33" s="102"/>
      <c r="E33" s="62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  <c r="AC33" s="77"/>
    </row>
    <row r="34" spans="1:29" ht="18.75" customHeight="1" x14ac:dyDescent="0.4">
      <c r="A34" s="123"/>
      <c r="B34" s="123"/>
      <c r="C34" s="101"/>
      <c r="D34" s="102"/>
      <c r="E34" s="62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  <c r="AC34" s="77"/>
    </row>
    <row r="35" spans="1:29" ht="18.75" customHeight="1" x14ac:dyDescent="0.4">
      <c r="A35" s="123"/>
      <c r="B35" s="123"/>
      <c r="C35" s="99"/>
      <c r="D35" s="100"/>
      <c r="E35" s="65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  <c r="AC35" s="107"/>
    </row>
    <row r="36" spans="1:29" ht="18.75" customHeight="1" x14ac:dyDescent="0.4">
      <c r="A36" s="123"/>
      <c r="B36" s="123"/>
      <c r="C36" s="120" t="s">
        <v>39</v>
      </c>
      <c r="D36" s="91" t="s">
        <v>41</v>
      </c>
      <c r="E36" s="92"/>
      <c r="F36" s="94"/>
      <c r="G36" s="94"/>
      <c r="H36" s="94"/>
      <c r="I36" s="12" t="s">
        <v>32</v>
      </c>
      <c r="J36" s="94"/>
      <c r="K36" s="94"/>
      <c r="L36" s="12" t="s">
        <v>42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3">
        <f>F36*J36</f>
        <v>0</v>
      </c>
      <c r="AC36" s="106">
        <f>SUM(AB36:AB38)</f>
        <v>0</v>
      </c>
    </row>
    <row r="37" spans="1:29" ht="18.75" customHeight="1" x14ac:dyDescent="0.4">
      <c r="A37" s="123"/>
      <c r="B37" s="123"/>
      <c r="C37" s="121"/>
      <c r="D37" s="102"/>
      <c r="E37" s="62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  <c r="AC37" s="77"/>
    </row>
    <row r="38" spans="1:29" ht="18.75" customHeight="1" x14ac:dyDescent="0.4">
      <c r="A38" s="123"/>
      <c r="B38" s="123"/>
      <c r="C38" s="122"/>
      <c r="D38" s="100"/>
      <c r="E38" s="6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7"/>
      <c r="AC38" s="107"/>
    </row>
    <row r="39" spans="1:29" ht="18.75" customHeight="1" x14ac:dyDescent="0.4">
      <c r="A39" s="123"/>
      <c r="B39" s="31"/>
      <c r="C39" s="88" t="s">
        <v>40</v>
      </c>
      <c r="D39" s="91" t="s">
        <v>10</v>
      </c>
      <c r="E39" s="92"/>
      <c r="F39" s="93"/>
      <c r="G39" s="94"/>
      <c r="H39" s="94"/>
      <c r="I39" s="12" t="s">
        <v>58</v>
      </c>
      <c r="J39" s="33"/>
      <c r="K39" s="33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>
        <f>F39</f>
        <v>0</v>
      </c>
      <c r="AC39" s="106">
        <f>SUM(AB39:AB43)</f>
        <v>0</v>
      </c>
    </row>
    <row r="40" spans="1:29" ht="18.75" customHeight="1" x14ac:dyDescent="0.4">
      <c r="A40" s="123"/>
      <c r="B40" s="31"/>
      <c r="C40" s="89"/>
      <c r="D40" s="102" t="s">
        <v>11</v>
      </c>
      <c r="E40" s="62"/>
      <c r="F40" s="119"/>
      <c r="G40" s="63"/>
      <c r="H40" s="63"/>
      <c r="I40" s="14" t="s">
        <v>58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>
        <f t="shared" ref="AB40:AB42" si="1">F40</f>
        <v>0</v>
      </c>
      <c r="AC40" s="77"/>
    </row>
    <row r="41" spans="1:29" ht="18.75" customHeight="1" x14ac:dyDescent="0.4">
      <c r="A41" s="123"/>
      <c r="B41" s="31"/>
      <c r="C41" s="89"/>
      <c r="D41" s="102" t="s">
        <v>12</v>
      </c>
      <c r="E41" s="62"/>
      <c r="F41" s="119"/>
      <c r="G41" s="63"/>
      <c r="H41" s="63"/>
      <c r="I41" s="14" t="s">
        <v>58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>
        <f t="shared" si="1"/>
        <v>0</v>
      </c>
      <c r="AC41" s="77"/>
    </row>
    <row r="42" spans="1:29" ht="18.75" customHeight="1" x14ac:dyDescent="0.4">
      <c r="A42" s="123"/>
      <c r="B42" s="31"/>
      <c r="C42" s="89"/>
      <c r="D42" s="102" t="s">
        <v>4</v>
      </c>
      <c r="E42" s="62"/>
      <c r="F42" s="119"/>
      <c r="G42" s="63"/>
      <c r="H42" s="63"/>
      <c r="I42" s="14" t="s">
        <v>58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>
        <f t="shared" si="1"/>
        <v>0</v>
      </c>
      <c r="AC42" s="77"/>
    </row>
    <row r="43" spans="1:29" ht="18.75" customHeight="1" x14ac:dyDescent="0.4">
      <c r="A43" s="123"/>
      <c r="B43" s="31"/>
      <c r="C43" s="90"/>
      <c r="D43" s="100"/>
      <c r="E43" s="6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7"/>
      <c r="AC43" s="107"/>
    </row>
    <row r="44" spans="1:29" x14ac:dyDescent="0.4">
      <c r="A44" s="123"/>
      <c r="B44" s="66" t="s">
        <v>13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8"/>
      <c r="AC44" s="18">
        <f>SUM(AC31:AC43)</f>
        <v>18000</v>
      </c>
    </row>
    <row r="45" spans="1:29" x14ac:dyDescent="0.4">
      <c r="A45" s="66" t="s">
        <v>16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18">
        <f>AC30+AC44</f>
        <v>3891600</v>
      </c>
    </row>
    <row r="46" spans="1:29" ht="18.75" customHeight="1" x14ac:dyDescent="0.4">
      <c r="A46" s="82" t="s">
        <v>15</v>
      </c>
      <c r="B46" s="83"/>
      <c r="C46" s="115" t="s">
        <v>45</v>
      </c>
      <c r="D46" s="116"/>
      <c r="E46" s="117"/>
      <c r="F46" s="118">
        <v>58150</v>
      </c>
      <c r="G46" s="118"/>
      <c r="H46" s="118"/>
      <c r="I46" s="34" t="s">
        <v>32</v>
      </c>
      <c r="J46" s="118">
        <v>6</v>
      </c>
      <c r="K46" s="118"/>
      <c r="L46" s="34" t="s">
        <v>36</v>
      </c>
      <c r="M46" s="34"/>
      <c r="N46" s="118">
        <v>3</v>
      </c>
      <c r="O46" s="118"/>
      <c r="P46" s="34" t="s">
        <v>37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8"/>
      <c r="AB46" s="106">
        <f>F46*J46*N46</f>
        <v>1046700</v>
      </c>
      <c r="AC46" s="106">
        <f>SUM(AB46:AB60)</f>
        <v>3250500</v>
      </c>
    </row>
    <row r="47" spans="1:29" ht="18.75" customHeight="1" x14ac:dyDescent="0.4">
      <c r="A47" s="84"/>
      <c r="B47" s="85"/>
      <c r="C47" s="72"/>
      <c r="D47" s="73"/>
      <c r="E47" s="74"/>
      <c r="F47" s="43" t="s">
        <v>75</v>
      </c>
      <c r="G47" s="36" t="s">
        <v>25</v>
      </c>
      <c r="H47" s="36"/>
      <c r="I47" s="43" t="s">
        <v>75</v>
      </c>
      <c r="J47" s="36" t="s">
        <v>26</v>
      </c>
      <c r="K47" s="36"/>
      <c r="L47" s="43" t="s">
        <v>75</v>
      </c>
      <c r="M47" s="36" t="s">
        <v>27</v>
      </c>
      <c r="N47" s="36"/>
      <c r="O47" s="43" t="s">
        <v>75</v>
      </c>
      <c r="P47" s="36" t="s">
        <v>94</v>
      </c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77"/>
      <c r="AC47" s="77"/>
    </row>
    <row r="48" spans="1:29" ht="18.75" customHeight="1" x14ac:dyDescent="0.4">
      <c r="A48" s="84"/>
      <c r="B48" s="85"/>
      <c r="C48" s="69" t="s">
        <v>45</v>
      </c>
      <c r="D48" s="70"/>
      <c r="E48" s="71"/>
      <c r="F48" s="75"/>
      <c r="G48" s="75"/>
      <c r="H48" s="75"/>
      <c r="I48" s="19" t="s">
        <v>32</v>
      </c>
      <c r="J48" s="75"/>
      <c r="K48" s="75"/>
      <c r="L48" s="19" t="s">
        <v>36</v>
      </c>
      <c r="M48" s="19"/>
      <c r="N48" s="75"/>
      <c r="O48" s="75"/>
      <c r="P48" s="19" t="s">
        <v>37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41"/>
      <c r="AB48" s="76">
        <f>F48*J48*N48</f>
        <v>0</v>
      </c>
      <c r="AC48" s="77"/>
    </row>
    <row r="49" spans="1:29" ht="18.75" customHeight="1" x14ac:dyDescent="0.4">
      <c r="A49" s="84"/>
      <c r="B49" s="85"/>
      <c r="C49" s="72"/>
      <c r="D49" s="73"/>
      <c r="E49" s="74"/>
      <c r="F49" s="32" t="s">
        <v>24</v>
      </c>
      <c r="G49" s="26" t="s">
        <v>25</v>
      </c>
      <c r="H49" s="26"/>
      <c r="I49" s="32" t="s">
        <v>24</v>
      </c>
      <c r="J49" s="26" t="s">
        <v>26</v>
      </c>
      <c r="K49" s="26"/>
      <c r="L49" s="32" t="s">
        <v>24</v>
      </c>
      <c r="M49" s="26" t="s">
        <v>27</v>
      </c>
      <c r="N49" s="26"/>
      <c r="O49" s="32" t="s">
        <v>24</v>
      </c>
      <c r="P49" s="26" t="s">
        <v>28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14"/>
      <c r="AC49" s="77"/>
    </row>
    <row r="50" spans="1:29" ht="18.75" customHeight="1" x14ac:dyDescent="0.4">
      <c r="A50" s="84"/>
      <c r="B50" s="85"/>
      <c r="C50" s="69" t="s">
        <v>45</v>
      </c>
      <c r="D50" s="70"/>
      <c r="E50" s="71"/>
      <c r="F50" s="75"/>
      <c r="G50" s="75"/>
      <c r="H50" s="75"/>
      <c r="I50" s="19" t="s">
        <v>32</v>
      </c>
      <c r="J50" s="75"/>
      <c r="K50" s="75"/>
      <c r="L50" s="19" t="s">
        <v>36</v>
      </c>
      <c r="M50" s="19"/>
      <c r="N50" s="75"/>
      <c r="O50" s="75"/>
      <c r="P50" s="19" t="s">
        <v>37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41"/>
      <c r="AB50" s="76">
        <f>F50*J50*N50</f>
        <v>0</v>
      </c>
      <c r="AC50" s="77"/>
    </row>
    <row r="51" spans="1:29" ht="18.75" customHeight="1" x14ac:dyDescent="0.4">
      <c r="A51" s="84"/>
      <c r="B51" s="85"/>
      <c r="C51" s="72"/>
      <c r="D51" s="73"/>
      <c r="E51" s="74"/>
      <c r="F51" s="43" t="s">
        <v>24</v>
      </c>
      <c r="G51" s="36" t="s">
        <v>25</v>
      </c>
      <c r="H51" s="36"/>
      <c r="I51" s="43" t="s">
        <v>24</v>
      </c>
      <c r="J51" s="36" t="s">
        <v>26</v>
      </c>
      <c r="K51" s="36"/>
      <c r="L51" s="43" t="s">
        <v>24</v>
      </c>
      <c r="M51" s="36" t="s">
        <v>27</v>
      </c>
      <c r="N51" s="36"/>
      <c r="O51" s="43" t="s">
        <v>24</v>
      </c>
      <c r="P51" s="36" t="s">
        <v>28</v>
      </c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77"/>
      <c r="AC51" s="77"/>
    </row>
    <row r="52" spans="1:29" ht="24" customHeight="1" x14ac:dyDescent="0.4">
      <c r="A52" s="84"/>
      <c r="B52" s="85"/>
      <c r="C52" s="103" t="s">
        <v>44</v>
      </c>
      <c r="D52" s="104"/>
      <c r="E52" s="105"/>
      <c r="F52" s="63">
        <v>1590</v>
      </c>
      <c r="G52" s="63"/>
      <c r="H52" s="63"/>
      <c r="I52" s="14" t="s">
        <v>32</v>
      </c>
      <c r="J52" s="63">
        <v>8</v>
      </c>
      <c r="K52" s="63"/>
      <c r="L52" s="63"/>
      <c r="M52" s="14" t="s">
        <v>33</v>
      </c>
      <c r="N52" s="14"/>
      <c r="O52" s="63">
        <v>20</v>
      </c>
      <c r="P52" s="63"/>
      <c r="Q52" s="14" t="s">
        <v>34</v>
      </c>
      <c r="R52" s="63">
        <v>6</v>
      </c>
      <c r="S52" s="63"/>
      <c r="T52" s="14" t="s">
        <v>36</v>
      </c>
      <c r="U52" s="14"/>
      <c r="V52" s="63">
        <v>1</v>
      </c>
      <c r="W52" s="63"/>
      <c r="X52" s="14" t="s">
        <v>37</v>
      </c>
      <c r="Y52" s="14"/>
      <c r="Z52" s="14"/>
      <c r="AA52" s="14"/>
      <c r="AB52" s="15">
        <f>F52*J52*O52*R52*V52</f>
        <v>1526400</v>
      </c>
      <c r="AC52" s="77"/>
    </row>
    <row r="53" spans="1:29" ht="24" customHeight="1" x14ac:dyDescent="0.4">
      <c r="A53" s="84"/>
      <c r="B53" s="85"/>
      <c r="C53" s="79" t="s">
        <v>95</v>
      </c>
      <c r="D53" s="80"/>
      <c r="E53" s="81"/>
      <c r="F53" s="63">
        <v>33000</v>
      </c>
      <c r="G53" s="63"/>
      <c r="H53" s="63"/>
      <c r="I53" s="14" t="s">
        <v>32</v>
      </c>
      <c r="J53" s="63">
        <v>6</v>
      </c>
      <c r="K53" s="63"/>
      <c r="L53" s="14" t="s">
        <v>36</v>
      </c>
      <c r="M53" s="14"/>
      <c r="N53" s="63">
        <v>1</v>
      </c>
      <c r="O53" s="63"/>
      <c r="P53" s="14" t="s">
        <v>37</v>
      </c>
      <c r="Q53" s="78"/>
      <c r="R53" s="78"/>
      <c r="S53" s="14"/>
      <c r="T53" s="14"/>
      <c r="U53" s="14"/>
      <c r="V53" s="14"/>
      <c r="W53" s="14"/>
      <c r="X53" s="14"/>
      <c r="Y53" s="14"/>
      <c r="Z53" s="14"/>
      <c r="AA53" s="14"/>
      <c r="AB53" s="15">
        <f>F53*J53*N53</f>
        <v>198000</v>
      </c>
      <c r="AC53" s="77"/>
    </row>
    <row r="54" spans="1:29" ht="18.75" customHeight="1" x14ac:dyDescent="0.4">
      <c r="A54" s="84"/>
      <c r="B54" s="85"/>
      <c r="C54" s="69" t="s">
        <v>78</v>
      </c>
      <c r="D54" s="70"/>
      <c r="E54" s="71"/>
      <c r="F54" s="75">
        <v>76900</v>
      </c>
      <c r="G54" s="75"/>
      <c r="H54" s="75"/>
      <c r="I54" s="19" t="s">
        <v>32</v>
      </c>
      <c r="J54" s="75">
        <v>6</v>
      </c>
      <c r="K54" s="75"/>
      <c r="L54" s="19" t="s">
        <v>36</v>
      </c>
      <c r="M54" s="19"/>
      <c r="N54" s="75">
        <v>1</v>
      </c>
      <c r="O54" s="75"/>
      <c r="P54" s="19" t="s">
        <v>37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41"/>
      <c r="AB54" s="76">
        <f>F54*J54*N54</f>
        <v>461400</v>
      </c>
      <c r="AC54" s="77"/>
    </row>
    <row r="55" spans="1:29" ht="18.75" customHeight="1" x14ac:dyDescent="0.4">
      <c r="A55" s="84"/>
      <c r="B55" s="85"/>
      <c r="C55" s="72"/>
      <c r="D55" s="73"/>
      <c r="E55" s="74"/>
      <c r="F55" s="43" t="s">
        <v>75</v>
      </c>
      <c r="G55" s="36" t="s">
        <v>25</v>
      </c>
      <c r="H55" s="36"/>
      <c r="I55" s="43" t="s">
        <v>75</v>
      </c>
      <c r="J55" s="36" t="s">
        <v>26</v>
      </c>
      <c r="K55" s="36"/>
      <c r="L55" s="43" t="s">
        <v>75</v>
      </c>
      <c r="M55" s="36" t="s">
        <v>27</v>
      </c>
      <c r="N55" s="36"/>
      <c r="O55" s="43" t="s">
        <v>75</v>
      </c>
      <c r="P55" s="36" t="s">
        <v>94</v>
      </c>
      <c r="Q55" s="3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14"/>
      <c r="AC55" s="77"/>
    </row>
    <row r="56" spans="1:29" ht="18.75" customHeight="1" x14ac:dyDescent="0.4">
      <c r="A56" s="84"/>
      <c r="B56" s="85"/>
      <c r="C56" s="101" t="s">
        <v>79</v>
      </c>
      <c r="D56" s="102"/>
      <c r="E56" s="62"/>
      <c r="F56" s="63"/>
      <c r="G56" s="63"/>
      <c r="H56" s="63"/>
      <c r="I56" s="14" t="s">
        <v>58</v>
      </c>
      <c r="J56" s="42"/>
      <c r="K56" s="42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>
        <f>F56</f>
        <v>0</v>
      </c>
      <c r="AC56" s="77"/>
    </row>
    <row r="57" spans="1:29" ht="18.75" customHeight="1" x14ac:dyDescent="0.4">
      <c r="A57" s="84"/>
      <c r="B57" s="85"/>
      <c r="C57" s="101" t="s">
        <v>96</v>
      </c>
      <c r="D57" s="102"/>
      <c r="E57" s="62"/>
      <c r="F57" s="63">
        <v>18000</v>
      </c>
      <c r="G57" s="63"/>
      <c r="H57" s="63"/>
      <c r="I57" s="14" t="s">
        <v>58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>
        <f>F57</f>
        <v>18000</v>
      </c>
      <c r="AC57" s="77"/>
    </row>
    <row r="58" spans="1:29" ht="18.75" customHeight="1" x14ac:dyDescent="0.4">
      <c r="A58" s="84"/>
      <c r="B58" s="85"/>
      <c r="C58" s="101" t="s">
        <v>4</v>
      </c>
      <c r="D58" s="102"/>
      <c r="E58" s="62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  <c r="AC58" s="77"/>
    </row>
    <row r="59" spans="1:29" ht="18.75" customHeight="1" x14ac:dyDescent="0.4">
      <c r="A59" s="84"/>
      <c r="B59" s="85"/>
      <c r="C59" s="101"/>
      <c r="D59" s="102"/>
      <c r="E59" s="62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  <c r="AC59" s="77"/>
    </row>
    <row r="60" spans="1:29" ht="18.75" customHeight="1" x14ac:dyDescent="0.4">
      <c r="A60" s="86"/>
      <c r="B60" s="87"/>
      <c r="C60" s="99"/>
      <c r="D60" s="100"/>
      <c r="E60" s="6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7"/>
      <c r="AC60" s="107"/>
    </row>
    <row r="61" spans="1:29" x14ac:dyDescent="0.4">
      <c r="A61" s="66" t="s">
        <v>17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8"/>
      <c r="AC61" s="18">
        <f>AC46</f>
        <v>3250500</v>
      </c>
    </row>
    <row r="62" spans="1:29" ht="18.75" customHeight="1" x14ac:dyDescent="0.4">
      <c r="A62" s="84" t="s">
        <v>18</v>
      </c>
      <c r="B62" s="85"/>
      <c r="C62" s="109" t="s">
        <v>18</v>
      </c>
      <c r="D62" s="110"/>
      <c r="E62" s="111"/>
      <c r="F62" s="112">
        <v>7142100</v>
      </c>
      <c r="G62" s="113"/>
      <c r="H62" s="113"/>
      <c r="I62" s="26" t="s">
        <v>32</v>
      </c>
      <c r="J62" s="113">
        <v>8</v>
      </c>
      <c r="K62" s="113"/>
      <c r="L62" s="26" t="s">
        <v>43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8">
        <f>F62*(J62/100)</f>
        <v>571368</v>
      </c>
      <c r="AC62" s="106">
        <f>SUM(AB62:AB65)</f>
        <v>571368</v>
      </c>
    </row>
    <row r="63" spans="1:29" ht="18.75" customHeight="1" x14ac:dyDescent="0.4">
      <c r="A63" s="84"/>
      <c r="B63" s="85"/>
      <c r="C63" s="101"/>
      <c r="D63" s="102"/>
      <c r="E63" s="62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/>
      <c r="AC63" s="77"/>
    </row>
    <row r="64" spans="1:29" ht="18.75" customHeight="1" x14ac:dyDescent="0.4">
      <c r="A64" s="84"/>
      <c r="B64" s="85"/>
      <c r="C64" s="101"/>
      <c r="D64" s="102"/>
      <c r="E64" s="62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  <c r="AC64" s="77"/>
    </row>
    <row r="65" spans="1:29" ht="18.75" customHeight="1" x14ac:dyDescent="0.4">
      <c r="A65" s="86"/>
      <c r="B65" s="87"/>
      <c r="C65" s="99"/>
      <c r="D65" s="100"/>
      <c r="E65" s="6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7"/>
      <c r="AC65" s="107"/>
    </row>
    <row r="66" spans="1:29" x14ac:dyDescent="0.4">
      <c r="A66" s="66" t="s">
        <v>29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8"/>
      <c r="AC66" s="18">
        <f>AC62</f>
        <v>571368</v>
      </c>
    </row>
    <row r="67" spans="1:29" ht="18.75" customHeight="1" x14ac:dyDescent="0.4">
      <c r="A67" s="82" t="s">
        <v>30</v>
      </c>
      <c r="B67" s="83"/>
      <c r="C67" s="108"/>
      <c r="D67" s="91"/>
      <c r="E67" s="92"/>
      <c r="F67" s="93"/>
      <c r="G67" s="94"/>
      <c r="H67" s="94"/>
      <c r="I67" s="12" t="s">
        <v>58</v>
      </c>
      <c r="J67" s="33"/>
      <c r="K67" s="33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>
        <f>F67</f>
        <v>0</v>
      </c>
      <c r="AC67" s="106">
        <f>SUM(AB67:AB71)</f>
        <v>0</v>
      </c>
    </row>
    <row r="68" spans="1:29" ht="18.75" customHeight="1" x14ac:dyDescent="0.4">
      <c r="A68" s="84"/>
      <c r="B68" s="85"/>
      <c r="C68" s="101"/>
      <c r="D68" s="102"/>
      <c r="E68" s="62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  <c r="AC68" s="77"/>
    </row>
    <row r="69" spans="1:29" ht="18.75" customHeight="1" x14ac:dyDescent="0.4">
      <c r="A69" s="84"/>
      <c r="B69" s="85"/>
      <c r="C69" s="101"/>
      <c r="D69" s="102"/>
      <c r="E69" s="62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  <c r="AC69" s="77"/>
    </row>
    <row r="70" spans="1:29" ht="18.75" customHeight="1" x14ac:dyDescent="0.4">
      <c r="A70" s="84"/>
      <c r="B70" s="85"/>
      <c r="C70" s="101"/>
      <c r="D70" s="102"/>
      <c r="E70" s="62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  <c r="AC70" s="77"/>
    </row>
    <row r="71" spans="1:29" ht="18.75" customHeight="1" x14ac:dyDescent="0.4">
      <c r="A71" s="84"/>
      <c r="B71" s="85"/>
      <c r="C71" s="99"/>
      <c r="D71" s="100"/>
      <c r="E71" s="6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7"/>
      <c r="AC71" s="107"/>
    </row>
    <row r="72" spans="1:29" x14ac:dyDescent="0.4">
      <c r="A72" s="66" t="s">
        <v>31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8"/>
      <c r="AC72" s="18">
        <f>AC67</f>
        <v>0</v>
      </c>
    </row>
    <row r="73" spans="1:29" x14ac:dyDescent="0.4">
      <c r="A73" s="66" t="s">
        <v>57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8"/>
      <c r="AC73" s="18">
        <f>AC45+AC61+AC66+AC72</f>
        <v>7713468</v>
      </c>
    </row>
  </sheetData>
  <mergeCells count="173">
    <mergeCell ref="A1:AC1"/>
    <mergeCell ref="A2:C2"/>
    <mergeCell ref="D2:P2"/>
    <mergeCell ref="A3:C3"/>
    <mergeCell ref="E3:I3"/>
    <mergeCell ref="K3:P3"/>
    <mergeCell ref="V7:W7"/>
    <mergeCell ref="AC7:AC12"/>
    <mergeCell ref="D8:E8"/>
    <mergeCell ref="F8:H8"/>
    <mergeCell ref="J8:K8"/>
    <mergeCell ref="Q8:R8"/>
    <mergeCell ref="A4:C4"/>
    <mergeCell ref="D4:G4"/>
    <mergeCell ref="H4:J4"/>
    <mergeCell ref="A6:E6"/>
    <mergeCell ref="F6:AA6"/>
    <mergeCell ref="A7:A44"/>
    <mergeCell ref="B7:B29"/>
    <mergeCell ref="C7:C12"/>
    <mergeCell ref="D7:E7"/>
    <mergeCell ref="F7:H7"/>
    <mergeCell ref="D9:E9"/>
    <mergeCell ref="F9:H9"/>
    <mergeCell ref="J9:K9"/>
    <mergeCell ref="D10:E10"/>
    <mergeCell ref="D11:E11"/>
    <mergeCell ref="D12:E12"/>
    <mergeCell ref="J7:L7"/>
    <mergeCell ref="O7:P7"/>
    <mergeCell ref="R7:S7"/>
    <mergeCell ref="C13:C18"/>
    <mergeCell ref="D13:E13"/>
    <mergeCell ref="F13:H13"/>
    <mergeCell ref="J13:L13"/>
    <mergeCell ref="O13:P13"/>
    <mergeCell ref="R13:S13"/>
    <mergeCell ref="D16:E16"/>
    <mergeCell ref="D17:E17"/>
    <mergeCell ref="D18:E18"/>
    <mergeCell ref="V13:W13"/>
    <mergeCell ref="AC13:AC18"/>
    <mergeCell ref="D14:E14"/>
    <mergeCell ref="F14:H14"/>
    <mergeCell ref="J14:K14"/>
    <mergeCell ref="M14:N14"/>
    <mergeCell ref="Q14:R14"/>
    <mergeCell ref="D15:E15"/>
    <mergeCell ref="F15:H15"/>
    <mergeCell ref="J15:K15"/>
    <mergeCell ref="C19:C24"/>
    <mergeCell ref="D19:E19"/>
    <mergeCell ref="F19:H19"/>
    <mergeCell ref="J19:L19"/>
    <mergeCell ref="O19:P19"/>
    <mergeCell ref="R19:S19"/>
    <mergeCell ref="D22:E22"/>
    <mergeCell ref="D23:E23"/>
    <mergeCell ref="D24:E24"/>
    <mergeCell ref="AC25:AC29"/>
    <mergeCell ref="D26:E26"/>
    <mergeCell ref="F26:H26"/>
    <mergeCell ref="D27:E27"/>
    <mergeCell ref="F27:H27"/>
    <mergeCell ref="D28:E28"/>
    <mergeCell ref="F28:H28"/>
    <mergeCell ref="D29:E29"/>
    <mergeCell ref="V19:W19"/>
    <mergeCell ref="AC19:AC24"/>
    <mergeCell ref="D20:E20"/>
    <mergeCell ref="F20:H20"/>
    <mergeCell ref="J20:K20"/>
    <mergeCell ref="M20:N20"/>
    <mergeCell ref="Q20:R20"/>
    <mergeCell ref="D21:E21"/>
    <mergeCell ref="F21:H21"/>
    <mergeCell ref="J21:K21"/>
    <mergeCell ref="B30:AB30"/>
    <mergeCell ref="B31:B38"/>
    <mergeCell ref="C31:E31"/>
    <mergeCell ref="F31:H31"/>
    <mergeCell ref="J31:K31"/>
    <mergeCell ref="D37:E37"/>
    <mergeCell ref="D38:E38"/>
    <mergeCell ref="C25:C29"/>
    <mergeCell ref="D25:E25"/>
    <mergeCell ref="F25:H25"/>
    <mergeCell ref="AC31:AC35"/>
    <mergeCell ref="C32:E32"/>
    <mergeCell ref="C33:E33"/>
    <mergeCell ref="C34:E34"/>
    <mergeCell ref="C35:E35"/>
    <mergeCell ref="C36:C38"/>
    <mergeCell ref="D36:E36"/>
    <mergeCell ref="F36:H36"/>
    <mergeCell ref="J36:K36"/>
    <mergeCell ref="AC36:AC38"/>
    <mergeCell ref="AC39:AC43"/>
    <mergeCell ref="D40:E40"/>
    <mergeCell ref="F40:H40"/>
    <mergeCell ref="D41:E41"/>
    <mergeCell ref="F41:H41"/>
    <mergeCell ref="D42:E42"/>
    <mergeCell ref="F42:H42"/>
    <mergeCell ref="D43:E43"/>
    <mergeCell ref="AC46:AC60"/>
    <mergeCell ref="C48:E49"/>
    <mergeCell ref="F48:H48"/>
    <mergeCell ref="J48:K48"/>
    <mergeCell ref="N48:O48"/>
    <mergeCell ref="AB48:AB49"/>
    <mergeCell ref="C50:E51"/>
    <mergeCell ref="F50:H50"/>
    <mergeCell ref="J50:K50"/>
    <mergeCell ref="N50:O50"/>
    <mergeCell ref="AB54:AB55"/>
    <mergeCell ref="F57:H57"/>
    <mergeCell ref="C54:E55"/>
    <mergeCell ref="C39:C43"/>
    <mergeCell ref="D39:E39"/>
    <mergeCell ref="F39:H39"/>
    <mergeCell ref="F54:H54"/>
    <mergeCell ref="J54:K54"/>
    <mergeCell ref="N54:O54"/>
    <mergeCell ref="C46:E47"/>
    <mergeCell ref="F46:H46"/>
    <mergeCell ref="J46:K46"/>
    <mergeCell ref="N46:O46"/>
    <mergeCell ref="AB46:AB47"/>
    <mergeCell ref="AB50:AB51"/>
    <mergeCell ref="C52:E52"/>
    <mergeCell ref="F52:H52"/>
    <mergeCell ref="O52:P52"/>
    <mergeCell ref="R52:S52"/>
    <mergeCell ref="V52:W52"/>
    <mergeCell ref="AC67:AC71"/>
    <mergeCell ref="C68:E68"/>
    <mergeCell ref="C69:E69"/>
    <mergeCell ref="C70:E70"/>
    <mergeCell ref="C71:E71"/>
    <mergeCell ref="A61:AB61"/>
    <mergeCell ref="A62:B65"/>
    <mergeCell ref="C62:E62"/>
    <mergeCell ref="F62:H62"/>
    <mergeCell ref="J62:K62"/>
    <mergeCell ref="AC62:AC65"/>
    <mergeCell ref="C63:E63"/>
    <mergeCell ref="C64:E64"/>
    <mergeCell ref="C65:E65"/>
    <mergeCell ref="A72:AB72"/>
    <mergeCell ref="A73:AB73"/>
    <mergeCell ref="N8:O8"/>
    <mergeCell ref="F53:H53"/>
    <mergeCell ref="J53:K53"/>
    <mergeCell ref="N53:O53"/>
    <mergeCell ref="Q53:R53"/>
    <mergeCell ref="C53:E53"/>
    <mergeCell ref="A66:AB66"/>
    <mergeCell ref="A67:B71"/>
    <mergeCell ref="C67:E67"/>
    <mergeCell ref="F67:H67"/>
    <mergeCell ref="C56:E56"/>
    <mergeCell ref="F56:H56"/>
    <mergeCell ref="C57:E57"/>
    <mergeCell ref="C58:E58"/>
    <mergeCell ref="C59:E59"/>
    <mergeCell ref="C60:E60"/>
    <mergeCell ref="N31:O31"/>
    <mergeCell ref="Q31:R31"/>
    <mergeCell ref="B44:AB44"/>
    <mergeCell ref="A45:AB45"/>
    <mergeCell ref="A46:B60"/>
    <mergeCell ref="J52:L52"/>
  </mergeCells>
  <phoneticPr fontId="1"/>
  <dataValidations count="2">
    <dataValidation type="list" allowBlank="1" showInputMessage="1" showErrorMessage="1" sqref="D3" xr:uid="{DF57A2C3-2379-4AE8-B695-00CA1BFB6B3F}">
      <formula1>"月額,年額,総額"</formula1>
    </dataValidation>
    <dataValidation type="list" showInputMessage="1" showErrorMessage="1" sqref="I47 L47 O47 F47 I49 L49 O49 F49 I51 L51 O51 F51 I55 L55 O55 F55" xr:uid="{253E8B61-F154-4278-AA4E-8548B2A6FEBE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81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（記入例①）表紙</vt:lpstr>
      <vt:lpstr>（記入例①）内訳1年目</vt:lpstr>
      <vt:lpstr>（記入例①）内訳2年目</vt:lpstr>
      <vt:lpstr>（記入例①）内訳3年目</vt:lpstr>
      <vt:lpstr>（記入例②）表紙</vt:lpstr>
      <vt:lpstr>（記入例②）内訳</vt:lpstr>
      <vt:lpstr>（記入例③）表紙</vt:lpstr>
      <vt:lpstr>（記入例③）内訳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秀樹</dc:creator>
  <cp:lastModifiedBy>田中　秀樹</cp:lastModifiedBy>
  <cp:lastPrinted>2024-08-21T06:42:20Z</cp:lastPrinted>
  <dcterms:created xsi:type="dcterms:W3CDTF">2024-01-30T07:49:15Z</dcterms:created>
  <dcterms:modified xsi:type="dcterms:W3CDTF">2024-08-21T06:42:33Z</dcterms:modified>
</cp:coreProperties>
</file>