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5\20240209 【確認依頼：214(水)〆】【水道・病院分】公営企業に係る経営比較分析表（令和４年度決算）の分析等について\"/>
    </mc:Choice>
  </mc:AlternateContent>
  <xr:revisionPtr revIDLastSave="0" documentId="13_ncr:1_{6B18A155-F983-40FA-8BE1-2411D3CEDBAD}" xr6:coauthVersionLast="36" xr6:coauthVersionMax="36" xr10:uidLastSave="{00000000-0000-0000-0000-000000000000}"/>
  <workbookProtection workbookAlgorithmName="SHA-512" workbookHashValue="PmmAoopZpm6FYKi0BMFlVRRL52ymXsYOFCmyy1FfEjG98XUr14SfaUOn/fm0pfDq1RNnEg5rScHgisE/gnBbKQ==" workbookSaltValue="So/CN6gJcLiqhBG1bPmCb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W10" i="4" s="1"/>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F85" i="4"/>
  <c r="E85" i="4"/>
  <c r="AT10" i="4"/>
  <c r="AL10" i="4"/>
  <c r="I10" i="4"/>
  <c r="B10" i="4"/>
  <c r="BB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<sst xmlns="http://schemas.openxmlformats.org/spreadsheetml/2006/main" count="228" uniqueCount="114">
  <si>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</si>
  <si>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</si>
  <si>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</si>
  <si>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</si>
  <si>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</si>
  <si>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</si>
  <si>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</si>
  <si>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</si>
  <si>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</si>
  <si>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</si>
  <si>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</si>
  <si>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</si>
  <si>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</si>
  <si>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</si>
  <si>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</si>
  <si>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</si>
  <si>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</si>
  <si>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</si>
  <si>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</si>
  <si>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</si>
  <si>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</si>
  <si>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</si>
  <si>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</si>
  <si>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</si>
  <si>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</si>
  <si>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</si>
  <si>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</si>
  <si>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</si>
  <si>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</si>
  <si>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</si>
  <si>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</si>
  <si>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</si>
  <si>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</si>
  <si>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</si>
  <si>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</si>
  <si>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</si>
  <si>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</si>
  <si>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</si>
  <si>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</si>
  <si>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</si>
  <si>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</si>
  <si>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</si>
  <si>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</si>
  <si>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</si>
  <si>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</si>
  <si>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</si>
  <si>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</si>
  <si>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</si>
  <si>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</si>
  <si>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</si>
  <si>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</si>
  <si>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</si>
  <si>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</si>
  <si>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</si>
  <si>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</si>
  <si>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</si>
  <si>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</si>
  <si>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</si>
  <si>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</si>
  <si>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</si>
  <si>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</si>
  <si>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</si>
  <si>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</si>
  <si>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</si>
  <si>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</si>
  <si>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</si>
  <si>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</si>
  <si>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</si>
  <si>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</si>
  <si>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</si>
  <si>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</si>
  <si>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</si>
  <si>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</si>
  <si>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</si>
  <si>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</si>
  <si>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</si>
  <si>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</si>
  <si>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</si>
  <si>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</si>
  <si>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</si>
  <si>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</si>
  <si>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</si>
  <si>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</si>
  <si>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</si>
  <si>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</si>
  <si>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</si>
  <si>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</si>
  <si>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</si>
  <si>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</si>
  <si>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</si>
  <si>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</si>
  <si>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</si>
  <si>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</si>
  <si>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</si>
  <si>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</si>
  <si>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</si>
  <si>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</si>
  <si>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</si>
  <si>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</si>
  <si>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</si>
  <si>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</si>
  <si>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</si>
  <si>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</si>
  <si>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</si>
  <si>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</si>
  <si>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</si>
  <si>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</si>
  <si>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</si>
  <si>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</si>
  <si>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</si>
  <si>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</si>
  <si>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①有形固定資産減価償却率
　資産の老朽化度合は類似団体と同程度の状況である。
②管路経年化率
</t>
    </r>
    <r>
      <rPr>
        <sz val="10"/>
        <rFont val="ＭＳ ゴシック"/>
        <family val="3"/>
        <charset val="128"/>
      </rPr>
      <t>　平均値を上回っている。市街地の拡大や人口の増加に伴い集中的に整備された管路が一斉に更新時期を迎える状況にある。</t>
    </r>
    <r>
      <rPr>
        <sz val="10"/>
        <color theme="1"/>
        <rFont val="ＭＳ ゴシック"/>
        <family val="3"/>
        <charset val="128"/>
      </rPr>
      <t xml:space="preserve">
③管路更新率
　平均値を下回っている。漏水等により市民生活に与える影響が大きい基幹管路の更新を優先的に実施している。</t>
    </r>
    <rPh sb="28" eb="31">
      <t>ドウテイド</t>
    </rPh>
    <rPh sb="60" eb="63">
      <t>シガイチ</t>
    </rPh>
    <rPh sb="64" eb="66">
      <t>カクダイ</t>
    </rPh>
    <rPh sb="67" eb="69">
      <t>ジンコウ</t>
    </rPh>
    <rPh sb="70" eb="72">
      <t>ゾウカ</t>
    </rPh>
    <rPh sb="73" eb="74">
      <t>トモナ</t>
    </rPh>
    <phoneticPr fontId="4"/>
  </si>
  <si>
    <t>１．経営の健全性・効率性について
　令和4年4月に料金改定を行ったことなどにより、経常収支比率は改善されたが、その他の指標においては平均値に比べて厳しい数値となっている。老朽化により施設等の更新費用が増加しており、経営状況はより厳しさを増すものと予想される。
２．老朽化の状況について
　施設・設備等の更新により有形固定資産減価償却率は平均値と同程度であるが、管路に関しては、経年化率が高く、更新率が低い状況にある。平成27年1月に策定した「釧路市水道管路更新基本方針」に基づき、令和2年度には基本計画及び実施計画を策定し、長期的な視野に立った計画的な管路更新事業を進めている。</t>
    <rPh sb="18" eb="20">
      <t>レイワ</t>
    </rPh>
    <rPh sb="45" eb="47">
      <t>ヒリツ</t>
    </rPh>
    <rPh sb="100" eb="102">
      <t>ゾウカ</t>
    </rPh>
    <rPh sb="173" eb="176">
      <t>ドウテイド</t>
    </rPh>
    <rPh sb="281" eb="283">
      <t>ジギョウ</t>
    </rPh>
    <rPh sb="284" eb="285">
      <t>スス</t>
    </rPh>
    <phoneticPr fontId="4"/>
  </si>
  <si>
    <t>①経常収支比率
　100％を上回っており、経常収支が黒字であることを表している。令和4年4月に料金改定を行ったことなどにより、前年度と比べて上昇している。
②累積欠損金比率
　累積欠損金が発生していない。
③流動比率
　平均値を下回ってはいるが100％を上回っており、短期的な債務に対する支払能力があると言える。
④企業債残高対給水収益比率
　平均値を上回っている。令和4年4月に料金改定を行ったものの、新型コロナウイルス感染症に係る各種対策の一環として、一定期間の基本料金を免除したことや老朽化した施設・設備の更新等により、前年度と比べて上昇している。
⑤料金回収率
　平均値及び100％を下回っている。令和4年4月に料金改定を行ったものの、新型コロナウイルス感染症に係る各種対策の一環として、一定期間の基本料金を免除したことから、前年度より低下している。
⑥給水原価
　他都市と比べて薬品・電気代が多いため平均値を上回っている。原水及び浄水費における維持管理費の増等により前年度と比べて上昇している。
⑦施設利用率
　平均値を上回っている。
⑧有収率
　平均値を下回っている。今後も漏水の多い地域において重点的に漏水調査を実施する等、有収率の改善を図っていく。
　</t>
    <rPh sb="341" eb="343">
      <t>カクシュ</t>
    </rPh>
    <rPh sb="343" eb="345">
      <t>タイサク</t>
    </rPh>
    <rPh sb="346" eb="348">
      <t>イッカン</t>
    </rPh>
    <rPh sb="352" eb="354">
      <t>イッテイ</t>
    </rPh>
    <rPh sb="354" eb="356">
      <t>キカン</t>
    </rPh>
    <rPh sb="357" eb="359">
      <t>キホン</t>
    </rPh>
    <rPh sb="359" eb="361">
      <t>リョウキン</t>
    </rPh>
    <rPh sb="362" eb="364">
      <t>メンジョ</t>
    </rPh>
    <rPh sb="392" eb="395">
      <t>タトシ</t>
    </rPh>
    <rPh sb="396" eb="397">
      <t>クラ</t>
    </rPh>
    <rPh sb="399" eb="401">
      <t>ヤクヒン</t>
    </rPh>
    <rPh sb="402" eb="404">
      <t>デンキ</t>
    </rPh>
    <rPh sb="404" eb="405">
      <t>ダイ</t>
    </rPh>
    <rPh sb="406" eb="407">
      <t>オオ</t>
    </rPh>
    <rPh sb="421" eb="423">
      <t>ゲンスイ</t>
    </rPh>
    <rPh sb="423" eb="424">
      <t>オヨ</t>
    </rPh>
    <rPh sb="425" eb="427">
      <t>ジョウスイ</t>
    </rPh>
    <rPh sb="427" eb="428">
      <t>ヒ</t>
    </rPh>
    <rPh sb="438" eb="439">
      <t>ゾウ</t>
    </rPh>
    <rPh sb="450" eb="45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</si>
</sst>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0.24</c:v>
                </c:pt>
                <c:pt idx="2">
                  <c:v>0.27</c:v>
                </c:pt>
                <c:pt idx="3">
                  <c:v>0.49</c:v>
                </c:pt>
                <c:pt idx="4">
                  <c:v>0.31</c:v>
                </c:pt>
              </c:numCache>
            </c:numRef>
          </c:val>
          <c:extLst>
            <c:ext xmlns:c16="http://schemas.microsoft.com/office/drawing/2014/chart" uri="{C3380CC4-5D6E-409C-BE32-E72D297353CC}">
              <c16:uniqueId val="{00000000-D903-40B1-A0ED-40755DC26C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903-40B1-A0ED-40755DC26C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82.92</c:v>
                </c:pt>
                <c:pt idx="1">
                  <c:v>82.32</c:v>
                </c:pt>
                <c:pt idx="2">
                  <c:v>82.53</c:v>
                </c:pt>
                <c:pt idx="3">
                  <c:v>81.84</c:v>
                </c:pt>
                <c:pt idx="4">
                  <c:v>80.569999999999993</c:v>
                </c:pt>
              </c:numCache>
            </c:numRef>
          </c:val>
          <c:extLst>
            <c:ext xmlns:c16="http://schemas.microsoft.com/office/drawing/2014/chart" uri="{C3380CC4-5D6E-409C-BE32-E72D297353CC}">
              <c16:uniqueId val="{00000000-2B02-473C-AF03-3AAF37DB94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2B02-473C-AF03-3AAF37DB94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85.87</c:v>
                </c:pt>
                <c:pt idx="1">
                  <c:v>85.89</c:v>
                </c:pt>
                <c:pt idx="2">
                  <c:v>85.72</c:v>
                </c:pt>
                <c:pt idx="3">
                  <c:v>85.14</c:v>
                </c:pt>
                <c:pt idx="4">
                  <c:v>85.36</c:v>
                </c:pt>
              </c:numCache>
            </c:numRef>
          </c:val>
          <c:extLst>
            <c:ext xmlns:c16="http://schemas.microsoft.com/office/drawing/2014/chart" uri="{C3380CC4-5D6E-409C-BE32-E72D297353CC}">
              <c16:uniqueId val="{00000000-D074-4758-A9EE-F777D111E6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D074-4758-A9EE-F777D111E6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113.01</c:v>
                </c:pt>
                <c:pt idx="1">
                  <c:v>116.24</c:v>
                </c:pt>
                <c:pt idx="2">
                  <c:v>116.01</c:v>
                </c:pt>
                <c:pt idx="3">
                  <c:v>117.65</c:v>
                </c:pt>
                <c:pt idx="4">
                  <c:v>117.82</c:v>
                </c:pt>
              </c:numCache>
            </c:numRef>
          </c:val>
          <c:extLst>
            <c:ext xmlns:c16="http://schemas.microsoft.com/office/drawing/2014/chart" uri="{C3380CC4-5D6E-409C-BE32-E72D297353CC}">
              <c16:uniqueId val="{00000000-39F0-489D-8170-6B2139871D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39F0-489D-8170-6B2139871D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46.85</c:v>
                </c:pt>
                <c:pt idx="1">
                  <c:v>48.51</c:v>
                </c:pt>
                <c:pt idx="2">
                  <c:v>49.94</c:v>
                </c:pt>
                <c:pt idx="3">
                  <c:v>51</c:v>
                </c:pt>
                <c:pt idx="4">
                  <c:v>51.89</c:v>
                </c:pt>
              </c:numCache>
            </c:numRef>
          </c:val>
          <c:extLst>
            <c:ext xmlns:c16="http://schemas.microsoft.com/office/drawing/2014/chart" uri="{C3380CC4-5D6E-409C-BE32-E72D297353CC}">
              <c16:uniqueId val="{00000000-C216-4BAB-8E8C-C4F26EB340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C216-4BAB-8E8C-C4F26EB340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30.73</c:v>
                </c:pt>
                <c:pt idx="1">
                  <c:v>33.19</c:v>
                </c:pt>
                <c:pt idx="2">
                  <c:v>35.08</c:v>
                </c:pt>
                <c:pt idx="3">
                  <c:v>36.72</c:v>
                </c:pt>
                <c:pt idx="4">
                  <c:v>37.96</c:v>
                </c:pt>
              </c:numCache>
            </c:numRef>
          </c:val>
          <c:extLst>
            <c:ext xmlns:c16="http://schemas.microsoft.com/office/drawing/2014/chart" uri="{C3380CC4-5D6E-409C-BE32-E72D297353CC}">
              <c16:uniqueId val="{00000000-966C-4745-9DE8-A601DBC96A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66C-4745-9DE8-A601DBC96A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F8-4D8C-B3A2-AEC4975AF0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AF8-4D8C-B3A2-AEC4975AF0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119.63</c:v>
                </c:pt>
                <c:pt idx="1">
                  <c:v>121.82</c:v>
                </c:pt>
                <c:pt idx="2">
                  <c:v>132.65</c:v>
                </c:pt>
                <c:pt idx="3">
                  <c:v>118.82</c:v>
                </c:pt>
                <c:pt idx="4">
                  <c:v>119.59</c:v>
                </c:pt>
              </c:numCache>
            </c:numRef>
          </c:val>
          <c:extLst>
            <c:ext xmlns:c16="http://schemas.microsoft.com/office/drawing/2014/chart" uri="{C3380CC4-5D6E-409C-BE32-E72D297353CC}">
              <c16:uniqueId val="{00000000-CE39-43E3-950A-9DB74CA48A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CE39-43E3-950A-9DB74CA48A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563.01</c:v>
                </c:pt>
                <c:pt idx="1">
                  <c:v>547.72</c:v>
                </c:pt>
                <c:pt idx="2">
                  <c:v>587.65</c:v>
                </c:pt>
                <c:pt idx="3">
                  <c:v>554.32000000000005</c:v>
                </c:pt>
                <c:pt idx="4">
                  <c:v>648.02</c:v>
                </c:pt>
              </c:numCache>
            </c:numRef>
          </c:val>
          <c:extLst>
            <c:ext xmlns:c16="http://schemas.microsoft.com/office/drawing/2014/chart" uri="{C3380CC4-5D6E-409C-BE32-E72D297353CC}">
              <c16:uniqueId val="{00000000-8565-495C-ABBF-CAC1F78F7E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8565-495C-ABBF-CAC1F78F7E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99.92</c:v>
                </c:pt>
                <c:pt idx="1">
                  <c:v>102.64</c:v>
                </c:pt>
                <c:pt idx="2">
                  <c:v>93.92</c:v>
                </c:pt>
                <c:pt idx="3">
                  <c:v>104.09</c:v>
                </c:pt>
                <c:pt idx="4">
                  <c:v>89.84</c:v>
                </c:pt>
              </c:numCache>
            </c:numRef>
          </c:val>
          <c:extLst>
            <c:ext xmlns:c16="http://schemas.microsoft.com/office/drawing/2014/chart" uri="{C3380CC4-5D6E-409C-BE32-E72D297353CC}">
              <c16:uniqueId val="{00000000-D753-42A3-94E1-A40C7AA8AF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D753-42A3-94E1-A40C7AA8AF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221.97</c:v>
                </c:pt>
                <c:pt idx="1">
                  <c:v>219.53</c:v>
                </c:pt>
                <c:pt idx="2">
                  <c:v>219.74</c:v>
                </c:pt>
                <c:pt idx="3">
                  <c:v>216.73</c:v>
                </c:pt>
                <c:pt idx="4">
                  <c:v>225.31</c:v>
                </c:pt>
              </c:numCache>
            </c:numRef>
          </c:val>
          <c:extLst>
            <c:ext xmlns:c16="http://schemas.microsoft.com/office/drawing/2014/chart" uri="{C3380CC4-5D6E-409C-BE32-E72D297353CC}">
              <c16:uniqueId val="{00000000-3841-40A9-8381-FE6E37AA87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3841-40A9-8381-FE6E37AA87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釧路市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160483</v>
      </c>
      <c r="AM8" s="45"/>
      <c r="AN8" s="45"/>
      <c r="AO8" s="45"/>
      <c r="AP8" s="45"/>
      <c r="AQ8" s="45"/>
      <c r="AR8" s="45"/>
      <c r="AS8" s="45"/>
      <c r="AT8" s="46">
        <f>データ!$S$6</f>
        <v>1363.26</v>
      </c>
      <c r="AU8" s="47"/>
      <c r="AV8" s="47"/>
      <c r="AW8" s="47"/>
      <c r="AX8" s="47"/>
      <c r="AY8" s="47"/>
      <c r="AZ8" s="47"/>
      <c r="BA8" s="47"/>
      <c r="BB8" s="48">
        <f>データ!$T$6</f>
        <v>117.72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52.54</v>
      </c>
      <c r="J10" s="47"/>
      <c r="K10" s="47"/>
      <c r="L10" s="47"/>
      <c r="M10" s="47"/>
      <c r="N10" s="47"/>
      <c r="O10" s="81"/>
      <c r="P10" s="48">
        <f>データ!$P$6</f>
        <v>99.46</v>
      </c>
      <c r="Q10" s="48"/>
      <c r="R10" s="48"/>
      <c r="S10" s="48"/>
      <c r="T10" s="48"/>
      <c r="U10" s="48"/>
      <c r="V10" s="48"/>
      <c r="W10" s="45">
        <f>データ!$Q$6</f>
        <v>4052</v>
      </c>
      <c r="X10" s="45"/>
      <c r="Y10" s="45"/>
      <c r="Z10" s="45"/>
      <c r="AA10" s="45"/>
      <c r="AB10" s="45"/>
      <c r="AC10" s="45"/>
      <c r="AD10" s="2"/>
      <c r="AE10" s="2"/>
      <c r="AF10" s="2"/>
      <c r="AG10" s="2"/>
      <c r="AH10" s="2"/>
      <c r="AI10" s="2"/>
      <c r="AJ10" s="2"/>
      <c r="AK10" s="2"/>
      <c r="AL10" s="45">
        <f>データ!$U$6</f>
        <v>174030</v>
      </c>
      <c r="AM10" s="45"/>
      <c r="AN10" s="45"/>
      <c r="AO10" s="45"/>
      <c r="AP10" s="45"/>
      <c r="AQ10" s="45"/>
      <c r="AR10" s="45"/>
      <c r="AS10" s="45"/>
      <c r="AT10" s="46">
        <f>データ!$V$6</f>
        <v>151.22999999999999</v>
      </c>
      <c r="AU10" s="47"/>
      <c r="AV10" s="47"/>
      <c r="AW10" s="47"/>
      <c r="AX10" s="47"/>
      <c r="AY10" s="47"/>
      <c r="AZ10" s="47"/>
      <c r="BA10" s="47"/>
      <c r="BB10" s="48">
        <f>データ!$W$6</f>
        <v>1150.76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jMU2B/SAlRu65PRiE7PRW81uvFh3IXxYuR2ybnLR3NV1797F/qPUnhjzskwO+kQzfnJNP/MjBPgX1Go3EknFA==" saltValue="c42QddZkR+O7+uXOR6VZ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12068</v>
      </c>
      <c r="D6" s="20">
        <f t="shared" si="3"/>
        <v>46</v>
      </c>
      <c r="E6" s="20">
        <f t="shared" si="3"/>
        <v>1</v>
      </c>
      <c r="F6" s="20">
        <f t="shared" si="3"/>
        <v>0</v>
      </c>
      <c r="G6" s="20">
        <f t="shared" si="3"/>
        <v>1</v>
      </c>
      <c r="H6" s="20" t="str">
        <f t="shared" si="3"/>
        <v>北海道　釧路市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52.54</v>
      </c>
      <c r="P6" s="21">
        <f t="shared" si="3"/>
        <v>99.46</v>
      </c>
      <c r="Q6" s="21">
        <f t="shared" si="3"/>
        <v>4052</v>
      </c>
      <c r="R6" s="21">
        <f t="shared" si="3"/>
        <v>160483</v>
      </c>
      <c r="S6" s="21">
        <f t="shared" si="3"/>
        <v>1363.26</v>
      </c>
      <c r="T6" s="21">
        <f t="shared" si="3"/>
        <v>117.72</v>
      </c>
      <c r="U6" s="21">
        <f t="shared" si="3"/>
        <v>174030</v>
      </c>
      <c r="V6" s="21">
        <f t="shared" si="3"/>
        <v>151.22999999999999</v>
      </c>
      <c r="W6" s="21">
        <f t="shared" si="3"/>
        <v>1150.76</v>
      </c>
      <c r="X6" s="22">
        <f>IF(X7="",NA(),X7)</f>
        <v>113.01</v>
      </c>
      <c r="Y6" s="22">
        <f t="shared" ref="Y6:AG6" si="4">IF(Y7="",NA(),Y7)</f>
        <v>116.24</v>
      </c>
      <c r="Z6" s="22">
        <f t="shared" si="4"/>
        <v>116.01</v>
      </c>
      <c r="AA6" s="22">
        <f t="shared" si="4"/>
        <v>117.65</v>
      </c>
      <c r="AB6" s="22">
        <f t="shared" si="4"/>
        <v>117.82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119.63</v>
      </c>
      <c r="AU6" s="22">
        <f t="shared" ref="AU6:BC6" si="6">IF(AU7="",NA(),AU7)</f>
        <v>121.82</v>
      </c>
      <c r="AV6" s="22">
        <f t="shared" si="6"/>
        <v>132.65</v>
      </c>
      <c r="AW6" s="22">
        <f t="shared" si="6"/>
        <v>118.82</v>
      </c>
      <c r="AX6" s="22">
        <f t="shared" si="6"/>
        <v>119.59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563.01</v>
      </c>
      <c r="BF6" s="22">
        <f t="shared" ref="BF6:BN6" si="7">IF(BF7="",NA(),BF7)</f>
        <v>547.72</v>
      </c>
      <c r="BG6" s="22">
        <f t="shared" si="7"/>
        <v>587.65</v>
      </c>
      <c r="BH6" s="22">
        <f t="shared" si="7"/>
        <v>554.32000000000005</v>
      </c>
      <c r="BI6" s="22">
        <f t="shared" si="7"/>
        <v>648.02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99.92</v>
      </c>
      <c r="BQ6" s="22">
        <f t="shared" ref="BQ6:BY6" si="8">IF(BQ7="",NA(),BQ7)</f>
        <v>102.64</v>
      </c>
      <c r="BR6" s="22">
        <f t="shared" si="8"/>
        <v>93.92</v>
      </c>
      <c r="BS6" s="22">
        <f t="shared" si="8"/>
        <v>104.09</v>
      </c>
      <c r="BT6" s="22">
        <f t="shared" si="8"/>
        <v>89.84</v>
      </c>
      <c r="BU6" s="22">
        <f t="shared" si="8"/>
        <v>104.84</v>
      </c>
      <c r="BV6" s="22">
        <f t="shared" si="8"/>
        <v>106.11</v>
      </c>
      <c r="BW6" s="22">
        <f t="shared" si="8"/>
        <v>103.75</v>
      </c>
      <c r="BX6" s="22">
        <f t="shared" si="8"/>
        <v>105.3</v>
      </c>
      <c r="BY6" s="22">
        <f t="shared" si="8"/>
        <v>99.41</v>
      </c>
      <c r="BZ6" s="21" t="str">
        <f>IF(BZ7="","",IF(BZ7="-","【-】","【"&amp;SUBSTITUTE(TEXT(BZ7,"#,##0.00"),"-","△")&amp;"】"))</f>
        <v>【97.47】</v>
      </c>
      <c r="CA6" s="22">
        <f>IF(CA7="",NA(),CA7)</f>
        <v>221.97</v>
      </c>
      <c r="CB6" s="22">
        <f t="shared" ref="CB6:CJ6" si="9">IF(CB7="",NA(),CB7)</f>
        <v>219.53</v>
      </c>
      <c r="CC6" s="22">
        <f t="shared" si="9"/>
        <v>219.74</v>
      </c>
      <c r="CD6" s="22">
        <f t="shared" si="9"/>
        <v>216.73</v>
      </c>
      <c r="CE6" s="22">
        <f t="shared" si="9"/>
        <v>225.31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82.92</v>
      </c>
      <c r="CM6" s="22">
        <f t="shared" ref="CM6:CU6" si="10">IF(CM7="",NA(),CM7)</f>
        <v>82.32</v>
      </c>
      <c r="CN6" s="22">
        <f t="shared" si="10"/>
        <v>82.53</v>
      </c>
      <c r="CO6" s="22">
        <f t="shared" si="10"/>
        <v>81.84</v>
      </c>
      <c r="CP6" s="22">
        <f t="shared" si="10"/>
        <v>80.569999999999993</v>
      </c>
      <c r="CQ6" s="22">
        <f t="shared" si="10"/>
        <v>62.32</v>
      </c>
      <c r="CR6" s="22">
        <f t="shared" si="10"/>
        <v>61.71</v>
      </c>
      <c r="CS6" s="22">
        <f t="shared" si="10"/>
        <v>63.12</v>
      </c>
      <c r="CT6" s="22">
        <f t="shared" si="10"/>
        <v>62.57</v>
      </c>
      <c r="CU6" s="22">
        <f t="shared" si="10"/>
        <v>61.56</v>
      </c>
      <c r="CV6" s="21" t="str">
        <f>IF(CV7="","",IF(CV7="-","【-】","【"&amp;SUBSTITUTE(TEXT(CV7,"#,##0.00"),"-","△")&amp;"】"))</f>
        <v>【59.97】</v>
      </c>
      <c r="CW6" s="22">
        <f>IF(CW7="",NA(),CW7)</f>
        <v>85.87</v>
      </c>
      <c r="CX6" s="22">
        <f t="shared" ref="CX6:DF6" si="11">IF(CX7="",NA(),CX7)</f>
        <v>85.89</v>
      </c>
      <c r="CY6" s="22">
        <f t="shared" si="11"/>
        <v>85.72</v>
      </c>
      <c r="CZ6" s="22">
        <f t="shared" si="11"/>
        <v>85.14</v>
      </c>
      <c r="DA6" s="22">
        <f t="shared" si="11"/>
        <v>85.36</v>
      </c>
      <c r="DB6" s="22">
        <f t="shared" si="11"/>
        <v>90.19</v>
      </c>
      <c r="DC6" s="22">
        <f t="shared" si="11"/>
        <v>90.03</v>
      </c>
      <c r="DD6" s="22">
        <f t="shared" si="11"/>
        <v>90.09</v>
      </c>
      <c r="DE6" s="22">
        <f t="shared" si="11"/>
        <v>90.21</v>
      </c>
      <c r="DF6" s="22">
        <f t="shared" si="11"/>
        <v>90.11</v>
      </c>
      <c r="DG6" s="21" t="str">
        <f>IF(DG7="","",IF(DG7="-","【-】","【"&amp;SUBSTITUTE(TEXT(DG7,"#,##0.00"),"-","△")&amp;"】"))</f>
        <v>【89.76】</v>
      </c>
      <c r="DH6" s="22">
        <f>IF(DH7="",NA(),DH7)</f>
        <v>46.85</v>
      </c>
      <c r="DI6" s="22">
        <f t="shared" ref="DI6:DQ6" si="12">IF(DI7="",NA(),DI7)</f>
        <v>48.51</v>
      </c>
      <c r="DJ6" s="22">
        <f t="shared" si="12"/>
        <v>49.94</v>
      </c>
      <c r="DK6" s="22">
        <f t="shared" si="12"/>
        <v>51</v>
      </c>
      <c r="DL6" s="22">
        <f t="shared" si="12"/>
        <v>51.89</v>
      </c>
      <c r="DM6" s="22">
        <f t="shared" si="12"/>
        <v>48.86</v>
      </c>
      <c r="DN6" s="22">
        <f t="shared" si="12"/>
        <v>49.6</v>
      </c>
      <c r="DO6" s="22">
        <f t="shared" si="12"/>
        <v>50.31</v>
      </c>
      <c r="DP6" s="22">
        <f t="shared" si="12"/>
        <v>50.74</v>
      </c>
      <c r="DQ6" s="22">
        <f t="shared" si="12"/>
        <v>51.49</v>
      </c>
      <c r="DR6" s="21" t="str">
        <f>IF(DR7="","",IF(DR7="-","【-】","【"&amp;SUBSTITUTE(TEXT(DR7,"#,##0.00"),"-","△")&amp;"】"))</f>
        <v>【51.51】</v>
      </c>
      <c r="DS6" s="22">
        <f>IF(DS7="",NA(),DS7)</f>
        <v>30.73</v>
      </c>
      <c r="DT6" s="22">
        <f t="shared" ref="DT6:EB6" si="13">IF(DT7="",NA(),DT7)</f>
        <v>33.19</v>
      </c>
      <c r="DU6" s="22">
        <f t="shared" si="13"/>
        <v>35.08</v>
      </c>
      <c r="DV6" s="22">
        <f t="shared" si="13"/>
        <v>36.72</v>
      </c>
      <c r="DW6" s="22">
        <f t="shared" si="13"/>
        <v>37.96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0.36</v>
      </c>
      <c r="EE6" s="22">
        <f t="shared" ref="EE6:EM6" si="14">IF(EE7="",NA(),EE7)</f>
        <v>0.24</v>
      </c>
      <c r="EF6" s="22">
        <f t="shared" si="14"/>
        <v>0.27</v>
      </c>
      <c r="EG6" s="22">
        <f t="shared" si="14"/>
        <v>0.49</v>
      </c>
      <c r="EH6" s="22">
        <f t="shared" si="14"/>
        <v>0.31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12068</v>
      </c>
      <c r="D7" s="24">
        <v>46</v>
      </c>
      <c r="E7" s="24">
        <v>1</v>
      </c>
      <c r="F7" s="24">
        <v>0</v>
      </c>
      <c r="G7" s="24">
        <v>1</v>
      </c>
      <c r="H7" s="24" t="s">
        <v>93</v>
      </c>
      <c r="I7" s="24" t="s">
        <v>94</v>
      </c>
      <c r="J7" s="24" t="s">
        <v>95</v>
      </c>
      <c r="K7" s="24" t="s">
        <v>96</v>
      </c>
      <c r="L7" s="24" t="s">
        <v>97</v>
      </c>
      <c r="M7" s="24" t="s">
        <v>98</v>
      </c>
      <c r="N7" s="25" t="s">
        <v>99</v>
      </c>
      <c r="O7" s="25">
        <v>52.54</v>
      </c>
      <c r="P7" s="25">
        <v>99.46</v>
      </c>
      <c r="Q7" s="25">
        <v>4052</v>
      </c>
      <c r="R7" s="25">
        <v>160483</v>
      </c>
      <c r="S7" s="25">
        <v>1363.26</v>
      </c>
      <c r="T7" s="25">
        <v>117.72</v>
      </c>
      <c r="U7" s="25">
        <v>174030</v>
      </c>
      <c r="V7" s="25">
        <v>151.22999999999999</v>
      </c>
      <c r="W7" s="25">
        <v>1150.76</v>
      </c>
      <c r="X7" s="25">
        <v>113.01</v>
      </c>
      <c r="Y7" s="25">
        <v>116.24</v>
      </c>
      <c r="Z7" s="25">
        <v>116.01</v>
      </c>
      <c r="AA7" s="25">
        <v>117.65</v>
      </c>
      <c r="AB7" s="25">
        <v>117.82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119.63</v>
      </c>
      <c r="AU7" s="25">
        <v>121.82</v>
      </c>
      <c r="AV7" s="25">
        <v>132.65</v>
      </c>
      <c r="AW7" s="25">
        <v>118.82</v>
      </c>
      <c r="AX7" s="25">
        <v>119.59</v>
      </c>
      <c r="AY7" s="25">
        <v>318.89</v>
      </c>
      <c r="AZ7" s="25">
        <v>309.10000000000002</v>
      </c>
      <c r="BA7" s="25">
        <v>306.08</v>
      </c>
      <c r="BB7" s="25">
        <v>306.14999999999998</v>
      </c>
      <c r="BC7" s="25">
        <v>297.54000000000002</v>
      </c>
      <c r="BD7" s="25">
        <v>252.29</v>
      </c>
      <c r="BE7" s="25">
        <v>563.01</v>
      </c>
      <c r="BF7" s="25">
        <v>547.72</v>
      </c>
      <c r="BG7" s="25">
        <v>587.65</v>
      </c>
      <c r="BH7" s="25">
        <v>554.32000000000005</v>
      </c>
      <c r="BI7" s="25">
        <v>648.02</v>
      </c>
      <c r="BJ7" s="25">
        <v>290.07</v>
      </c>
      <c r="BK7" s="25">
        <v>290.42</v>
      </c>
      <c r="BL7" s="25">
        <v>294.66000000000003</v>
      </c>
      <c r="BM7" s="25">
        <v>285.27</v>
      </c>
      <c r="BN7" s="25">
        <v>294.73</v>
      </c>
      <c r="BO7" s="25">
        <v>268.07</v>
      </c>
      <c r="BP7" s="25">
        <v>99.92</v>
      </c>
      <c r="BQ7" s="25">
        <v>102.64</v>
      </c>
      <c r="BR7" s="25">
        <v>93.92</v>
      </c>
      <c r="BS7" s="25">
        <v>104.09</v>
      </c>
      <c r="BT7" s="25">
        <v>89.84</v>
      </c>
      <c r="BU7" s="25">
        <v>104.84</v>
      </c>
      <c r="BV7" s="25">
        <v>106.11</v>
      </c>
      <c r="BW7" s="25">
        <v>103.75</v>
      </c>
      <c r="BX7" s="25">
        <v>105.3</v>
      </c>
      <c r="BY7" s="25">
        <v>99.41</v>
      </c>
      <c r="BZ7" s="25">
        <v>97.47</v>
      </c>
      <c r="CA7" s="25">
        <v>221.97</v>
      </c>
      <c r="CB7" s="25">
        <v>219.53</v>
      </c>
      <c r="CC7" s="25">
        <v>219.74</v>
      </c>
      <c r="CD7" s="25">
        <v>216.73</v>
      </c>
      <c r="CE7" s="25">
        <v>225.31</v>
      </c>
      <c r="CF7" s="25">
        <v>161.82</v>
      </c>
      <c r="CG7" s="25">
        <v>161.03</v>
      </c>
      <c r="CH7" s="25">
        <v>159.93</v>
      </c>
      <c r="CI7" s="25">
        <v>162.77000000000001</v>
      </c>
      <c r="CJ7" s="25">
        <v>170.87</v>
      </c>
      <c r="CK7" s="25">
        <v>174.75</v>
      </c>
      <c r="CL7" s="25">
        <v>82.92</v>
      </c>
      <c r="CM7" s="25">
        <v>82.32</v>
      </c>
      <c r="CN7" s="25">
        <v>82.53</v>
      </c>
      <c r="CO7" s="25">
        <v>81.84</v>
      </c>
      <c r="CP7" s="25">
        <v>80.569999999999993</v>
      </c>
      <c r="CQ7" s="25">
        <v>62.32</v>
      </c>
      <c r="CR7" s="25">
        <v>61.71</v>
      </c>
      <c r="CS7" s="25">
        <v>63.12</v>
      </c>
      <c r="CT7" s="25">
        <v>62.57</v>
      </c>
      <c r="CU7" s="25">
        <v>61.56</v>
      </c>
      <c r="CV7" s="25">
        <v>59.97</v>
      </c>
      <c r="CW7" s="25">
        <v>85.87</v>
      </c>
      <c r="CX7" s="25">
        <v>85.89</v>
      </c>
      <c r="CY7" s="25">
        <v>85.72</v>
      </c>
      <c r="CZ7" s="25">
        <v>85.14</v>
      </c>
      <c r="DA7" s="25">
        <v>85.36</v>
      </c>
      <c r="DB7" s="25">
        <v>90.19</v>
      </c>
      <c r="DC7" s="25">
        <v>90.03</v>
      </c>
      <c r="DD7" s="25">
        <v>90.09</v>
      </c>
      <c r="DE7" s="25">
        <v>90.21</v>
      </c>
      <c r="DF7" s="25">
        <v>90.11</v>
      </c>
      <c r="DG7" s="25">
        <v>89.76</v>
      </c>
      <c r="DH7" s="25">
        <v>46.85</v>
      </c>
      <c r="DI7" s="25">
        <v>48.51</v>
      </c>
      <c r="DJ7" s="25">
        <v>49.94</v>
      </c>
      <c r="DK7" s="25">
        <v>51</v>
      </c>
      <c r="DL7" s="25">
        <v>51.89</v>
      </c>
      <c r="DM7" s="25">
        <v>48.86</v>
      </c>
      <c r="DN7" s="25">
        <v>49.6</v>
      </c>
      <c r="DO7" s="25">
        <v>50.31</v>
      </c>
      <c r="DP7" s="25">
        <v>50.74</v>
      </c>
      <c r="DQ7" s="25">
        <v>51.49</v>
      </c>
      <c r="DR7" s="25">
        <v>51.51</v>
      </c>
      <c r="DS7" s="25">
        <v>30.73</v>
      </c>
      <c r="DT7" s="25">
        <v>33.19</v>
      </c>
      <c r="DU7" s="25">
        <v>35.08</v>
      </c>
      <c r="DV7" s="25">
        <v>36.72</v>
      </c>
      <c r="DW7" s="25">
        <v>37.96</v>
      </c>
      <c r="DX7" s="25">
        <v>18.510000000000002</v>
      </c>
      <c r="DY7" s="25">
        <v>20.49</v>
      </c>
      <c r="DZ7" s="25">
        <v>21.34</v>
      </c>
      <c r="EA7" s="25">
        <v>23.27</v>
      </c>
      <c r="EB7" s="25">
        <v>25.18</v>
      </c>
      <c r="EC7" s="25">
        <v>23.75</v>
      </c>
      <c r="ED7" s="25">
        <v>0.36</v>
      </c>
      <c r="EE7" s="25">
        <v>0.24</v>
      </c>
      <c r="EF7" s="25">
        <v>0.27</v>
      </c>
      <c r="EG7" s="25">
        <v>0.49</v>
      </c>
      <c r="EH7" s="25">
        <v>0.31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大越　妙子</cp:lastModifiedBy>
  <cp:lastPrinted>2024-02-15T02:38:14Z</cp:lastPrinted>
  <dcterms:created xsi:type="dcterms:W3CDTF">2023-12-05T00:46:28Z</dcterms:created>
  <dcterms:modified xsi:type="dcterms:W3CDTF">2024-02-15T02:40:21Z</dcterms:modified>
  <cp:category/>
</cp:coreProperties>
</file>