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k10032\Desktop\"/>
    </mc:Choice>
  </mc:AlternateContent>
  <xr:revisionPtr revIDLastSave="0" documentId="13_ncr:1_{E1F71AED-9C5E-48B3-BAFB-F049F063E2AB}" xr6:coauthVersionLast="36" xr6:coauthVersionMax="36" xr10:uidLastSave="{00000000-0000-0000-0000-000000000000}"/>
  <workbookProtection workbookAlgorithmName="SHA-512" workbookHashValue="/R/2cD9YIaqAH4mKHwrMwKmwz8bU+e+nparOYd3sWpmuWA3tUD/A9BmpCfqIKaPIv7vinKun6I4drIKio59/SA==" workbookSaltValue="6r5fKn2hHHHex5p9d3wLX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AD10" i="4"/>
  <c r="W10" i="4"/>
  <c r="P10" i="4"/>
  <c r="I10" i="4"/>
  <c r="B10" i="4"/>
  <c r="BB8" i="4"/>
  <c r="AT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<sst xmlns="http://schemas.openxmlformats.org/spreadsheetml/2006/main" count="231" uniqueCount="117">
  <si>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</si>
  <si>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</si>
  <si>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</si>
  <si>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</si>
  <si>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</si>
  <si>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</si>
  <si>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</si>
  <si>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</si>
  <si>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</si>
  <si>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</si>
  <si>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</si>
  <si>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</si>
  <si>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</si>
  <si>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</si>
  <si>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</si>
  <si>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</si>
  <si>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</si>
  <si>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</si>
  <si>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</si>
  <si>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</si>
  <si>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</si>
  <si>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</si>
  <si>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</si>
  <si>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</si>
  <si>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</si>
  <si>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</si>
  <si>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</si>
  <si>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</si>
  <si>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</si>
  <si>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</si>
  <si>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</si>
  <si>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</si>
  <si>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</si>
  <si>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</si>
  <si>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</si>
  <si>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</si>
  <si>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</si>
  <si>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</si>
  <si>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</si>
  <si>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</si>
  <si>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</si>
  <si>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</si>
  <si>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</si>
  <si>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</si>
  <si>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</si>
  <si>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</si>
  <si>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</si>
  <si>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</si>
  <si>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</si>
  <si>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</si>
  <si>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</si>
  <si>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</si>
  <si>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</si>
  <si>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</si>
  <si>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</si>
  <si>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</si>
  <si>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</si>
  <si>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</si>
  <si>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</si>
  <si>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</si>
  <si>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</si>
  <si>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</si>
  <si>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</si>
  <si>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</si>
  <si>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</si>
  <si>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</si>
  <si>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</si>
  <si>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</si>
  <si>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</si>
  <si>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</si>
  <si>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</si>
  <si>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</si>
  <si>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</si>
  <si>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</si>
  <si>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</si>
  <si>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</si>
  <si>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</si>
  <si>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</si>
  <si>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</si>
  <si>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</si>
  <si>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</si>
  <si>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</si>
  <si>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</si>
  <si>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</si>
  <si>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</si>
  <si>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</si>
  <si>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</si>
  <si>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</si>
  <si>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</si>
  <si>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</si>
  <si>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</si>
  <si>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</si>
  <si>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</si>
  <si>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</si>
  <si>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</si>
  <si>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</si>
  <si>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</si>
  <si>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</si>
  <si>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</si>
  <si>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</si>
  <si>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</si>
  <si>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</si>
  <si>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</si>
  <si>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</si>
  <si>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</si>
  <si>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</si>
  <si>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</si>
  <si>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</si>
  <si>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</si>
  <si>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</si>
  <si>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</si>
  <si>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</si>
  <si>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</si>
  <si>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</si>
  <si>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平均値を上回っており、保有資産の更新が類似団体よりも進んでいない状況にある。
②管渠老朽化率
　平均値を上回っており、法定耐用年数を超えた管渠延長の割合が類似団体よりも高い状況にある。
③管渠改善率
　平均値を下回っており、管渠における更新延長の割合が類似団体よりも低く、改善が進んでいない状況にある。</t>
  </si>
  <si>
    <t>①経常収支比率
　平均値及び100％を上回っており、経常収支が黒字であることを表している。
②累積欠損金比率
　累積欠損金は発生していない。
③流動比率
　100％を下回っているが、流動負債の大半は1年以内償還予定の企業債である。
④企業債残高対事業規模比率
　平均値を下回っている。企業債残高の減少により、数値は低下していく見込みである。
⑤経費回収率
　平均値及び100％を上回っている。今後、老朽化施設の更新に充てる財源を確保する必要性が高まっている。
⑥汚水処理原価
　他都市と比べて処理場・ポンプ場にかかる費用が多いため平均値を上回っている。維持管理に係る経費負担の増により前年度に比べてやや増加した。
⑦施設利用率
　平均値を下回っており、施設更新時にダウンサイジングを検討する必要がある。
⑧水洗化率
　平均値を上回っており、近年は微増を続けている。</t>
    <rPh sb="244" eb="247">
      <t>タトシ</t>
    </rPh>
    <rPh sb="248" eb="249">
      <t>クラ</t>
    </rPh>
    <rPh sb="251" eb="254">
      <t>ショリジョウ</t>
    </rPh>
    <rPh sb="258" eb="259">
      <t>ジョウ</t>
    </rPh>
    <rPh sb="263" eb="265">
      <t>ヒヨウ</t>
    </rPh>
    <rPh sb="266" eb="267">
      <t>オオ</t>
    </rPh>
    <phoneticPr fontId="4"/>
  </si>
  <si>
    <t>１．経営の健全性・効率性について
　下水道使用料により汚水処理費用を回収できており安定した経営状況と言えるが、人口の減少に伴い使用料が減少していく中、管渠等の老朽化施設の更新に充てる財源を確保する必要がある。
２．老朽化の状況について
　施設の老朽化は進んでいるが、改築が進んでいない状況にあり、ストックマネジメント計画に基づいた管渠等の老朽化施設の更新が必要となる。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</si>
</sst>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0.08</c:v>
                </c:pt>
                <c:pt idx="1">
                  <c:v>0.02</c:v>
                </c:pt>
                <c:pt idx="2">
                  <c:v>7.0000000000000007E-2</c:v>
                </c:pt>
                <c:pt idx="3">
                  <c:v>0.06</c:v>
                </c:pt>
                <c:pt idx="4">
                  <c:v>0.11</c:v>
                </c:pt>
              </c:numCache>
            </c:numRef>
          </c:val>
          <c:extLst>
            <c:ext xmlns:c16="http://schemas.microsoft.com/office/drawing/2014/chart" uri="{C3380CC4-5D6E-409C-BE32-E72D297353CC}">
              <c16:uniqueId val="{00000000-EEEC-4072-8F58-9B728F8DFD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EEEC-4072-8F58-9B728F8DFD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61.5</c:v>
                </c:pt>
                <c:pt idx="1">
                  <c:v>61.19</c:v>
                </c:pt>
                <c:pt idx="2">
                  <c:v>60.78</c:v>
                </c:pt>
                <c:pt idx="3">
                  <c:v>60.12</c:v>
                </c:pt>
                <c:pt idx="4">
                  <c:v>58.96</c:v>
                </c:pt>
              </c:numCache>
            </c:numRef>
          </c:val>
          <c:extLst>
            <c:ext xmlns:c16="http://schemas.microsoft.com/office/drawing/2014/chart" uri="{C3380CC4-5D6E-409C-BE32-E72D297353CC}">
              <c16:uniqueId val="{00000000-BA58-4EBC-95CE-EF6BB16622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BA58-4EBC-95CE-EF6BB16622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95.98</c:v>
                </c:pt>
                <c:pt idx="1">
                  <c:v>96</c:v>
                </c:pt>
                <c:pt idx="2">
                  <c:v>96.02</c:v>
                </c:pt>
                <c:pt idx="3">
                  <c:v>96.04</c:v>
                </c:pt>
                <c:pt idx="4">
                  <c:v>96.06</c:v>
                </c:pt>
              </c:numCache>
            </c:numRef>
          </c:val>
          <c:extLst>
            <c:ext xmlns:c16="http://schemas.microsoft.com/office/drawing/2014/chart" uri="{C3380CC4-5D6E-409C-BE32-E72D297353CC}">
              <c16:uniqueId val="{00000000-907D-4A51-8654-DBA29C7DE3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907D-4A51-8654-DBA29C7DE3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126.67</c:v>
                </c:pt>
                <c:pt idx="1">
                  <c:v>122.22</c:v>
                </c:pt>
                <c:pt idx="2">
                  <c:v>124.59</c:v>
                </c:pt>
                <c:pt idx="3">
                  <c:v>121.93</c:v>
                </c:pt>
                <c:pt idx="4">
                  <c:v>119.69</c:v>
                </c:pt>
              </c:numCache>
            </c:numRef>
          </c:val>
          <c:extLst>
            <c:ext xmlns:c16="http://schemas.microsoft.com/office/drawing/2014/chart" uri="{C3380CC4-5D6E-409C-BE32-E72D297353CC}">
              <c16:uniqueId val="{00000000-A012-4906-861C-2BDA15BA93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A012-4906-861C-2BDA15BA93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54.24</c:v>
                </c:pt>
                <c:pt idx="1">
                  <c:v>55.73</c:v>
                </c:pt>
                <c:pt idx="2">
                  <c:v>56.47</c:v>
                </c:pt>
                <c:pt idx="3">
                  <c:v>57.41</c:v>
                </c:pt>
                <c:pt idx="4">
                  <c:v>58.76</c:v>
                </c:pt>
              </c:numCache>
            </c:numRef>
          </c:val>
          <c:extLst>
            <c:ext xmlns:c16="http://schemas.microsoft.com/office/drawing/2014/chart" uri="{C3380CC4-5D6E-409C-BE32-E72D297353CC}">
              <c16:uniqueId val="{00000000-2E8C-477D-B9FF-74EE312ECA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2E8C-477D-B9FF-74EE312ECA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6.92</c:v>
                </c:pt>
                <c:pt idx="1">
                  <c:v>7.63</c:v>
                </c:pt>
                <c:pt idx="2">
                  <c:v>8</c:v>
                </c:pt>
                <c:pt idx="3">
                  <c:v>8.64</c:v>
                </c:pt>
                <c:pt idx="4">
                  <c:v>9.93</c:v>
                </c:pt>
              </c:numCache>
            </c:numRef>
          </c:val>
          <c:extLst>
            <c:ext xmlns:c16="http://schemas.microsoft.com/office/drawing/2014/chart" uri="{C3380CC4-5D6E-409C-BE32-E72D297353CC}">
              <c16:uniqueId val="{00000000-4FAC-470F-AA41-B21495F288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4FAC-470F-AA41-B21495F288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
                  <c:v>0</c:v>
                </c:pt>
                <c:pt idx="1">
                  <c:v>5.35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96-4EB6-9CBA-D59BFAA0BD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F196-4EB6-9CBA-D59BFAA0BD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10.08</c:v>
                </c:pt>
                <c:pt idx="1">
                  <c:v>14.24</c:v>
                </c:pt>
                <c:pt idx="2">
                  <c:v>24.54</c:v>
                </c:pt>
                <c:pt idx="3">
                  <c:v>58.26</c:v>
                </c:pt>
                <c:pt idx="4">
                  <c:v>70.58</c:v>
                </c:pt>
              </c:numCache>
            </c:numRef>
          </c:val>
          <c:extLst>
            <c:ext xmlns:c16="http://schemas.microsoft.com/office/drawing/2014/chart" uri="{C3380CC4-5D6E-409C-BE32-E72D297353CC}">
              <c16:uniqueId val="{00000000-C71B-4590-9911-3EBCBA9F7E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C71B-4590-9911-3EBCBA9F7E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415.56</c:v>
                </c:pt>
                <c:pt idx="1">
                  <c:v>410.31</c:v>
                </c:pt>
                <c:pt idx="2">
                  <c:v>425.49</c:v>
                </c:pt>
                <c:pt idx="3">
                  <c:v>398.02</c:v>
                </c:pt>
                <c:pt idx="4">
                  <c:v>422.66</c:v>
                </c:pt>
              </c:numCache>
            </c:numRef>
          </c:val>
          <c:extLst>
            <c:ext xmlns:c16="http://schemas.microsoft.com/office/drawing/2014/chart" uri="{C3380CC4-5D6E-409C-BE32-E72D297353CC}">
              <c16:uniqueId val="{00000000-9C5B-4AD4-B6DC-563AD02979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9C5B-4AD4-B6DC-563AD02979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133.4</c:v>
                </c:pt>
                <c:pt idx="1">
                  <c:v>133.26</c:v>
                </c:pt>
                <c:pt idx="2">
                  <c:v>121.52</c:v>
                </c:pt>
                <c:pt idx="3">
                  <c:v>126.96</c:v>
                </c:pt>
                <c:pt idx="4">
                  <c:v>110.37</c:v>
                </c:pt>
              </c:numCache>
            </c:numRef>
          </c:val>
          <c:extLst>
            <c:ext xmlns:c16="http://schemas.microsoft.com/office/drawing/2014/chart" uri="{C3380CC4-5D6E-409C-BE32-E72D297353CC}">
              <c16:uniqueId val="{00000000-2101-40EC-802C-1298C919A5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2101-40EC-802C-1298C919A5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179.02</c:v>
                </c:pt>
                <c:pt idx="1">
                  <c:v>178.27</c:v>
                </c:pt>
                <c:pt idx="2">
                  <c:v>181.52</c:v>
                </c:pt>
                <c:pt idx="3">
                  <c:v>185.73</c:v>
                </c:pt>
                <c:pt idx="4">
                  <c:v>194.83</c:v>
                </c:pt>
              </c:numCache>
            </c:numRef>
          </c:val>
          <c:extLst>
            <c:ext xmlns:c16="http://schemas.microsoft.com/office/drawing/2014/chart" uri="{C3380CC4-5D6E-409C-BE32-E72D297353CC}">
              <c16:uniqueId val="{00000000-7FA7-4682-B1A9-6AB994F7DA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7FA7-4682-B1A9-6AB994F7DA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北海道　釧路市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Ad</v>
      </c>
      <c r="X8" s="60"/>
      <c r="Y8" s="60"/>
      <c r="Z8" s="60"/>
      <c r="AA8" s="60"/>
      <c r="AB8" s="60"/>
      <c r="AC8" s="60"/>
      <c r="AD8" s="61" t="str">
        <f>データ!$M$6</f>
        <v>自治体職員</v>
      </c>
      <c r="AE8" s="61"/>
      <c r="AF8" s="61"/>
      <c r="AG8" s="61"/>
      <c r="AH8" s="61"/>
      <c r="AI8" s="61"/>
      <c r="AJ8" s="61"/>
      <c r="AK8" s="3"/>
      <c r="AL8" s="49">
        <f>データ!S6</f>
        <v>160483</v>
      </c>
      <c r="AM8" s="49"/>
      <c r="AN8" s="49"/>
      <c r="AO8" s="49"/>
      <c r="AP8" s="49"/>
      <c r="AQ8" s="49"/>
      <c r="AR8" s="49"/>
      <c r="AS8" s="49"/>
      <c r="AT8" s="48">
        <f>データ!T6</f>
        <v>1363.26</v>
      </c>
      <c r="AU8" s="48"/>
      <c r="AV8" s="48"/>
      <c r="AW8" s="48"/>
      <c r="AX8" s="48"/>
      <c r="AY8" s="48"/>
      <c r="AZ8" s="48"/>
      <c r="BA8" s="48"/>
      <c r="BB8" s="48">
        <f>データ!U6</f>
        <v>117.72</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68.290000000000006</v>
      </c>
      <c r="J10" s="48"/>
      <c r="K10" s="48"/>
      <c r="L10" s="48"/>
      <c r="M10" s="48"/>
      <c r="N10" s="48"/>
      <c r="O10" s="48"/>
      <c r="P10" s="48">
        <f>データ!P6</f>
        <v>95.66</v>
      </c>
      <c r="Q10" s="48"/>
      <c r="R10" s="48"/>
      <c r="S10" s="48"/>
      <c r="T10" s="48"/>
      <c r="U10" s="48"/>
      <c r="V10" s="48"/>
      <c r="W10" s="48">
        <f>データ!Q6</f>
        <v>65.75</v>
      </c>
      <c r="X10" s="48"/>
      <c r="Y10" s="48"/>
      <c r="Z10" s="48"/>
      <c r="AA10" s="48"/>
      <c r="AB10" s="48"/>
      <c r="AC10" s="48"/>
      <c r="AD10" s="49">
        <f>データ!R6</f>
        <v>4389</v>
      </c>
      <c r="AE10" s="49"/>
      <c r="AF10" s="49"/>
      <c r="AG10" s="49"/>
      <c r="AH10" s="49"/>
      <c r="AI10" s="49"/>
      <c r="AJ10" s="49"/>
      <c r="AK10" s="2"/>
      <c r="AL10" s="49">
        <f>データ!V6</f>
        <v>152120</v>
      </c>
      <c r="AM10" s="49"/>
      <c r="AN10" s="49"/>
      <c r="AO10" s="49"/>
      <c r="AP10" s="49"/>
      <c r="AQ10" s="49"/>
      <c r="AR10" s="49"/>
      <c r="AS10" s="49"/>
      <c r="AT10" s="48">
        <f>データ!W6</f>
        <v>41.8</v>
      </c>
      <c r="AU10" s="48"/>
      <c r="AV10" s="48"/>
      <c r="AW10" s="48"/>
      <c r="AX10" s="48"/>
      <c r="AY10" s="48"/>
      <c r="AZ10" s="48"/>
      <c r="BA10" s="48"/>
      <c r="BB10" s="48">
        <f>データ!X6</f>
        <v>3639.23</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tQE9XzxUWYbLiwaXBUi65yRZ7H76/Ti6bsxxGbkOKQgZ/NjjIwZHVgWv8Y2vhpvPqiIME+Z28+2cL93kbtI2Q==" saltValue="tIKDZYFqiNMbIfC6ZSFO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12068</v>
      </c>
      <c r="D6" s="19">
        <f t="shared" si="3"/>
        <v>46</v>
      </c>
      <c r="E6" s="19">
        <f t="shared" si="3"/>
        <v>17</v>
      </c>
      <c r="F6" s="19">
        <f t="shared" si="3"/>
        <v>1</v>
      </c>
      <c r="G6" s="19">
        <f t="shared" si="3"/>
        <v>0</v>
      </c>
      <c r="H6" s="19" t="str">
        <f t="shared" si="3"/>
        <v>北海道　釧路市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68.290000000000006</v>
      </c>
      <c r="P6" s="20">
        <f t="shared" si="3"/>
        <v>95.66</v>
      </c>
      <c r="Q6" s="20">
        <f t="shared" si="3"/>
        <v>65.75</v>
      </c>
      <c r="R6" s="20">
        <f t="shared" si="3"/>
        <v>4389</v>
      </c>
      <c r="S6" s="20">
        <f t="shared" si="3"/>
        <v>160483</v>
      </c>
      <c r="T6" s="20">
        <f t="shared" si="3"/>
        <v>1363.26</v>
      </c>
      <c r="U6" s="20">
        <f t="shared" si="3"/>
        <v>117.72</v>
      </c>
      <c r="V6" s="20">
        <f t="shared" si="3"/>
        <v>152120</v>
      </c>
      <c r="W6" s="20">
        <f t="shared" si="3"/>
        <v>41.8</v>
      </c>
      <c r="X6" s="20">
        <f t="shared" si="3"/>
        <v>3639.23</v>
      </c>
      <c r="Y6" s="21">
        <f>IF(Y7="",NA(),Y7)</f>
        <v>126.67</v>
      </c>
      <c r="Z6" s="21">
        <f t="shared" ref="Z6:AH6" si="4">IF(Z7="",NA(),Z7)</f>
        <v>122.22</v>
      </c>
      <c r="AA6" s="21">
        <f t="shared" si="4"/>
        <v>124.59</v>
      </c>
      <c r="AB6" s="21">
        <f t="shared" si="4"/>
        <v>121.93</v>
      </c>
      <c r="AC6" s="21">
        <f t="shared" si="4"/>
        <v>119.69</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1">
        <f t="shared" ref="AK6:AS6" si="5">IF(AK7="",NA(),AK7)</f>
        <v>5.35</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10.08</v>
      </c>
      <c r="AV6" s="21">
        <f t="shared" ref="AV6:BD6" si="6">IF(AV7="",NA(),AV7)</f>
        <v>14.24</v>
      </c>
      <c r="AW6" s="21">
        <f t="shared" si="6"/>
        <v>24.54</v>
      </c>
      <c r="AX6" s="21">
        <f t="shared" si="6"/>
        <v>58.26</v>
      </c>
      <c r="AY6" s="21">
        <f t="shared" si="6"/>
        <v>70.58</v>
      </c>
      <c r="AZ6" s="21">
        <f t="shared" si="6"/>
        <v>62.12</v>
      </c>
      <c r="BA6" s="21">
        <f t="shared" si="6"/>
        <v>61.57</v>
      </c>
      <c r="BB6" s="21">
        <f t="shared" si="6"/>
        <v>60.82</v>
      </c>
      <c r="BC6" s="21">
        <f t="shared" si="6"/>
        <v>63.48</v>
      </c>
      <c r="BD6" s="21">
        <f t="shared" si="6"/>
        <v>65.510000000000005</v>
      </c>
      <c r="BE6" s="20" t="str">
        <f>IF(BE7="","",IF(BE7="-","【-】","【"&amp;SUBSTITUTE(TEXT(BE7,"#,##0.00"),"-","△")&amp;"】"))</f>
        <v>【73.44】</v>
      </c>
      <c r="BF6" s="21">
        <f>IF(BF7="",NA(),BF7)</f>
        <v>415.56</v>
      </c>
      <c r="BG6" s="21">
        <f t="shared" ref="BG6:BO6" si="7">IF(BG7="",NA(),BG7)</f>
        <v>410.31</v>
      </c>
      <c r="BH6" s="21">
        <f t="shared" si="7"/>
        <v>425.49</v>
      </c>
      <c r="BI6" s="21">
        <f t="shared" si="7"/>
        <v>398.02</v>
      </c>
      <c r="BJ6" s="21">
        <f t="shared" si="7"/>
        <v>422.66</v>
      </c>
      <c r="BK6" s="21">
        <f t="shared" si="7"/>
        <v>875.53</v>
      </c>
      <c r="BL6" s="21">
        <f t="shared" si="7"/>
        <v>867.39</v>
      </c>
      <c r="BM6" s="21">
        <f t="shared" si="7"/>
        <v>920.83</v>
      </c>
      <c r="BN6" s="21">
        <f t="shared" si="7"/>
        <v>874.02</v>
      </c>
      <c r="BO6" s="21">
        <f t="shared" si="7"/>
        <v>827.43</v>
      </c>
      <c r="BP6" s="20" t="str">
        <f>IF(BP7="","",IF(BP7="-","【-】","【"&amp;SUBSTITUTE(TEXT(BP7,"#,##0.00"),"-","△")&amp;"】"))</f>
        <v>【652.82】</v>
      </c>
      <c r="BQ6" s="21">
        <f>IF(BQ7="",NA(),BQ7)</f>
        <v>133.4</v>
      </c>
      <c r="BR6" s="21">
        <f t="shared" ref="BR6:BZ6" si="8">IF(BR7="",NA(),BR7)</f>
        <v>133.26</v>
      </c>
      <c r="BS6" s="21">
        <f t="shared" si="8"/>
        <v>121.52</v>
      </c>
      <c r="BT6" s="21">
        <f t="shared" si="8"/>
        <v>126.96</v>
      </c>
      <c r="BU6" s="21">
        <f t="shared" si="8"/>
        <v>110.37</v>
      </c>
      <c r="BV6" s="21">
        <f t="shared" si="8"/>
        <v>99.83</v>
      </c>
      <c r="BW6" s="21">
        <f t="shared" si="8"/>
        <v>100.91</v>
      </c>
      <c r="BX6" s="21">
        <f t="shared" si="8"/>
        <v>99.82</v>
      </c>
      <c r="BY6" s="21">
        <f t="shared" si="8"/>
        <v>100.32</v>
      </c>
      <c r="BZ6" s="21">
        <f t="shared" si="8"/>
        <v>99.71</v>
      </c>
      <c r="CA6" s="20" t="str">
        <f>IF(CA7="","",IF(CA7="-","【-】","【"&amp;SUBSTITUTE(TEXT(CA7,"#,##0.00"),"-","△")&amp;"】"))</f>
        <v>【97.61】</v>
      </c>
      <c r="CB6" s="21">
        <f>IF(CB7="",NA(),CB7)</f>
        <v>179.02</v>
      </c>
      <c r="CC6" s="21">
        <f t="shared" ref="CC6:CK6" si="9">IF(CC7="",NA(),CC7)</f>
        <v>178.27</v>
      </c>
      <c r="CD6" s="21">
        <f t="shared" si="9"/>
        <v>181.52</v>
      </c>
      <c r="CE6" s="21">
        <f t="shared" si="9"/>
        <v>185.73</v>
      </c>
      <c r="CF6" s="21">
        <f t="shared" si="9"/>
        <v>194.83</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61.5</v>
      </c>
      <c r="CN6" s="21">
        <f t="shared" ref="CN6:CV6" si="10">IF(CN7="",NA(),CN7)</f>
        <v>61.19</v>
      </c>
      <c r="CO6" s="21">
        <f t="shared" si="10"/>
        <v>60.78</v>
      </c>
      <c r="CP6" s="21">
        <f t="shared" si="10"/>
        <v>60.12</v>
      </c>
      <c r="CQ6" s="21">
        <f t="shared" si="10"/>
        <v>58.96</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95.98</v>
      </c>
      <c r="CY6" s="21">
        <f t="shared" ref="CY6:DG6" si="11">IF(CY7="",NA(),CY7)</f>
        <v>96</v>
      </c>
      <c r="CZ6" s="21">
        <f t="shared" si="11"/>
        <v>96.02</v>
      </c>
      <c r="DA6" s="21">
        <f t="shared" si="11"/>
        <v>96.04</v>
      </c>
      <c r="DB6" s="21">
        <f t="shared" si="11"/>
        <v>96.06</v>
      </c>
      <c r="DC6" s="21">
        <f t="shared" si="11"/>
        <v>93.96</v>
      </c>
      <c r="DD6" s="21">
        <f t="shared" si="11"/>
        <v>94.06</v>
      </c>
      <c r="DE6" s="21">
        <f t="shared" si="11"/>
        <v>94.41</v>
      </c>
      <c r="DF6" s="21">
        <f t="shared" si="11"/>
        <v>94.43</v>
      </c>
      <c r="DG6" s="21">
        <f t="shared" si="11"/>
        <v>94.58</v>
      </c>
      <c r="DH6" s="20" t="str">
        <f>IF(DH7="","",IF(DH7="-","【-】","【"&amp;SUBSTITUTE(TEXT(DH7,"#,##0.00"),"-","△")&amp;"】"))</f>
        <v>【95.82】</v>
      </c>
      <c r="DI6" s="21">
        <f>IF(DI7="",NA(),DI7)</f>
        <v>54.24</v>
      </c>
      <c r="DJ6" s="21">
        <f t="shared" ref="DJ6:DR6" si="12">IF(DJ7="",NA(),DJ7)</f>
        <v>55.73</v>
      </c>
      <c r="DK6" s="21">
        <f t="shared" si="12"/>
        <v>56.47</v>
      </c>
      <c r="DL6" s="21">
        <f t="shared" si="12"/>
        <v>57.41</v>
      </c>
      <c r="DM6" s="21">
        <f t="shared" si="12"/>
        <v>58.76</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6.92</v>
      </c>
      <c r="DU6" s="21">
        <f t="shared" ref="DU6:EC6" si="13">IF(DU7="",NA(),DU7)</f>
        <v>7.63</v>
      </c>
      <c r="DV6" s="21">
        <f t="shared" si="13"/>
        <v>8</v>
      </c>
      <c r="DW6" s="21">
        <f t="shared" si="13"/>
        <v>8.64</v>
      </c>
      <c r="DX6" s="21">
        <f t="shared" si="13"/>
        <v>9.93</v>
      </c>
      <c r="DY6" s="21">
        <f t="shared" si="13"/>
        <v>5.04</v>
      </c>
      <c r="DZ6" s="21">
        <f t="shared" si="13"/>
        <v>5.1100000000000003</v>
      </c>
      <c r="EA6" s="21">
        <f t="shared" si="13"/>
        <v>5.18</v>
      </c>
      <c r="EB6" s="21">
        <f t="shared" si="13"/>
        <v>6.01</v>
      </c>
      <c r="EC6" s="21">
        <f t="shared" si="13"/>
        <v>6.84</v>
      </c>
      <c r="ED6" s="20" t="str">
        <f>IF(ED7="","",IF(ED7="-","【-】","【"&amp;SUBSTITUTE(TEXT(ED7,"#,##0.00"),"-","△")&amp;"】"))</f>
        <v>【7.62】</v>
      </c>
      <c r="EE6" s="21">
        <f>IF(EE7="",NA(),EE7)</f>
        <v>0.08</v>
      </c>
      <c r="EF6" s="21">
        <f t="shared" ref="EF6:EN6" si="14">IF(EF7="",NA(),EF7)</f>
        <v>0.02</v>
      </c>
      <c r="EG6" s="21">
        <f t="shared" si="14"/>
        <v>7.0000000000000007E-2</v>
      </c>
      <c r="EH6" s="21">
        <f t="shared" si="14"/>
        <v>0.06</v>
      </c>
      <c r="EI6" s="21">
        <f t="shared" si="14"/>
        <v>0.11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12068</v>
      </c>
      <c r="D7" s="23">
        <v>46</v>
      </c>
      <c r="E7" s="23">
        <v>17</v>
      </c>
      <c r="F7" s="23">
        <v>1</v>
      </c>
      <c r="G7" s="23">
        <v>0</v>
      </c>
      <c r="H7" s="23" t="s">
        <v>96</v>
      </c>
      <c r="I7" s="23" t="s">
        <v>97</v>
      </c>
      <c r="J7" s="23" t="s">
        <v>98</v>
      </c>
      <c r="K7" s="23" t="s">
        <v>99</v>
      </c>
      <c r="L7" s="23" t="s">
        <v>100</v>
      </c>
      <c r="M7" s="23" t="s">
        <v>101</v>
      </c>
      <c r="N7" s="24" t="s">
        <v>102</v>
      </c>
      <c r="O7" s="24">
        <v>68.290000000000006</v>
      </c>
      <c r="P7" s="24">
        <v>95.66</v>
      </c>
      <c r="Q7" s="24">
        <v>65.75</v>
      </c>
      <c r="R7" s="24">
        <v>4389</v>
      </c>
      <c r="S7" s="24">
        <v>160483</v>
      </c>
      <c r="T7" s="24">
        <v>1363.26</v>
      </c>
      <c r="U7" s="24">
        <v>117.72</v>
      </c>
      <c r="V7" s="24">
        <v>152120</v>
      </c>
      <c r="W7" s="24">
        <v>41.8</v>
      </c>
      <c r="X7" s="24">
        <v>3639.23</v>
      </c>
      <c r="Y7" s="24">
        <v>126.67</v>
      </c>
      <c r="Z7" s="24">
        <v>122.22</v>
      </c>
      <c r="AA7" s="24">
        <v>124.59</v>
      </c>
      <c r="AB7" s="24">
        <v>121.93</v>
      </c>
      <c r="AC7" s="24">
        <v>119.69</v>
      </c>
      <c r="AD7" s="24">
        <v>110.01</v>
      </c>
      <c r="AE7" s="24">
        <v>111.12</v>
      </c>
      <c r="AF7" s="24">
        <v>109.58</v>
      </c>
      <c r="AG7" s="24">
        <v>109.32</v>
      </c>
      <c r="AH7" s="24">
        <v>108.33</v>
      </c>
      <c r="AI7" s="24">
        <v>106.11</v>
      </c>
      <c r="AJ7" s="24">
        <v>0</v>
      </c>
      <c r="AK7" s="24">
        <v>5.35</v>
      </c>
      <c r="AL7" s="24">
        <v>0</v>
      </c>
      <c r="AM7" s="24">
        <v>0</v>
      </c>
      <c r="AN7" s="24">
        <v>0</v>
      </c>
      <c r="AO7" s="24">
        <v>2.36</v>
      </c>
      <c r="AP7" s="24">
        <v>2.0699999999999998</v>
      </c>
      <c r="AQ7" s="24">
        <v>5.97</v>
      </c>
      <c r="AR7" s="24">
        <v>1.54</v>
      </c>
      <c r="AS7" s="24">
        <v>1.28</v>
      </c>
      <c r="AT7" s="24">
        <v>3.15</v>
      </c>
      <c r="AU7" s="24">
        <v>10.08</v>
      </c>
      <c r="AV7" s="24">
        <v>14.24</v>
      </c>
      <c r="AW7" s="24">
        <v>24.54</v>
      </c>
      <c r="AX7" s="24">
        <v>58.26</v>
      </c>
      <c r="AY7" s="24">
        <v>70.58</v>
      </c>
      <c r="AZ7" s="24">
        <v>62.12</v>
      </c>
      <c r="BA7" s="24">
        <v>61.57</v>
      </c>
      <c r="BB7" s="24">
        <v>60.82</v>
      </c>
      <c r="BC7" s="24">
        <v>63.48</v>
      </c>
      <c r="BD7" s="24">
        <v>65.510000000000005</v>
      </c>
      <c r="BE7" s="24">
        <v>73.44</v>
      </c>
      <c r="BF7" s="24">
        <v>415.56</v>
      </c>
      <c r="BG7" s="24">
        <v>410.31</v>
      </c>
      <c r="BH7" s="24">
        <v>425.49</v>
      </c>
      <c r="BI7" s="24">
        <v>398.02</v>
      </c>
      <c r="BJ7" s="24">
        <v>422.66</v>
      </c>
      <c r="BK7" s="24">
        <v>875.53</v>
      </c>
      <c r="BL7" s="24">
        <v>867.39</v>
      </c>
      <c r="BM7" s="24">
        <v>920.83</v>
      </c>
      <c r="BN7" s="24">
        <v>874.02</v>
      </c>
      <c r="BO7" s="24">
        <v>827.43</v>
      </c>
      <c r="BP7" s="24">
        <v>652.82000000000005</v>
      </c>
      <c r="BQ7" s="24">
        <v>133.4</v>
      </c>
      <c r="BR7" s="24">
        <v>133.26</v>
      </c>
      <c r="BS7" s="24">
        <v>121.52</v>
      </c>
      <c r="BT7" s="24">
        <v>126.96</v>
      </c>
      <c r="BU7" s="24">
        <v>110.37</v>
      </c>
      <c r="BV7" s="24">
        <v>99.83</v>
      </c>
      <c r="BW7" s="24">
        <v>100.91</v>
      </c>
      <c r="BX7" s="24">
        <v>99.82</v>
      </c>
      <c r="BY7" s="24">
        <v>100.32</v>
      </c>
      <c r="BZ7" s="24">
        <v>99.71</v>
      </c>
      <c r="CA7" s="24">
        <v>97.61</v>
      </c>
      <c r="CB7" s="24">
        <v>179.02</v>
      </c>
      <c r="CC7" s="24">
        <v>178.27</v>
      </c>
      <c r="CD7" s="24">
        <v>181.52</v>
      </c>
      <c r="CE7" s="24">
        <v>185.73</v>
      </c>
      <c r="CF7" s="24">
        <v>194.83</v>
      </c>
      <c r="CG7" s="24">
        <v>158.94</v>
      </c>
      <c r="CH7" s="24">
        <v>158.04</v>
      </c>
      <c r="CI7" s="24">
        <v>156.77000000000001</v>
      </c>
      <c r="CJ7" s="24">
        <v>157.63999999999999</v>
      </c>
      <c r="CK7" s="24">
        <v>159.59</v>
      </c>
      <c r="CL7" s="24">
        <v>138.29</v>
      </c>
      <c r="CM7" s="24">
        <v>61.5</v>
      </c>
      <c r="CN7" s="24">
        <v>61.19</v>
      </c>
      <c r="CO7" s="24">
        <v>60.78</v>
      </c>
      <c r="CP7" s="24">
        <v>60.12</v>
      </c>
      <c r="CQ7" s="24">
        <v>58.96</v>
      </c>
      <c r="CR7" s="24">
        <v>67.069999999999993</v>
      </c>
      <c r="CS7" s="24">
        <v>66.78</v>
      </c>
      <c r="CT7" s="24">
        <v>67</v>
      </c>
      <c r="CU7" s="24">
        <v>66.650000000000006</v>
      </c>
      <c r="CV7" s="24">
        <v>64.45</v>
      </c>
      <c r="CW7" s="24">
        <v>59.1</v>
      </c>
      <c r="CX7" s="24">
        <v>95.98</v>
      </c>
      <c r="CY7" s="24">
        <v>96</v>
      </c>
      <c r="CZ7" s="24">
        <v>96.02</v>
      </c>
      <c r="DA7" s="24">
        <v>96.04</v>
      </c>
      <c r="DB7" s="24">
        <v>96.06</v>
      </c>
      <c r="DC7" s="24">
        <v>93.96</v>
      </c>
      <c r="DD7" s="24">
        <v>94.06</v>
      </c>
      <c r="DE7" s="24">
        <v>94.41</v>
      </c>
      <c r="DF7" s="24">
        <v>94.43</v>
      </c>
      <c r="DG7" s="24">
        <v>94.58</v>
      </c>
      <c r="DH7" s="24">
        <v>95.82</v>
      </c>
      <c r="DI7" s="24">
        <v>54.24</v>
      </c>
      <c r="DJ7" s="24">
        <v>55.73</v>
      </c>
      <c r="DK7" s="24">
        <v>56.47</v>
      </c>
      <c r="DL7" s="24">
        <v>57.41</v>
      </c>
      <c r="DM7" s="24">
        <v>58.76</v>
      </c>
      <c r="DN7" s="24">
        <v>33.090000000000003</v>
      </c>
      <c r="DO7" s="24">
        <v>34.33</v>
      </c>
      <c r="DP7" s="24">
        <v>34.15</v>
      </c>
      <c r="DQ7" s="24">
        <v>35.53</v>
      </c>
      <c r="DR7" s="24">
        <v>37.51</v>
      </c>
      <c r="DS7" s="24">
        <v>39.74</v>
      </c>
      <c r="DT7" s="24">
        <v>6.92</v>
      </c>
      <c r="DU7" s="24">
        <v>7.63</v>
      </c>
      <c r="DV7" s="24">
        <v>8</v>
      </c>
      <c r="DW7" s="24">
        <v>8.64</v>
      </c>
      <c r="DX7" s="24">
        <v>9.93</v>
      </c>
      <c r="DY7" s="24">
        <v>5.04</v>
      </c>
      <c r="DZ7" s="24">
        <v>5.1100000000000003</v>
      </c>
      <c r="EA7" s="24">
        <v>5.18</v>
      </c>
      <c r="EB7" s="24">
        <v>6.01</v>
      </c>
      <c r="EC7" s="24">
        <v>6.84</v>
      </c>
      <c r="ED7" s="24">
        <v>7.62</v>
      </c>
      <c r="EE7" s="24">
        <v>0.08</v>
      </c>
      <c r="EF7" s="24">
        <v>0.02</v>
      </c>
      <c r="EG7" s="24">
        <v>7.0000000000000007E-2</v>
      </c>
      <c r="EH7" s="24">
        <v>0.06</v>
      </c>
      <c r="EI7" s="24">
        <v>0.11</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芳賀 嵩浩</cp:lastModifiedBy>
  <cp:lastPrinted>2024-01-29T02:22:43Z</cp:lastPrinted>
  <dcterms:created xsi:type="dcterms:W3CDTF">2023-12-12T00:41:47Z</dcterms:created>
  <dcterms:modified xsi:type="dcterms:W3CDTF">2024-01-29T02:22:50Z</dcterms:modified>
  <cp:category/>
</cp:coreProperties>
</file>