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k0filesv1\共有\30上下水道部\02経営企画課\01経営企画担当\00_経営企画全般\経営比較分析表\R4\【提出】\"/>
    </mc:Choice>
  </mc:AlternateContent>
  <xr:revisionPtr revIDLastSave="0" documentId="13_ncr:1_{867CBF33-24A6-44B7-A65D-F1079613D0B7}" xr6:coauthVersionLast="47" xr6:coauthVersionMax="47" xr10:uidLastSave="{00000000-0000-0000-0000-000000000000}"/>
  <workbookProtection workbookAlgorithmName="SHA-512" workbookHashValue="EfzV8WCFJczOXgnXqpqajdaFOkw6JmNdrVZ6kkaqNPQo25pCbP8ruEbYbfSyCU8WOFgH7P+CWiaGIlISBy+zcw==" workbookSaltValue="RZxIbKMMk7yjJT9aofiYUA==" workbookSpinCount="100000" lockStructure="1"/>
  <bookViews>
    <workbookView xWindow="-120" yWindow="-1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AL8" i="4" s="1"/>
  <c r="R6" i="5"/>
  <c r="Q6" i="5"/>
  <c r="P6" i="5"/>
  <c r="O6" i="5"/>
  <c r="I10" i="4" s="1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H85" i="4"/>
  <c r="F85" i="4"/>
  <c r="E85" i="4"/>
  <c r="BB10" i="4"/>
  <c r="AT10" i="4"/>
  <c r="AL10" i="4"/>
  <c r="AD10" i="4"/>
  <c r="W10" i="4"/>
  <c r="P10" i="4"/>
  <c r="B10" i="4"/>
  <c r="AT8" i="4"/>
  <c r="AD8" i="4"/>
  <c r="W8" i="4"/>
  <c r="P8" i="4"/>
  <c r="I8" i="4"/>
  <c r="B6" i="4"/>
</calcChain>
</file>

<file path=xl/sharedStrings.xml><?xml version="1.0" encoding="utf-8"?>
<sst xmlns="http://schemas.openxmlformats.org/spreadsheetml/2006/main" count="231" uniqueCount="117">
  <si>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</si>
  <si>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</si>
  <si>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</si>
  <si>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</si>
  <si>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</si>
  <si>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</si>
  <si>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</si>
  <si>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</si>
  <si>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</si>
  <si>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</si>
  <si>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</si>
  <si>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</si>
  <si>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</si>
  <si>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</si>
  <si>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</si>
  <si>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</si>
  <si>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</si>
  <si>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</si>
  <si>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</si>
  <si>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</si>
  <si>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</si>
  <si>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</si>
  <si>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</si>
  <si>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</si>
  <si>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</si>
  <si>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</si>
  <si>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</si>
  <si>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</si>
  <si>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</si>
  <si>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</si>
  <si>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</si>
  <si>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</si>
  <si>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</si>
  <si>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</si>
  <si>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</si>
  <si>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</si>
  <si>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</si>
  <si>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</si>
  <si>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</si>
  <si>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</si>
  <si>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</si>
  <si>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</si>
  <si>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</si>
  <si>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</si>
  <si>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</si>
  <si>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</si>
  <si>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</si>
  <si>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</si>
  <si>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</si>
  <si>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</si>
  <si>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</si>
  <si>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</si>
  <si>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</si>
  <si>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</si>
  <si>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</si>
  <si>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</si>
  <si>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</si>
  <si>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</si>
  <si>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</si>
  <si>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</si>
  <si>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</si>
  <si>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</si>
  <si>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</si>
  <si>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</si>
  <si>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</si>
  <si>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</si>
  <si>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</si>
  <si>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</si>
  <si>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</si>
  <si>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</si>
  <si>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</si>
  <si>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</si>
  <si>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</si>
  <si>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</si>
  <si>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</si>
  <si>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</si>
  <si>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</si>
  <si>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</si>
  <si>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</si>
  <si>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</si>
  <si>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</si>
  <si>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</si>
  <si>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</si>
  <si>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</si>
  <si>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</si>
  <si>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</si>
  <si>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</si>
  <si>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</si>
  <si>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</si>
  <si>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</si>
  <si>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</si>
  <si>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</si>
  <si>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</si>
  <si>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</si>
  <si>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</si>
  <si>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</si>
  <si>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釧路市</t>
  </si>
  <si>
    <t>法適用</t>
  </si>
  <si>
    <t>下水道事業</t>
  </si>
  <si>
    <t>特定環境保全公共下水道</t>
  </si>
  <si>
    <t>D1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</si>
  <si>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</si>
  <si>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</si>
  <si>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</si>
  <si>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</si>
  <si>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</si>
  <si>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</si>
  <si>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</si>
  <si>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</si>
  <si>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</si>
  <si>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</si>
  <si>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</si>
  <si>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</si>
  <si>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</si>
  <si>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平均値を上回っており、保有資産の更新が類似団体よりも進んでいない状況である。
②管渠老朽化率
　法定耐用年数を超えた管渠がないため0％となっている。
③管渠改善率
　法定耐用年数を超えた管渠がないため0％となっている。</t>
    <phoneticPr fontId="4"/>
  </si>
  <si>
    <t>１．経営の健全性・効率性について
　経費回収率が100％に達していないため、不足分は、公共下水道事業で補っている状況であり、引き続き経営の健全性・効率性を高めていく必要がある。
２．老朽化の状況について
　施設の老朽化は進んでいないが、保有資産の状況を適切に管理していく必要がある。</t>
    <rPh sb="38" eb="41">
      <t>フソクブン</t>
    </rPh>
    <rPh sb="43" eb="48">
      <t>コウキョウゲスイドウ</t>
    </rPh>
    <rPh sb="48" eb="50">
      <t>ジギョウ</t>
    </rPh>
    <rPh sb="51" eb="52">
      <t>オギナ</t>
    </rPh>
    <rPh sb="56" eb="58">
      <t>ジョウキョウ</t>
    </rPh>
    <phoneticPr fontId="4"/>
  </si>
  <si>
    <t>①経常収支比率
　平均値及び100％を下回っているため、維持管理経費の削減等改善に向けた取組が必要である。
②累積欠損金比率
　累積欠損金は発生していない。
③流動比率
　平均値を下回っているが、流動負債の大半は1年以内償還予定の企業債である。
④企業債残高対事業規模比率
　平均値を上回っている。今後は企業債残高の減少により、数値の低下は続いていく見込みである。
⑤経費回収率
　平均値を下回っており100％に達していないため、費用を使用料で賄えていない状態にある。
⑥汚水処理原価
　平均値を上回っている。維持管理に係る経費負担の増により増加した。
⑦施設利用率
　平均値を上回っており、類似団体に比べて施設の利用状況が高い状況にある。
⑧水洗化率
　平均値を下回っているため、引き続き水洗化率向上の取組が必要である。</t>
    <rPh sb="19" eb="20">
      <t>シタ</t>
    </rPh>
    <rPh sb="28" eb="34">
      <t>イジカンリケイヒ</t>
    </rPh>
    <rPh sb="35" eb="37">
      <t>サクゲン</t>
    </rPh>
    <rPh sb="37" eb="38">
      <t>トウ</t>
    </rPh>
    <rPh sb="38" eb="40">
      <t>カイゼン</t>
    </rPh>
    <rPh sb="41" eb="42">
      <t>ム</t>
    </rPh>
    <rPh sb="44" eb="46">
      <t>トリクミ</t>
    </rPh>
    <rPh sb="47" eb="49">
      <t>ヒツヨウ</t>
    </rPh>
    <rPh sb="88" eb="91">
      <t>ヘイキンチ</t>
    </rPh>
    <rPh sb="272" eb="273">
      <t>ゾウ</t>
    </rPh>
    <rPh sb="276" eb="278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</si>
</sst>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6-43CC-8E8B-C369BA1D6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0.06</c:v>
                </c:pt>
                <c:pt idx="2">
                  <c:v>0.04</c:v>
                </c:pt>
                <c:pt idx="3">
                  <c:v>0.06</c:v>
                </c:pt>
                <c:pt idx="4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86-43CC-8E8B-C369BA1D6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50.89</c:v>
                </c:pt>
                <c:pt idx="1">
                  <c:v>48.43</c:v>
                </c:pt>
                <c:pt idx="2">
                  <c:v>48.76</c:v>
                </c:pt>
                <c:pt idx="3">
                  <c:v>44.64</c:v>
                </c:pt>
                <c:pt idx="4">
                  <c:v>46.76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8-40A1-B77C-0DFBA873F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42.38</c:v>
                </c:pt>
                <c:pt idx="1">
                  <c:v>46.17</c:v>
                </c:pt>
                <c:pt idx="2">
                  <c:v>45.68</c:v>
                </c:pt>
                <c:pt idx="3">
                  <c:v>45.87</c:v>
                </c:pt>
                <c:pt idx="4">
                  <c:v>44.24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88-40A1-B77C-0DFBA873F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83.47</c:v>
                </c:pt>
                <c:pt idx="1">
                  <c:v>85.1</c:v>
                </c:pt>
                <c:pt idx="2">
                  <c:v>83.83</c:v>
                </c:pt>
                <c:pt idx="3">
                  <c:v>84.59</c:v>
                </c:pt>
                <c:pt idx="4">
                  <c:v>84.82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E-4ABB-8C7B-20ECC8FC5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87.01</c:v>
                </c:pt>
                <c:pt idx="1">
                  <c:v>87.84</c:v>
                </c:pt>
                <c:pt idx="2">
                  <c:v>87.96</c:v>
                </c:pt>
                <c:pt idx="3">
                  <c:v>87.65</c:v>
                </c:pt>
                <c:pt idx="4">
                  <c:v>88.15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E-4ABB-8C7B-20ECC8FC5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114.02</c:v>
                </c:pt>
                <c:pt idx="1">
                  <c:v>114.91</c:v>
                </c:pt>
                <c:pt idx="2">
                  <c:v>111.49</c:v>
                </c:pt>
                <c:pt idx="3">
                  <c:v>112.68</c:v>
                </c:pt>
                <c:pt idx="4">
                  <c:v>97.98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9-49FE-89F1-EBB529195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103.61</c:v>
                </c:pt>
                <c:pt idx="1">
                  <c:v>102.95</c:v>
                </c:pt>
                <c:pt idx="2">
                  <c:v>103.34</c:v>
                </c:pt>
                <c:pt idx="3">
                  <c:v>102.7</c:v>
                </c:pt>
                <c:pt idx="4">
                  <c:v>104.11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79-49FE-89F1-EBB529195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45.13</c:v>
                </c:pt>
                <c:pt idx="1">
                  <c:v>47.1</c:v>
                </c:pt>
                <c:pt idx="2">
                  <c:v>48.74</c:v>
                </c:pt>
                <c:pt idx="3">
                  <c:v>50.58</c:v>
                </c:pt>
                <c:pt idx="4">
                  <c:v>52.22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B-4F14-812E-7148A7494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28.59</c:v>
                </c:pt>
                <c:pt idx="1">
                  <c:v>26.56</c:v>
                </c:pt>
                <c:pt idx="2">
                  <c:v>27.82</c:v>
                </c:pt>
                <c:pt idx="3">
                  <c:v>29.24</c:v>
                </c:pt>
                <c:pt idx="4">
                  <c:v>31.73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5B-4F14-812E-7148A7494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5-4B6A-9149-F5D7A1CBD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5-4B6A-9149-F5D7A1CBD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C-4F7E-82B7-8DBD17FFA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80.63</c:v>
                </c:pt>
                <c:pt idx="1">
                  <c:v>27.02</c:v>
                </c:pt>
                <c:pt idx="2">
                  <c:v>29.74</c:v>
                </c:pt>
                <c:pt idx="3">
                  <c:v>48.2</c:v>
                </c:pt>
                <c:pt idx="4">
                  <c:v>46.91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9C-4F7E-82B7-8DBD17FFA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50.24</c:v>
                </c:pt>
                <c:pt idx="1">
                  <c:v>36.67</c:v>
                </c:pt>
                <c:pt idx="2">
                  <c:v>45.79</c:v>
                </c:pt>
                <c:pt idx="3">
                  <c:v>62.65</c:v>
                </c:pt>
                <c:pt idx="4">
                  <c:v>8.4700000000000006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7-46C7-856D-949ABC62F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70.92</c:v>
                </c:pt>
                <c:pt idx="1">
                  <c:v>60.67</c:v>
                </c:pt>
                <c:pt idx="2">
                  <c:v>53.44</c:v>
                </c:pt>
                <c:pt idx="3">
                  <c:v>46.85</c:v>
                </c:pt>
                <c:pt idx="4">
                  <c:v>44.35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7-46C7-856D-949ABC62F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1527.55</c:v>
                </c:pt>
                <c:pt idx="1">
                  <c:v>1561.04</c:v>
                </c:pt>
                <c:pt idx="2">
                  <c:v>1474.46</c:v>
                </c:pt>
                <c:pt idx="3">
                  <c:v>1702.29</c:v>
                </c:pt>
                <c:pt idx="4">
                  <c:v>1380.5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9-423F-80E0-6FF2D718A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1144.94</c:v>
                </c:pt>
                <c:pt idx="1">
                  <c:v>1252.71</c:v>
                </c:pt>
                <c:pt idx="2">
                  <c:v>1267.3900000000001</c:v>
                </c:pt>
                <c:pt idx="3">
                  <c:v>1268.6300000000001</c:v>
                </c:pt>
                <c:pt idx="4">
                  <c:v>1283.69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69-423F-80E0-6FF2D718A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72.64</c:v>
                </c:pt>
                <c:pt idx="1">
                  <c:v>66.53</c:v>
                </c:pt>
                <c:pt idx="2">
                  <c:v>61.35</c:v>
                </c:pt>
                <c:pt idx="3">
                  <c:v>57.46</c:v>
                </c:pt>
                <c:pt idx="4">
                  <c:v>54.31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A-41DE-B833-D1DC0BCB4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88.16</c:v>
                </c:pt>
                <c:pt idx="1">
                  <c:v>87.03</c:v>
                </c:pt>
                <c:pt idx="2">
                  <c:v>84.3</c:v>
                </c:pt>
                <c:pt idx="3">
                  <c:v>82.88</c:v>
                </c:pt>
                <c:pt idx="4">
                  <c:v>82.53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FA-41DE-B833-D1DC0BCB4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333.37</c:v>
                </c:pt>
                <c:pt idx="1">
                  <c:v>375.32</c:v>
                </c:pt>
                <c:pt idx="2">
                  <c:v>413.58</c:v>
                </c:pt>
                <c:pt idx="3">
                  <c:v>392.66</c:v>
                </c:pt>
                <c:pt idx="4">
                  <c:v>479.13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6-4EC0-9EB4-F7C0D985B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173.89</c:v>
                </c:pt>
                <c:pt idx="1">
                  <c:v>177.02</c:v>
                </c:pt>
                <c:pt idx="2">
                  <c:v>185.47</c:v>
                </c:pt>
                <c:pt idx="3">
                  <c:v>187.76</c:v>
                </c:pt>
                <c:pt idx="4">
                  <c:v>190.48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66-4EC0-9EB4-F7C0D985B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52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北海道　釧路市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特定環境保全公共下水道</v>
      </c>
      <c r="Q8" s="35"/>
      <c r="R8" s="35"/>
      <c r="S8" s="35"/>
      <c r="T8" s="35"/>
      <c r="U8" s="35"/>
      <c r="V8" s="35"/>
      <c r="W8" s="35" t="str">
        <f>データ!L6</f>
        <v>D1</v>
      </c>
      <c r="X8" s="35"/>
      <c r="Y8" s="35"/>
      <c r="Z8" s="35"/>
      <c r="AA8" s="35"/>
      <c r="AB8" s="35"/>
      <c r="AC8" s="35"/>
      <c r="AD8" s="36" t="str">
        <f>データ!$M$6</f>
        <v>自治体職員</v>
      </c>
      <c r="AE8" s="36"/>
      <c r="AF8" s="36"/>
      <c r="AG8" s="36"/>
      <c r="AH8" s="36"/>
      <c r="AI8" s="36"/>
      <c r="AJ8" s="36"/>
      <c r="AK8" s="3"/>
      <c r="AL8" s="37">
        <f>データ!S6</f>
        <v>163110</v>
      </c>
      <c r="AM8" s="37"/>
      <c r="AN8" s="37"/>
      <c r="AO8" s="37"/>
      <c r="AP8" s="37"/>
      <c r="AQ8" s="37"/>
      <c r="AR8" s="37"/>
      <c r="AS8" s="37"/>
      <c r="AT8" s="38">
        <f>データ!T6</f>
        <v>1363.29</v>
      </c>
      <c r="AU8" s="38"/>
      <c r="AV8" s="38"/>
      <c r="AW8" s="38"/>
      <c r="AX8" s="38"/>
      <c r="AY8" s="38"/>
      <c r="AZ8" s="38"/>
      <c r="BA8" s="38"/>
      <c r="BB8" s="38">
        <f>データ!U6</f>
        <v>119.64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75.41</v>
      </c>
      <c r="J10" s="38"/>
      <c r="K10" s="38"/>
      <c r="L10" s="38"/>
      <c r="M10" s="38"/>
      <c r="N10" s="38"/>
      <c r="O10" s="38"/>
      <c r="P10" s="38">
        <f>データ!P6</f>
        <v>2.9</v>
      </c>
      <c r="Q10" s="38"/>
      <c r="R10" s="38"/>
      <c r="S10" s="38"/>
      <c r="T10" s="38"/>
      <c r="U10" s="38"/>
      <c r="V10" s="38"/>
      <c r="W10" s="38">
        <f>データ!Q6</f>
        <v>22.98</v>
      </c>
      <c r="X10" s="38"/>
      <c r="Y10" s="38"/>
      <c r="Z10" s="38"/>
      <c r="AA10" s="38"/>
      <c r="AB10" s="38"/>
      <c r="AC10" s="38"/>
      <c r="AD10" s="37">
        <f>データ!R6</f>
        <v>4502</v>
      </c>
      <c r="AE10" s="37"/>
      <c r="AF10" s="37"/>
      <c r="AG10" s="37"/>
      <c r="AH10" s="37"/>
      <c r="AI10" s="37"/>
      <c r="AJ10" s="37"/>
      <c r="AK10" s="2"/>
      <c r="AL10" s="37">
        <f>データ!V6</f>
        <v>4696</v>
      </c>
      <c r="AM10" s="37"/>
      <c r="AN10" s="37"/>
      <c r="AO10" s="37"/>
      <c r="AP10" s="37"/>
      <c r="AQ10" s="37"/>
      <c r="AR10" s="37"/>
      <c r="AS10" s="37"/>
      <c r="AT10" s="38">
        <f>データ!W6</f>
        <v>3.76</v>
      </c>
      <c r="AU10" s="38"/>
      <c r="AV10" s="38"/>
      <c r="AW10" s="38"/>
      <c r="AX10" s="38"/>
      <c r="AY10" s="38"/>
      <c r="AZ10" s="38"/>
      <c r="BA10" s="38"/>
      <c r="BB10" s="38">
        <f>データ!X6</f>
        <v>1248.94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5.7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5.7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5.7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5.7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5.7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5.7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5.7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5.7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5.7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5.7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5.7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5.7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5.7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5.7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5.7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5.7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5.7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5.7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5.7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5.7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5.7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5.7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5.7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5.7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5.7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5.7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5.7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5.7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5.7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114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115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【105.35】</v>
      </c>
      <c r="F85" s="12" t="str">
        <f>データ!AT6</f>
        <v>【63.89】</v>
      </c>
      <c r="G85" s="12" t="str">
        <f>データ!BE6</f>
        <v>【44.07】</v>
      </c>
      <c r="H85" s="12" t="str">
        <f>データ!BP6</f>
        <v>【1,201.79】</v>
      </c>
      <c r="I85" s="12" t="str">
        <f>データ!CA6</f>
        <v>【75.31】</v>
      </c>
      <c r="J85" s="12" t="str">
        <f>データ!CL6</f>
        <v>【216.39】</v>
      </c>
      <c r="K85" s="12" t="str">
        <f>データ!CW6</f>
        <v>【42.57】</v>
      </c>
      <c r="L85" s="12" t="str">
        <f>データ!DH6</f>
        <v>【85.24】</v>
      </c>
      <c r="M85" s="12" t="str">
        <f>データ!DS6</f>
        <v>【25.87】</v>
      </c>
      <c r="N85" s="12" t="str">
        <f>データ!ED6</f>
        <v>【0.01】</v>
      </c>
      <c r="O85" s="12" t="str">
        <f>データ!EO6</f>
        <v>【0.15】</v>
      </c>
    </row>
  </sheetData>
  <sheetProtection algorithmName="SHA-512" hashValue="HFVbranEcVVzOqWRDLtLBV1YQ1ID7rZp5yGLTn/amHopwo4uWYN232r/n09Lpxku3zKpI8ZEGu7ydslbDo99uA==" saltValue="wtyvd/yeOiTsJAoh8r7z6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12068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北海道　釧路市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自治体職員</v>
      </c>
      <c r="N6" s="20" t="str">
        <f t="shared" si="3"/>
        <v>-</v>
      </c>
      <c r="O6" s="20">
        <f t="shared" si="3"/>
        <v>75.41</v>
      </c>
      <c r="P6" s="20">
        <f t="shared" si="3"/>
        <v>2.9</v>
      </c>
      <c r="Q6" s="20">
        <f t="shared" si="3"/>
        <v>22.98</v>
      </c>
      <c r="R6" s="20">
        <f t="shared" si="3"/>
        <v>4502</v>
      </c>
      <c r="S6" s="20">
        <f t="shared" si="3"/>
        <v>163110</v>
      </c>
      <c r="T6" s="20">
        <f t="shared" si="3"/>
        <v>1363.29</v>
      </c>
      <c r="U6" s="20">
        <f t="shared" si="3"/>
        <v>119.64</v>
      </c>
      <c r="V6" s="20">
        <f t="shared" si="3"/>
        <v>4696</v>
      </c>
      <c r="W6" s="20">
        <f t="shared" si="3"/>
        <v>3.76</v>
      </c>
      <c r="X6" s="20">
        <f t="shared" si="3"/>
        <v>1248.94</v>
      </c>
      <c r="Y6" s="21">
        <f>IF(Y7="",NA(),Y7)</f>
        <v>114.02</v>
      </c>
      <c r="Z6" s="21">
        <f t="shared" ref="Z6:AH6" si="4">IF(Z7="",NA(),Z7)</f>
        <v>114.91</v>
      </c>
      <c r="AA6" s="21">
        <f t="shared" si="4"/>
        <v>111.49</v>
      </c>
      <c r="AB6" s="21">
        <f t="shared" si="4"/>
        <v>112.68</v>
      </c>
      <c r="AC6" s="21">
        <f t="shared" si="4"/>
        <v>97.98</v>
      </c>
      <c r="AD6" s="21">
        <f t="shared" si="4"/>
        <v>103.61</v>
      </c>
      <c r="AE6" s="21">
        <f t="shared" si="4"/>
        <v>102.95</v>
      </c>
      <c r="AF6" s="21">
        <f t="shared" si="4"/>
        <v>103.34</v>
      </c>
      <c r="AG6" s="21">
        <f t="shared" si="4"/>
        <v>102.7</v>
      </c>
      <c r="AH6" s="21">
        <f t="shared" si="4"/>
        <v>104.11</v>
      </c>
      <c r="AI6" s="20" t="str">
        <f>IF(AI7="","",IF(AI7="-","【-】","【"&amp;SUBSTITUTE(TEXT(AI7,"#,##0.00"),"-","△")&amp;"】"))</f>
        <v>【105.35】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80.63</v>
      </c>
      <c r="AP6" s="21">
        <f t="shared" si="5"/>
        <v>27.02</v>
      </c>
      <c r="AQ6" s="21">
        <f t="shared" si="5"/>
        <v>29.74</v>
      </c>
      <c r="AR6" s="21">
        <f t="shared" si="5"/>
        <v>48.2</v>
      </c>
      <c r="AS6" s="21">
        <f t="shared" si="5"/>
        <v>46.91</v>
      </c>
      <c r="AT6" s="20" t="str">
        <f>IF(AT7="","",IF(AT7="-","【-】","【"&amp;SUBSTITUTE(TEXT(AT7,"#,##0.00"),"-","△")&amp;"】"))</f>
        <v>【63.89】</v>
      </c>
      <c r="AU6" s="21">
        <f>IF(AU7="",NA(),AU7)</f>
        <v>50.24</v>
      </c>
      <c r="AV6" s="21">
        <f t="shared" ref="AV6:BD6" si="6">IF(AV7="",NA(),AV7)</f>
        <v>36.67</v>
      </c>
      <c r="AW6" s="21">
        <f t="shared" si="6"/>
        <v>45.79</v>
      </c>
      <c r="AX6" s="21">
        <f t="shared" si="6"/>
        <v>62.65</v>
      </c>
      <c r="AY6" s="21">
        <f t="shared" si="6"/>
        <v>8.4700000000000006</v>
      </c>
      <c r="AZ6" s="21">
        <f t="shared" si="6"/>
        <v>70.92</v>
      </c>
      <c r="BA6" s="21">
        <f t="shared" si="6"/>
        <v>60.67</v>
      </c>
      <c r="BB6" s="21">
        <f t="shared" si="6"/>
        <v>53.44</v>
      </c>
      <c r="BC6" s="21">
        <f t="shared" si="6"/>
        <v>46.85</v>
      </c>
      <c r="BD6" s="21">
        <f t="shared" si="6"/>
        <v>44.35</v>
      </c>
      <c r="BE6" s="20" t="str">
        <f>IF(BE7="","",IF(BE7="-","【-】","【"&amp;SUBSTITUTE(TEXT(BE7,"#,##0.00"),"-","△")&amp;"】"))</f>
        <v>【44.07】</v>
      </c>
      <c r="BF6" s="21">
        <f>IF(BF7="",NA(),BF7)</f>
        <v>1527.55</v>
      </c>
      <c r="BG6" s="21">
        <f t="shared" ref="BG6:BO6" si="7">IF(BG7="",NA(),BG7)</f>
        <v>1561.04</v>
      </c>
      <c r="BH6" s="21">
        <f t="shared" si="7"/>
        <v>1474.46</v>
      </c>
      <c r="BI6" s="21">
        <f t="shared" si="7"/>
        <v>1702.29</v>
      </c>
      <c r="BJ6" s="21">
        <f t="shared" si="7"/>
        <v>1380.5</v>
      </c>
      <c r="BK6" s="21">
        <f t="shared" si="7"/>
        <v>1144.94</v>
      </c>
      <c r="BL6" s="21">
        <f t="shared" si="7"/>
        <v>1252.71</v>
      </c>
      <c r="BM6" s="21">
        <f t="shared" si="7"/>
        <v>1267.3900000000001</v>
      </c>
      <c r="BN6" s="21">
        <f t="shared" si="7"/>
        <v>1268.6300000000001</v>
      </c>
      <c r="BO6" s="21">
        <f t="shared" si="7"/>
        <v>1283.69</v>
      </c>
      <c r="BP6" s="20" t="str">
        <f>IF(BP7="","",IF(BP7="-","【-】","【"&amp;SUBSTITUTE(TEXT(BP7,"#,##0.00"),"-","△")&amp;"】"))</f>
        <v>【1,201.79】</v>
      </c>
      <c r="BQ6" s="21">
        <f>IF(BQ7="",NA(),BQ7)</f>
        <v>72.64</v>
      </c>
      <c r="BR6" s="21">
        <f t="shared" ref="BR6:BZ6" si="8">IF(BR7="",NA(),BR7)</f>
        <v>66.53</v>
      </c>
      <c r="BS6" s="21">
        <f t="shared" si="8"/>
        <v>61.35</v>
      </c>
      <c r="BT6" s="21">
        <f t="shared" si="8"/>
        <v>57.46</v>
      </c>
      <c r="BU6" s="21">
        <f t="shared" si="8"/>
        <v>54.31</v>
      </c>
      <c r="BV6" s="21">
        <f t="shared" si="8"/>
        <v>88.16</v>
      </c>
      <c r="BW6" s="21">
        <f t="shared" si="8"/>
        <v>87.03</v>
      </c>
      <c r="BX6" s="21">
        <f t="shared" si="8"/>
        <v>84.3</v>
      </c>
      <c r="BY6" s="21">
        <f t="shared" si="8"/>
        <v>82.88</v>
      </c>
      <c r="BZ6" s="21">
        <f t="shared" si="8"/>
        <v>82.53</v>
      </c>
      <c r="CA6" s="20" t="str">
        <f>IF(CA7="","",IF(CA7="-","【-】","【"&amp;SUBSTITUTE(TEXT(CA7,"#,##0.00"),"-","△")&amp;"】"))</f>
        <v>【75.31】</v>
      </c>
      <c r="CB6" s="21">
        <f>IF(CB7="",NA(),CB7)</f>
        <v>333.37</v>
      </c>
      <c r="CC6" s="21">
        <f t="shared" ref="CC6:CK6" si="9">IF(CC7="",NA(),CC7)</f>
        <v>375.32</v>
      </c>
      <c r="CD6" s="21">
        <f t="shared" si="9"/>
        <v>413.58</v>
      </c>
      <c r="CE6" s="21">
        <f t="shared" si="9"/>
        <v>392.66</v>
      </c>
      <c r="CF6" s="21">
        <f t="shared" si="9"/>
        <v>479.13</v>
      </c>
      <c r="CG6" s="21">
        <f t="shared" si="9"/>
        <v>173.89</v>
      </c>
      <c r="CH6" s="21">
        <f t="shared" si="9"/>
        <v>177.02</v>
      </c>
      <c r="CI6" s="21">
        <f t="shared" si="9"/>
        <v>185.47</v>
      </c>
      <c r="CJ6" s="21">
        <f t="shared" si="9"/>
        <v>187.76</v>
      </c>
      <c r="CK6" s="21">
        <f t="shared" si="9"/>
        <v>190.48</v>
      </c>
      <c r="CL6" s="20" t="str">
        <f>IF(CL7="","",IF(CL7="-","【-】","【"&amp;SUBSTITUTE(TEXT(CL7,"#,##0.00"),"-","△")&amp;"】"))</f>
        <v>【216.39】</v>
      </c>
      <c r="CM6" s="21">
        <f>IF(CM7="",NA(),CM7)</f>
        <v>50.89</v>
      </c>
      <c r="CN6" s="21">
        <f t="shared" ref="CN6:CV6" si="10">IF(CN7="",NA(),CN7)</f>
        <v>48.43</v>
      </c>
      <c r="CO6" s="21">
        <f t="shared" si="10"/>
        <v>48.76</v>
      </c>
      <c r="CP6" s="21">
        <f t="shared" si="10"/>
        <v>44.64</v>
      </c>
      <c r="CQ6" s="21">
        <f t="shared" si="10"/>
        <v>46.76</v>
      </c>
      <c r="CR6" s="21">
        <f t="shared" si="10"/>
        <v>42.38</v>
      </c>
      <c r="CS6" s="21">
        <f t="shared" si="10"/>
        <v>46.17</v>
      </c>
      <c r="CT6" s="21">
        <f t="shared" si="10"/>
        <v>45.68</v>
      </c>
      <c r="CU6" s="21">
        <f t="shared" si="10"/>
        <v>45.87</v>
      </c>
      <c r="CV6" s="21">
        <f t="shared" si="10"/>
        <v>44.24</v>
      </c>
      <c r="CW6" s="20" t="str">
        <f>IF(CW7="","",IF(CW7="-","【-】","【"&amp;SUBSTITUTE(TEXT(CW7,"#,##0.00"),"-","△")&amp;"】"))</f>
        <v>【42.57】</v>
      </c>
      <c r="CX6" s="21">
        <f>IF(CX7="",NA(),CX7)</f>
        <v>83.47</v>
      </c>
      <c r="CY6" s="21">
        <f t="shared" ref="CY6:DG6" si="11">IF(CY7="",NA(),CY7)</f>
        <v>85.1</v>
      </c>
      <c r="CZ6" s="21">
        <f t="shared" si="11"/>
        <v>83.83</v>
      </c>
      <c r="DA6" s="21">
        <f t="shared" si="11"/>
        <v>84.59</v>
      </c>
      <c r="DB6" s="21">
        <f t="shared" si="11"/>
        <v>84.82</v>
      </c>
      <c r="DC6" s="21">
        <f t="shared" si="11"/>
        <v>87.01</v>
      </c>
      <c r="DD6" s="21">
        <f t="shared" si="11"/>
        <v>87.84</v>
      </c>
      <c r="DE6" s="21">
        <f t="shared" si="11"/>
        <v>87.96</v>
      </c>
      <c r="DF6" s="21">
        <f t="shared" si="11"/>
        <v>87.65</v>
      </c>
      <c r="DG6" s="21">
        <f t="shared" si="11"/>
        <v>88.15</v>
      </c>
      <c r="DH6" s="20" t="str">
        <f>IF(DH7="","",IF(DH7="-","【-】","【"&amp;SUBSTITUTE(TEXT(DH7,"#,##0.00"),"-","△")&amp;"】"))</f>
        <v>【85.24】</v>
      </c>
      <c r="DI6" s="21">
        <f>IF(DI7="",NA(),DI7)</f>
        <v>45.13</v>
      </c>
      <c r="DJ6" s="21">
        <f t="shared" ref="DJ6:DR6" si="12">IF(DJ7="",NA(),DJ7)</f>
        <v>47.1</v>
      </c>
      <c r="DK6" s="21">
        <f t="shared" si="12"/>
        <v>48.74</v>
      </c>
      <c r="DL6" s="21">
        <f t="shared" si="12"/>
        <v>50.58</v>
      </c>
      <c r="DM6" s="21">
        <f t="shared" si="12"/>
        <v>52.22</v>
      </c>
      <c r="DN6" s="21">
        <f t="shared" si="12"/>
        <v>28.59</v>
      </c>
      <c r="DO6" s="21">
        <f t="shared" si="12"/>
        <v>26.56</v>
      </c>
      <c r="DP6" s="21">
        <f t="shared" si="12"/>
        <v>27.82</v>
      </c>
      <c r="DQ6" s="21">
        <f t="shared" si="12"/>
        <v>29.24</v>
      </c>
      <c r="DR6" s="21">
        <f t="shared" si="12"/>
        <v>31.73</v>
      </c>
      <c r="DS6" s="20" t="str">
        <f>IF(DS7="","",IF(DS7="-","【-】","【"&amp;SUBSTITUTE(TEXT(DS7,"#,##0.00"),"-","△")&amp;"】"))</f>
        <v>【25.87】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【0.01】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0.15</v>
      </c>
      <c r="EK6" s="21">
        <f t="shared" si="14"/>
        <v>0.06</v>
      </c>
      <c r="EL6" s="21">
        <f t="shared" si="14"/>
        <v>0.04</v>
      </c>
      <c r="EM6" s="21">
        <f t="shared" si="14"/>
        <v>0.06</v>
      </c>
      <c r="EN6" s="21">
        <f t="shared" si="14"/>
        <v>0.27</v>
      </c>
      <c r="EO6" s="20" t="str">
        <f>IF(EO7="","",IF(EO7="-","【-】","【"&amp;SUBSTITUTE(TEXT(EO7,"#,##0.00"),"-","△")&amp;"】"))</f>
        <v>【0.15】</v>
      </c>
    </row>
    <row r="7" spans="1:148" s="22" customFormat="1" x14ac:dyDescent="0.15">
      <c r="A7" s="14"/>
      <c r="B7" s="23">
        <v>2021</v>
      </c>
      <c r="C7" s="23">
        <v>12068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75.41</v>
      </c>
      <c r="P7" s="24">
        <v>2.9</v>
      </c>
      <c r="Q7" s="24">
        <v>22.98</v>
      </c>
      <c r="R7" s="24">
        <v>4502</v>
      </c>
      <c r="S7" s="24">
        <v>163110</v>
      </c>
      <c r="T7" s="24">
        <v>1363.29</v>
      </c>
      <c r="U7" s="24">
        <v>119.64</v>
      </c>
      <c r="V7" s="24">
        <v>4696</v>
      </c>
      <c r="W7" s="24">
        <v>3.76</v>
      </c>
      <c r="X7" s="24">
        <v>1248.94</v>
      </c>
      <c r="Y7" s="24">
        <v>114.02</v>
      </c>
      <c r="Z7" s="24">
        <v>114.91</v>
      </c>
      <c r="AA7" s="24">
        <v>111.49</v>
      </c>
      <c r="AB7" s="24">
        <v>112.68</v>
      </c>
      <c r="AC7" s="24">
        <v>97.98</v>
      </c>
      <c r="AD7" s="24">
        <v>103.61</v>
      </c>
      <c r="AE7" s="24">
        <v>102.95</v>
      </c>
      <c r="AF7" s="24">
        <v>103.34</v>
      </c>
      <c r="AG7" s="24">
        <v>102.7</v>
      </c>
      <c r="AH7" s="24">
        <v>104.11</v>
      </c>
      <c r="AI7" s="24">
        <v>105.35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80.63</v>
      </c>
      <c r="AP7" s="24">
        <v>27.02</v>
      </c>
      <c r="AQ7" s="24">
        <v>29.74</v>
      </c>
      <c r="AR7" s="24">
        <v>48.2</v>
      </c>
      <c r="AS7" s="24">
        <v>46.91</v>
      </c>
      <c r="AT7" s="24">
        <v>63.89</v>
      </c>
      <c r="AU7" s="24">
        <v>50.24</v>
      </c>
      <c r="AV7" s="24">
        <v>36.67</v>
      </c>
      <c r="AW7" s="24">
        <v>45.79</v>
      </c>
      <c r="AX7" s="24">
        <v>62.65</v>
      </c>
      <c r="AY7" s="24">
        <v>8.4700000000000006</v>
      </c>
      <c r="AZ7" s="24">
        <v>70.92</v>
      </c>
      <c r="BA7" s="24">
        <v>60.67</v>
      </c>
      <c r="BB7" s="24">
        <v>53.44</v>
      </c>
      <c r="BC7" s="24">
        <v>46.85</v>
      </c>
      <c r="BD7" s="24">
        <v>44.35</v>
      </c>
      <c r="BE7" s="24">
        <v>44.07</v>
      </c>
      <c r="BF7" s="24">
        <v>1527.55</v>
      </c>
      <c r="BG7" s="24">
        <v>1561.04</v>
      </c>
      <c r="BH7" s="24">
        <v>1474.46</v>
      </c>
      <c r="BI7" s="24">
        <v>1702.29</v>
      </c>
      <c r="BJ7" s="24">
        <v>1380.5</v>
      </c>
      <c r="BK7" s="24">
        <v>1144.94</v>
      </c>
      <c r="BL7" s="24">
        <v>1252.71</v>
      </c>
      <c r="BM7" s="24">
        <v>1267.3900000000001</v>
      </c>
      <c r="BN7" s="24">
        <v>1268.6300000000001</v>
      </c>
      <c r="BO7" s="24">
        <v>1283.69</v>
      </c>
      <c r="BP7" s="24">
        <v>1201.79</v>
      </c>
      <c r="BQ7" s="24">
        <v>72.64</v>
      </c>
      <c r="BR7" s="24">
        <v>66.53</v>
      </c>
      <c r="BS7" s="24">
        <v>61.35</v>
      </c>
      <c r="BT7" s="24">
        <v>57.46</v>
      </c>
      <c r="BU7" s="24">
        <v>54.31</v>
      </c>
      <c r="BV7" s="24">
        <v>88.16</v>
      </c>
      <c r="BW7" s="24">
        <v>87.03</v>
      </c>
      <c r="BX7" s="24">
        <v>84.3</v>
      </c>
      <c r="BY7" s="24">
        <v>82.88</v>
      </c>
      <c r="BZ7" s="24">
        <v>82.53</v>
      </c>
      <c r="CA7" s="24">
        <v>75.31</v>
      </c>
      <c r="CB7" s="24">
        <v>333.37</v>
      </c>
      <c r="CC7" s="24">
        <v>375.32</v>
      </c>
      <c r="CD7" s="24">
        <v>413.58</v>
      </c>
      <c r="CE7" s="24">
        <v>392.66</v>
      </c>
      <c r="CF7" s="24">
        <v>479.13</v>
      </c>
      <c r="CG7" s="24">
        <v>173.89</v>
      </c>
      <c r="CH7" s="24">
        <v>177.02</v>
      </c>
      <c r="CI7" s="24">
        <v>185.47</v>
      </c>
      <c r="CJ7" s="24">
        <v>187.76</v>
      </c>
      <c r="CK7" s="24">
        <v>190.48</v>
      </c>
      <c r="CL7" s="24">
        <v>216.39</v>
      </c>
      <c r="CM7" s="24">
        <v>50.89</v>
      </c>
      <c r="CN7" s="24">
        <v>48.43</v>
      </c>
      <c r="CO7" s="24">
        <v>48.76</v>
      </c>
      <c r="CP7" s="24">
        <v>44.64</v>
      </c>
      <c r="CQ7" s="24">
        <v>46.76</v>
      </c>
      <c r="CR7" s="24">
        <v>42.38</v>
      </c>
      <c r="CS7" s="24">
        <v>46.17</v>
      </c>
      <c r="CT7" s="24">
        <v>45.68</v>
      </c>
      <c r="CU7" s="24">
        <v>45.87</v>
      </c>
      <c r="CV7" s="24">
        <v>44.24</v>
      </c>
      <c r="CW7" s="24">
        <v>42.57</v>
      </c>
      <c r="CX7" s="24">
        <v>83.47</v>
      </c>
      <c r="CY7" s="24">
        <v>85.1</v>
      </c>
      <c r="CZ7" s="24">
        <v>83.83</v>
      </c>
      <c r="DA7" s="24">
        <v>84.59</v>
      </c>
      <c r="DB7" s="24">
        <v>84.82</v>
      </c>
      <c r="DC7" s="24">
        <v>87.01</v>
      </c>
      <c r="DD7" s="24">
        <v>87.84</v>
      </c>
      <c r="DE7" s="24">
        <v>87.96</v>
      </c>
      <c r="DF7" s="24">
        <v>87.65</v>
      </c>
      <c r="DG7" s="24">
        <v>88.15</v>
      </c>
      <c r="DH7" s="24">
        <v>85.24</v>
      </c>
      <c r="DI7" s="24">
        <v>45.13</v>
      </c>
      <c r="DJ7" s="24">
        <v>47.1</v>
      </c>
      <c r="DK7" s="24">
        <v>48.74</v>
      </c>
      <c r="DL7" s="24">
        <v>50.58</v>
      </c>
      <c r="DM7" s="24">
        <v>52.22</v>
      </c>
      <c r="DN7" s="24">
        <v>28.59</v>
      </c>
      <c r="DO7" s="24">
        <v>26.56</v>
      </c>
      <c r="DP7" s="24">
        <v>27.82</v>
      </c>
      <c r="DQ7" s="24">
        <v>29.24</v>
      </c>
      <c r="DR7" s="24">
        <v>31.73</v>
      </c>
      <c r="DS7" s="24">
        <v>25.87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</v>
      </c>
      <c r="ED7" s="24">
        <v>0.01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0.15</v>
      </c>
      <c r="EK7" s="24">
        <v>0.06</v>
      </c>
      <c r="EL7" s="24">
        <v>0.04</v>
      </c>
      <c r="EM7" s="24">
        <v>0.06</v>
      </c>
      <c r="EN7" s="24">
        <v>0.27</v>
      </c>
      <c r="EO7" s="24">
        <v>0.15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佐藤 葉月</cp:lastModifiedBy>
  <cp:lastPrinted>2023-01-19T05:12:35Z</cp:lastPrinted>
  <dcterms:created xsi:type="dcterms:W3CDTF">2023-01-12T23:36:48Z</dcterms:created>
  <dcterms:modified xsi:type="dcterms:W3CDTF">2023-01-19T05:21:34Z</dcterms:modified>
  <cp:category/>
</cp:coreProperties>
</file>