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4\【提出】\"/>
    </mc:Choice>
  </mc:AlternateContent>
  <xr:revisionPtr revIDLastSave="0" documentId="13_ncr:1_{5D82B591-C1D8-4456-9A79-4A559E821975}" xr6:coauthVersionLast="47" xr6:coauthVersionMax="47" xr10:uidLastSave="{00000000-0000-0000-0000-000000000000}"/>
  <workbookProtection workbookAlgorithmName="SHA-512" workbookHashValue="naFYSglqF5MeKrh75Dr1UD7qqi6cUQd86cT4by2KcaBswovUDne44maUYHY6W2dgrs1XSnDw6IR7jMnWmQpbzA==" workbookSaltValue="1lWUWfZp9O/UyVKHLcNTVg==" workbookSpinCount="100000" lockStructure="1"/>
  <bookViews>
    <workbookView xWindow="-289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BB10" i="4"/>
  <c r="AT10" i="4"/>
  <c r="AL10" i="4"/>
  <c r="W10"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<sst xmlns="http://schemas.openxmlformats.org/spreadsheetml/2006/main" count="228" uniqueCount="115">
  <si>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</si>
  <si>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</si>
  <si>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</si>
  <si>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</si>
  <si>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</si>
  <si>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</si>
  <si>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</si>
  <si>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</si>
  <si>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</si>
  <si>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</si>
  <si>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</si>
  <si>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</si>
  <si>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</si>
  <si>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</si>
  <si>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</si>
  <si>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</si>
  <si>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</si>
  <si>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</si>
  <si>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</si>
  <si>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</si>
  <si>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</si>
  <si>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</si>
  <si>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</si>
  <si>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</si>
  <si>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</si>
  <si>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</si>
  <si>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</si>
  <si>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</si>
  <si>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</si>
  <si>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</si>
  <si>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</si>
  <si>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</si>
  <si>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</si>
  <si>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</si>
  <si>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</si>
  <si>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</si>
  <si>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</si>
  <si>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</si>
  <si>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</si>
  <si>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</si>
  <si>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</si>
  <si>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</si>
  <si>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</si>
  <si>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</si>
  <si>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</si>
  <si>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</si>
  <si>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</si>
  <si>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</si>
  <si>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</si>
  <si>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</si>
  <si>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</si>
  <si>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</si>
  <si>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</si>
  <si>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</si>
  <si>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</si>
  <si>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</si>
  <si>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</si>
  <si>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</si>
  <si>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</si>
  <si>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</si>
  <si>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</si>
  <si>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</si>
  <si>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</si>
  <si>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</si>
  <si>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</si>
  <si>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</si>
  <si>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</si>
  <si>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</si>
  <si>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</si>
  <si>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</si>
  <si>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</si>
  <si>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</si>
  <si>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</si>
  <si>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</si>
  <si>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</si>
  <si>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</si>
  <si>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</si>
  <si>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</si>
  <si>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</si>
  <si>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</si>
  <si>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</si>
  <si>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</si>
  <si>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</si>
  <si>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</si>
  <si>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</si>
  <si>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</si>
  <si>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</si>
  <si>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</si>
  <si>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</si>
  <si>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</si>
  <si>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</si>
  <si>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</si>
  <si>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</si>
  <si>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</si>
  <si>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</si>
  <si>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</si>
  <si>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</si>
  <si>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</si>
  <si>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</si>
  <si>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</si>
  <si>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</si>
  <si>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</si>
  <si>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</si>
  <si>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</si>
  <si>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</si>
  <si>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</si>
  <si>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</si>
  <si>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</si>
  <si>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</si>
  <si>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</si>
  <si>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</si>
  <si>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</si>
  <si>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資産の老朽化度合は類似団体と同程度の状況である。
②管路経年化率
　平均値を上回っている。市街地の拡大や人口の増加に伴い集中的に整備された管路が一斉に更新時期を迎える状況にある。
③管路更新率
　平均値を下回っている。漏水等により市民生活に与える影響が大きい幹線配水管路の更新を優先的に行っていく。</t>
    <rPh sb="28" eb="31">
      <t>ドウテイド</t>
    </rPh>
    <phoneticPr fontId="4"/>
  </si>
  <si>
    <t>①経常収支比率
　100％を上回っており、経常収支が黒字であることを表している。
②累積欠損金比率
　累積欠損金が発生していない。
③流動比率
　平均値を下回ってはいるが100％を上回っており、短期的な債務に対する支払能力があると言える。
④企業債残高対給水収益比率
　前年度と比べて減少したが平均値を上回っている。今後は老朽化した施設・設備の更新等により上昇する見込みになっている。
⑤料金回収率
　平均値を下回ってはいるが100％を上回っており、費用を料金収入で賄えている状態にある。
⑥給水原価
　他都市と比べて薬品・電気代が多いため平均値を上回っている。給水及び配水費における維持管理費の減等により前年度と比べて減少した。
⑦施設利用率
　平均値を上回っている。
⑧有収率
　平均値を下回っている。今後も漏水の多い地域において重点的に漏水調査を実施する等、有収率の改善を図っていく。
　</t>
    <rPh sb="1" eb="3">
      <t>ケイジョウ</t>
    </rPh>
    <rPh sb="3" eb="5">
      <t>シュウシ</t>
    </rPh>
    <rPh sb="5" eb="7">
      <t>ヒリツ</t>
    </rPh>
    <rPh sb="14" eb="16">
      <t>ウワマワ</t>
    </rPh>
    <rPh sb="21" eb="23">
      <t>ケイジョウ</t>
    </rPh>
    <rPh sb="23" eb="25">
      <t>シュウシ</t>
    </rPh>
    <rPh sb="26" eb="28">
      <t>クロジ</t>
    </rPh>
    <rPh sb="34" eb="35">
      <t>アラワ</t>
    </rPh>
    <rPh sb="43" eb="45">
      <t>ルイセキ</t>
    </rPh>
    <rPh sb="45" eb="47">
      <t>ケッソン</t>
    </rPh>
    <rPh sb="47" eb="48">
      <t>キン</t>
    </rPh>
    <rPh sb="48" eb="50">
      <t>ヒリツ</t>
    </rPh>
    <rPh sb="52" eb="54">
      <t>ルイセキ</t>
    </rPh>
    <rPh sb="54" eb="56">
      <t>ケッソン</t>
    </rPh>
    <rPh sb="56" eb="57">
      <t>キン</t>
    </rPh>
    <rPh sb="58" eb="60">
      <t>ハッセイ</t>
    </rPh>
    <rPh sb="69" eb="71">
      <t>リュウドウ</t>
    </rPh>
    <rPh sb="71" eb="73">
      <t>ヒリツ</t>
    </rPh>
    <rPh sb="75" eb="78">
      <t>ヘイキンチ</t>
    </rPh>
    <rPh sb="79" eb="81">
      <t>シタマワ</t>
    </rPh>
    <rPh sb="92" eb="94">
      <t>ウワマワ</t>
    </rPh>
    <rPh sb="99" eb="101">
      <t>タンキ</t>
    </rPh>
    <rPh sb="101" eb="102">
      <t>テキ</t>
    </rPh>
    <rPh sb="103" eb="105">
      <t>サイム</t>
    </rPh>
    <rPh sb="106" eb="107">
      <t>タイ</t>
    </rPh>
    <rPh sb="109" eb="111">
      <t>シハライ</t>
    </rPh>
    <rPh sb="111" eb="113">
      <t>ノウリョク</t>
    </rPh>
    <rPh sb="117" eb="118">
      <t>イ</t>
    </rPh>
    <rPh sb="124" eb="126">
      <t>キギョウ</t>
    </rPh>
    <rPh sb="126" eb="127">
      <t>サイ</t>
    </rPh>
    <rPh sb="127" eb="129">
      <t>ザンダカ</t>
    </rPh>
    <rPh sb="129" eb="130">
      <t>タイ</t>
    </rPh>
    <rPh sb="130" eb="132">
      <t>キュウスイ</t>
    </rPh>
    <rPh sb="132" eb="134">
      <t>シュウエキ</t>
    </rPh>
    <rPh sb="134" eb="136">
      <t>ヒリツ</t>
    </rPh>
    <rPh sb="198" eb="200">
      <t>リョウキン</t>
    </rPh>
    <rPh sb="200" eb="202">
      <t>カイシュウ</t>
    </rPh>
    <rPh sb="202" eb="203">
      <t>リツ</t>
    </rPh>
    <rPh sb="251" eb="253">
      <t>キュウスイ</t>
    </rPh>
    <rPh sb="253" eb="255">
      <t>ゲンカ</t>
    </rPh>
    <rPh sb="275" eb="278">
      <t>ヘイキンチ</t>
    </rPh>
    <rPh sb="279" eb="281">
      <t>ウワマワ</t>
    </rPh>
    <rPh sb="323" eb="325">
      <t>シセツ</t>
    </rPh>
    <rPh sb="325" eb="327">
      <t>リヨウ</t>
    </rPh>
    <rPh sb="327" eb="328">
      <t>リツ</t>
    </rPh>
    <rPh sb="330" eb="333">
      <t>ヘイキンチ</t>
    </rPh>
    <rPh sb="334" eb="336">
      <t>ウワマワ</t>
    </rPh>
    <rPh sb="344" eb="347">
      <t>ユウシュウリツ</t>
    </rPh>
    <rPh sb="349" eb="352">
      <t>ヘイキンチ</t>
    </rPh>
    <rPh sb="353" eb="355">
      <t>シタマワ</t>
    </rPh>
    <rPh sb="360" eb="362">
      <t>コンゴ</t>
    </rPh>
    <rPh sb="363" eb="365">
      <t>ロウスイ</t>
    </rPh>
    <rPh sb="366" eb="367">
      <t>オオ</t>
    </rPh>
    <rPh sb="368" eb="370">
      <t>チイキ</t>
    </rPh>
    <rPh sb="374" eb="377">
      <t>ジュウテンテキ</t>
    </rPh>
    <rPh sb="378" eb="380">
      <t>ロウスイ</t>
    </rPh>
    <rPh sb="380" eb="382">
      <t>チョウサ</t>
    </rPh>
    <rPh sb="383" eb="385">
      <t>ジッシ</t>
    </rPh>
    <rPh sb="387" eb="388">
      <t>ナド</t>
    </rPh>
    <rPh sb="389" eb="392">
      <t>ユウシュウリツ</t>
    </rPh>
    <rPh sb="393" eb="395">
      <t>カイゼン</t>
    </rPh>
    <rPh sb="396" eb="397">
      <t>ハカ</t>
    </rPh>
    <phoneticPr fontId="4"/>
  </si>
  <si>
    <t>１．経営の健全性・効率性について
　平成30年4月に料金改定を行ったことなどにより、経常収支比率は改善されたが、その他の指標においては平均値に比べて厳しい数値となっている。老朽化により施設等の更新費用が増加しており、今後も経営状況はより厳しさを増すものと予想される。
２．老朽化の状況について
　施設・設備等の更新により有形固定資産減価償却率は平均値と同程度であるが、管路に関しては、経年化率が高く、更新率が低い状況にある。平成27年1月に策定した「釧路市水道管路更新基本方針」に基づき、令和2年度に基本計画及び実施計画を策定し、長期的な視野に立った計画的な管路更新事業を進めている。</t>
    <rPh sb="46" eb="48">
      <t>ヒリツ</t>
    </rPh>
    <rPh sb="108" eb="110">
      <t>コンゴ</t>
    </rPh>
    <rPh sb="177" eb="180">
      <t>ドウテイド</t>
    </rPh>
    <rPh sb="262" eb="264">
      <t>サクテイ</t>
    </rPh>
    <rPh sb="281" eb="283">
      <t>ジギョウ</t>
    </rPh>
    <rPh sb="284" eb="2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</si>
</sst>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0.36</c:v>
                </c:pt>
                <c:pt idx="2">
                  <c:v>0.24</c:v>
                </c:pt>
                <c:pt idx="3">
                  <c:v>0.27</c:v>
                </c:pt>
                <c:pt idx="4">
                  <c:v>0.49</c:v>
                </c:pt>
              </c:numCache>
            </c:numRef>
          </c:val>
          <c:extLst>
            <c:ext xmlns:c16="http://schemas.microsoft.com/office/drawing/2014/chart" uri="{C3380CC4-5D6E-409C-BE32-E72D297353CC}">
              <c16:uniqueId val="{00000000-267C-479E-9895-0D4B77D53E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67C-479E-9895-0D4B77D53E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c:v>
                </c:pt>
                <c:pt idx="1">
                  <c:v>113.01</c:v>
                </c:pt>
                <c:pt idx="2">
                  <c:v>116.24</c:v>
                </c:pt>
                <c:pt idx="3">
                  <c:v>116.01</c:v>
                </c:pt>
                <c:pt idx="4">
                  <c:v>117.65</c:v>
                </c:pt>
              </c:numCache>
            </c:numRef>
          </c:val>
          <c:extLst>
            <c:ext xmlns:c16="http://schemas.microsoft.com/office/drawing/2014/chart" uri="{C3380CC4-5D6E-409C-BE32-E72D297353CC}">
              <c16:uniqueId val="{00000000-EF73-429B-82A1-212462E163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EF73-429B-82A1-212462E163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45.79</c:v>
                </c:pt>
                <c:pt idx="1">
                  <c:v>46.85</c:v>
                </c:pt>
                <c:pt idx="2">
                  <c:v>48.51</c:v>
                </c:pt>
                <c:pt idx="3">
                  <c:v>49.94</c:v>
                </c:pt>
                <c:pt idx="4">
                  <c:v>51</c:v>
                </c:pt>
              </c:numCache>
            </c:numRef>
          </c:val>
          <c:extLst>
            <c:ext xmlns:c16="http://schemas.microsoft.com/office/drawing/2014/chart" uri="{C3380CC4-5D6E-409C-BE32-E72D297353CC}">
              <c16:uniqueId val="{00000000-366C-49C9-8C51-A291DAE9E3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366C-49C9-8C51-A291DAE9E3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29.17</c:v>
                </c:pt>
                <c:pt idx="1">
                  <c:v>30.73</c:v>
                </c:pt>
                <c:pt idx="2">
                  <c:v>33.19</c:v>
                </c:pt>
                <c:pt idx="3">
                  <c:v>35.08</c:v>
                </c:pt>
                <c:pt idx="4">
                  <c:v>36.72</c:v>
                </c:pt>
              </c:numCache>
            </c:numRef>
          </c:val>
          <c:extLst>
            <c:ext xmlns:c16="http://schemas.microsoft.com/office/drawing/2014/chart" uri="{C3380CC4-5D6E-409C-BE32-E72D297353CC}">
              <c16:uniqueId val="{00000000-DCAF-4998-A8FE-6DA9C0B53A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DCAF-4998-A8FE-6DA9C0B53A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D-4292-B7BC-291E461C3C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D78D-4292-B7BC-291E461C3C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128.27000000000001</c:v>
                </c:pt>
                <c:pt idx="1">
                  <c:v>119.63</c:v>
                </c:pt>
                <c:pt idx="2">
                  <c:v>121.82</c:v>
                </c:pt>
                <c:pt idx="3">
                  <c:v>132.65</c:v>
                </c:pt>
                <c:pt idx="4">
                  <c:v>118.82</c:v>
                </c:pt>
              </c:numCache>
            </c:numRef>
          </c:val>
          <c:extLst>
            <c:ext xmlns:c16="http://schemas.microsoft.com/office/drawing/2014/chart" uri="{C3380CC4-5D6E-409C-BE32-E72D297353CC}">
              <c16:uniqueId val="{00000000-7026-45DD-A8D7-8F4194EE2C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7026-45DD-A8D7-8F4194EE2C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585.9</c:v>
                </c:pt>
                <c:pt idx="1">
                  <c:v>563.01</c:v>
                </c:pt>
                <c:pt idx="2">
                  <c:v>547.72</c:v>
                </c:pt>
                <c:pt idx="3">
                  <c:v>587.65</c:v>
                </c:pt>
                <c:pt idx="4">
                  <c:v>554.32000000000005</c:v>
                </c:pt>
              </c:numCache>
            </c:numRef>
          </c:val>
          <c:extLst>
            <c:ext xmlns:c16="http://schemas.microsoft.com/office/drawing/2014/chart" uri="{C3380CC4-5D6E-409C-BE32-E72D297353CC}">
              <c16:uniqueId val="{00000000-3E54-4CE2-8613-0DB2F4292A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3E54-4CE2-8613-0DB2F4292A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89.07</c:v>
                </c:pt>
                <c:pt idx="1">
                  <c:v>99.92</c:v>
                </c:pt>
                <c:pt idx="2">
                  <c:v>102.64</c:v>
                </c:pt>
                <c:pt idx="3">
                  <c:v>93.92</c:v>
                </c:pt>
                <c:pt idx="4">
                  <c:v>104.09</c:v>
                </c:pt>
              </c:numCache>
            </c:numRef>
          </c:val>
          <c:extLst>
            <c:ext xmlns:c16="http://schemas.microsoft.com/office/drawing/2014/chart" uri="{C3380CC4-5D6E-409C-BE32-E72D297353CC}">
              <c16:uniqueId val="{00000000-EFAC-4DB2-BA77-39B2CC232C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EFAC-4DB2-BA77-39B2CC232C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212.1</c:v>
                </c:pt>
                <c:pt idx="1">
                  <c:v>221.97</c:v>
                </c:pt>
                <c:pt idx="2">
                  <c:v>219.53</c:v>
                </c:pt>
                <c:pt idx="3">
                  <c:v>219.74</c:v>
                </c:pt>
                <c:pt idx="4">
                  <c:v>216.73</c:v>
                </c:pt>
              </c:numCache>
            </c:numRef>
          </c:val>
          <c:extLst>
            <c:ext xmlns:c16="http://schemas.microsoft.com/office/drawing/2014/chart" uri="{C3380CC4-5D6E-409C-BE32-E72D297353CC}">
              <c16:uniqueId val="{00000000-8805-471B-A55F-97CA24AC92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8805-471B-A55F-97CA24AC92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83.38</c:v>
                </c:pt>
                <c:pt idx="1">
                  <c:v>82.92</c:v>
                </c:pt>
                <c:pt idx="2">
                  <c:v>82.32</c:v>
                </c:pt>
                <c:pt idx="3">
                  <c:v>82.53</c:v>
                </c:pt>
                <c:pt idx="4">
                  <c:v>81.84</c:v>
                </c:pt>
              </c:numCache>
            </c:numRef>
          </c:val>
          <c:extLst>
            <c:ext xmlns:c16="http://schemas.microsoft.com/office/drawing/2014/chart" uri="{C3380CC4-5D6E-409C-BE32-E72D297353CC}">
              <c16:uniqueId val="{00000000-5C5E-4145-8CF8-E10049B85F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5C5E-4145-8CF8-E10049B85F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87.27</c:v>
                </c:pt>
                <c:pt idx="1">
                  <c:v>85.87</c:v>
                </c:pt>
                <c:pt idx="2">
                  <c:v>85.89</c:v>
                </c:pt>
                <c:pt idx="3">
                  <c:v>85.72</c:v>
                </c:pt>
                <c:pt idx="4">
                  <c:v>85.14</c:v>
                </c:pt>
              </c:numCache>
            </c:numRef>
          </c:val>
          <c:extLst>
            <c:ext xmlns:c16="http://schemas.microsoft.com/office/drawing/2014/chart" uri="{C3380CC4-5D6E-409C-BE32-E72D297353CC}">
              <c16:uniqueId val="{00000000-DDF4-404A-A348-D0A8932BE7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DF4-404A-A348-D0A8932BE7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釧路市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163110</v>
      </c>
      <c r="AM8" s="45"/>
      <c r="AN8" s="45"/>
      <c r="AO8" s="45"/>
      <c r="AP8" s="45"/>
      <c r="AQ8" s="45"/>
      <c r="AR8" s="45"/>
      <c r="AS8" s="45"/>
      <c r="AT8" s="46">
        <f>データ!$S$6</f>
        <v>1363.29</v>
      </c>
      <c r="AU8" s="47"/>
      <c r="AV8" s="47"/>
      <c r="AW8" s="47"/>
      <c r="AX8" s="47"/>
      <c r="AY8" s="47"/>
      <c r="AZ8" s="47"/>
      <c r="BA8" s="47"/>
      <c r="BB8" s="48">
        <f>データ!$T$6</f>
        <v>119.64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52.51</v>
      </c>
      <c r="J10" s="47"/>
      <c r="K10" s="47"/>
      <c r="L10" s="47"/>
      <c r="M10" s="47"/>
      <c r="N10" s="47"/>
      <c r="O10" s="81"/>
      <c r="P10" s="48">
        <f>データ!$P$6</f>
        <v>99.45</v>
      </c>
      <c r="Q10" s="48"/>
      <c r="R10" s="48"/>
      <c r="S10" s="48"/>
      <c r="T10" s="48"/>
      <c r="U10" s="48"/>
      <c r="V10" s="48"/>
      <c r="W10" s="45">
        <f>データ!$Q$6</f>
        <v>3939</v>
      </c>
      <c r="X10" s="45"/>
      <c r="Y10" s="45"/>
      <c r="Z10" s="45"/>
      <c r="AA10" s="45"/>
      <c r="AB10" s="45"/>
      <c r="AC10" s="45"/>
      <c r="AD10" s="2"/>
      <c r="AE10" s="2"/>
      <c r="AF10" s="2"/>
      <c r="AG10" s="2"/>
      <c r="AH10" s="2"/>
      <c r="AI10" s="2"/>
      <c r="AJ10" s="2"/>
      <c r="AK10" s="2"/>
      <c r="AL10" s="45">
        <f>データ!$U$6</f>
        <v>176935</v>
      </c>
      <c r="AM10" s="45"/>
      <c r="AN10" s="45"/>
      <c r="AO10" s="45"/>
      <c r="AP10" s="45"/>
      <c r="AQ10" s="45"/>
      <c r="AR10" s="45"/>
      <c r="AS10" s="45"/>
      <c r="AT10" s="46">
        <f>データ!$V$6</f>
        <v>151.22999999999999</v>
      </c>
      <c r="AU10" s="47"/>
      <c r="AV10" s="47"/>
      <c r="AW10" s="47"/>
      <c r="AX10" s="47"/>
      <c r="AY10" s="47"/>
      <c r="AZ10" s="47"/>
      <c r="BA10" s="47"/>
      <c r="BB10" s="48">
        <f>データ!$W$6</f>
        <v>1169.97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HVzVLKry6lhGA909n4dEIOgjcqfxXDc+3eGerq77evF6qPeLvaW7nJkqVR88MdwaL5WtRnBPXwyEocL6fZXkw==" saltValue="ISWrEeUp5T/RvEBhCddN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12068</v>
      </c>
      <c r="D6" s="20">
        <f t="shared" si="3"/>
        <v>46</v>
      </c>
      <c r="E6" s="20">
        <f t="shared" si="3"/>
        <v>1</v>
      </c>
      <c r="F6" s="20">
        <f t="shared" si="3"/>
        <v>0</v>
      </c>
      <c r="G6" s="20">
        <f t="shared" si="3"/>
        <v>1</v>
      </c>
      <c r="H6" s="20" t="str">
        <f t="shared" si="3"/>
        <v>北海道　釧路市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52.51</v>
      </c>
      <c r="P6" s="21">
        <f t="shared" si="3"/>
        <v>99.45</v>
      </c>
      <c r="Q6" s="21">
        <f t="shared" si="3"/>
        <v>3939</v>
      </c>
      <c r="R6" s="21">
        <f t="shared" si="3"/>
        <v>163110</v>
      </c>
      <c r="S6" s="21">
        <f t="shared" si="3"/>
        <v>1363.29</v>
      </c>
      <c r="T6" s="21">
        <f t="shared" si="3"/>
        <v>119.64</v>
      </c>
      <c r="U6" s="21">
        <f t="shared" si="3"/>
        <v>176935</v>
      </c>
      <c r="V6" s="21">
        <f t="shared" si="3"/>
        <v>151.22999999999999</v>
      </c>
      <c r="W6" s="21">
        <f t="shared" si="3"/>
        <v>1169.97</v>
      </c>
      <c r="X6" s="22">
        <f>IF(X7="",NA(),X7)</f>
        <v>106.2</v>
      </c>
      <c r="Y6" s="22">
        <f t="shared" ref="Y6:AG6" si="4">IF(Y7="",NA(),Y7)</f>
        <v>113.01</v>
      </c>
      <c r="Z6" s="22">
        <f t="shared" si="4"/>
        <v>116.24</v>
      </c>
      <c r="AA6" s="22">
        <f t="shared" si="4"/>
        <v>116.01</v>
      </c>
      <c r="AB6" s="22">
        <f t="shared" si="4"/>
        <v>117.65</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128.27000000000001</v>
      </c>
      <c r="AU6" s="22">
        <f t="shared" ref="AU6:BC6" si="6">IF(AU7="",NA(),AU7)</f>
        <v>119.63</v>
      </c>
      <c r="AV6" s="22">
        <f t="shared" si="6"/>
        <v>121.82</v>
      </c>
      <c r="AW6" s="22">
        <f t="shared" si="6"/>
        <v>132.65</v>
      </c>
      <c r="AX6" s="22">
        <f t="shared" si="6"/>
        <v>118.82</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585.9</v>
      </c>
      <c r="BF6" s="22">
        <f t="shared" ref="BF6:BN6" si="7">IF(BF7="",NA(),BF7)</f>
        <v>563.01</v>
      </c>
      <c r="BG6" s="22">
        <f t="shared" si="7"/>
        <v>547.72</v>
      </c>
      <c r="BH6" s="22">
        <f t="shared" si="7"/>
        <v>587.65</v>
      </c>
      <c r="BI6" s="22">
        <f t="shared" si="7"/>
        <v>554.32000000000005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89.07</v>
      </c>
      <c r="BQ6" s="22">
        <f t="shared" ref="BQ6:BY6" si="8">IF(BQ7="",NA(),BQ7)</f>
        <v>99.92</v>
      </c>
      <c r="BR6" s="22">
        <f t="shared" si="8"/>
        <v>102.64</v>
      </c>
      <c r="BS6" s="22">
        <f t="shared" si="8"/>
        <v>93.92</v>
      </c>
      <c r="BT6" s="22">
        <f t="shared" si="8"/>
        <v>104.09</v>
      </c>
      <c r="BU6" s="22">
        <f t="shared" si="8"/>
        <v>106.02</v>
      </c>
      <c r="BV6" s="22">
        <f t="shared" si="8"/>
        <v>104.84</v>
      </c>
      <c r="BW6" s="22">
        <f t="shared" si="8"/>
        <v>106.11</v>
      </c>
      <c r="BX6" s="22">
        <f t="shared" si="8"/>
        <v>103.75</v>
      </c>
      <c r="BY6" s="22">
        <f t="shared" si="8"/>
        <v>105.3</v>
      </c>
      <c r="BZ6" s="21" t="str">
        <f>IF(BZ7="","",IF(BZ7="-","【-】","【"&amp;SUBSTITUTE(TEXT(BZ7,"#,##0.00"),"-","△")&amp;"】"))</f>
        <v>【102.35】</v>
      </c>
      <c r="CA6" s="22">
        <f>IF(CA7="",NA(),CA7)</f>
        <v>212.1</v>
      </c>
      <c r="CB6" s="22">
        <f t="shared" ref="CB6:CJ6" si="9">IF(CB7="",NA(),CB7)</f>
        <v>221.97</v>
      </c>
      <c r="CC6" s="22">
        <f t="shared" si="9"/>
        <v>219.53</v>
      </c>
      <c r="CD6" s="22">
        <f t="shared" si="9"/>
        <v>219.74</v>
      </c>
      <c r="CE6" s="22">
        <f t="shared" si="9"/>
        <v>216.73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83.38</v>
      </c>
      <c r="CM6" s="22">
        <f t="shared" ref="CM6:CU6" si="10">IF(CM7="",NA(),CM7)</f>
        <v>82.92</v>
      </c>
      <c r="CN6" s="22">
        <f t="shared" si="10"/>
        <v>82.32</v>
      </c>
      <c r="CO6" s="22">
        <f t="shared" si="10"/>
        <v>82.53</v>
      </c>
      <c r="CP6" s="22">
        <f t="shared" si="10"/>
        <v>81.84</v>
      </c>
      <c r="CQ6" s="22">
        <f t="shared" si="10"/>
        <v>62.88</v>
      </c>
      <c r="CR6" s="22">
        <f t="shared" si="10"/>
        <v>62.32</v>
      </c>
      <c r="CS6" s="22">
        <f t="shared" si="10"/>
        <v>61.71</v>
      </c>
      <c r="CT6" s="22">
        <f t="shared" si="10"/>
        <v>63.12</v>
      </c>
      <c r="CU6" s="22">
        <f t="shared" si="10"/>
        <v>62.57</v>
      </c>
      <c r="CV6" s="21" t="str">
        <f>IF(CV7="","",IF(CV7="-","【-】","【"&amp;SUBSTITUTE(TEXT(CV7,"#,##0.00"),"-","△")&amp;"】"))</f>
        <v>【60.29】</v>
      </c>
      <c r="CW6" s="22">
        <f>IF(CW7="",NA(),CW7)</f>
        <v>87.27</v>
      </c>
      <c r="CX6" s="22">
        <f t="shared" ref="CX6:DF6" si="11">IF(CX7="",NA(),CX7)</f>
        <v>85.87</v>
      </c>
      <c r="CY6" s="22">
        <f t="shared" si="11"/>
        <v>85.89</v>
      </c>
      <c r="CZ6" s="22">
        <f t="shared" si="11"/>
        <v>85.72</v>
      </c>
      <c r="DA6" s="22">
        <f t="shared" si="11"/>
        <v>85.14</v>
      </c>
      <c r="DB6" s="22">
        <f t="shared" si="11"/>
        <v>90.13</v>
      </c>
      <c r="DC6" s="22">
        <f t="shared" si="11"/>
        <v>90.19</v>
      </c>
      <c r="DD6" s="22">
        <f t="shared" si="11"/>
        <v>90.03</v>
      </c>
      <c r="DE6" s="22">
        <f t="shared" si="11"/>
        <v>90.09</v>
      </c>
      <c r="DF6" s="22">
        <f t="shared" si="11"/>
        <v>90.21</v>
      </c>
      <c r="DG6" s="21" t="str">
        <f>IF(DG7="","",IF(DG7="-","【-】","【"&amp;SUBSTITUTE(TEXT(DG7,"#,##0.00"),"-","△")&amp;"】"))</f>
        <v>【90.12】</v>
      </c>
      <c r="DH6" s="22">
        <f>IF(DH7="",NA(),DH7)</f>
        <v>45.79</v>
      </c>
      <c r="DI6" s="22">
        <f t="shared" ref="DI6:DQ6" si="12">IF(DI7="",NA(),DI7)</f>
        <v>46.85</v>
      </c>
      <c r="DJ6" s="22">
        <f t="shared" si="12"/>
        <v>48.51</v>
      </c>
      <c r="DK6" s="22">
        <f t="shared" si="12"/>
        <v>49.94</v>
      </c>
      <c r="DL6" s="22">
        <f t="shared" si="12"/>
        <v>51</v>
      </c>
      <c r="DM6" s="22">
        <f t="shared" si="12"/>
        <v>48.01</v>
      </c>
      <c r="DN6" s="22">
        <f t="shared" si="12"/>
        <v>48.86</v>
      </c>
      <c r="DO6" s="22">
        <f t="shared" si="12"/>
        <v>49.6</v>
      </c>
      <c r="DP6" s="22">
        <f t="shared" si="12"/>
        <v>50.31</v>
      </c>
      <c r="DQ6" s="22">
        <f t="shared" si="12"/>
        <v>50.74</v>
      </c>
      <c r="DR6" s="21" t="str">
        <f>IF(DR7="","",IF(DR7="-","【-】","【"&amp;SUBSTITUTE(TEXT(DR7,"#,##0.00"),"-","△")&amp;"】"))</f>
        <v>【50.88】</v>
      </c>
      <c r="DS6" s="22">
        <f>IF(DS7="",NA(),DS7)</f>
        <v>29.17</v>
      </c>
      <c r="DT6" s="22">
        <f t="shared" ref="DT6:EB6" si="13">IF(DT7="",NA(),DT7)</f>
        <v>30.73</v>
      </c>
      <c r="DU6" s="22">
        <f t="shared" si="13"/>
        <v>33.19</v>
      </c>
      <c r="DV6" s="22">
        <f t="shared" si="13"/>
        <v>35.08</v>
      </c>
      <c r="DW6" s="22">
        <f t="shared" si="13"/>
        <v>36.72</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0.25</v>
      </c>
      <c r="EE6" s="22">
        <f t="shared" ref="EE6:EM6" si="14">IF(EE7="",NA(),EE7)</f>
        <v>0.36</v>
      </c>
      <c r="EF6" s="22">
        <f t="shared" si="14"/>
        <v>0.24</v>
      </c>
      <c r="EG6" s="22">
        <f t="shared" si="14"/>
        <v>0.27</v>
      </c>
      <c r="EH6" s="22">
        <f t="shared" si="14"/>
        <v>0.49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12068</v>
      </c>
      <c r="D7" s="24">
        <v>46</v>
      </c>
      <c r="E7" s="24">
        <v>1</v>
      </c>
      <c r="F7" s="24">
        <v>0</v>
      </c>
      <c r="G7" s="24">
        <v>1</v>
      </c>
      <c r="H7" s="24" t="s">
        <v>93</v>
      </c>
      <c r="I7" s="24" t="s">
        <v>94</v>
      </c>
      <c r="J7" s="24" t="s">
        <v>95</v>
      </c>
      <c r="K7" s="24" t="s">
        <v>96</v>
      </c>
      <c r="L7" s="24" t="s">
        <v>97</v>
      </c>
      <c r="M7" s="24" t="s">
        <v>98</v>
      </c>
      <c r="N7" s="25" t="s">
        <v>99</v>
      </c>
      <c r="O7" s="25">
        <v>52.51</v>
      </c>
      <c r="P7" s="25">
        <v>99.45</v>
      </c>
      <c r="Q7" s="25">
        <v>3939</v>
      </c>
      <c r="R7" s="25">
        <v>163110</v>
      </c>
      <c r="S7" s="25">
        <v>1363.29</v>
      </c>
      <c r="T7" s="25">
        <v>119.64</v>
      </c>
      <c r="U7" s="25">
        <v>176935</v>
      </c>
      <c r="V7" s="25">
        <v>151.22999999999999</v>
      </c>
      <c r="W7" s="25">
        <v>1169.97</v>
      </c>
      <c r="X7" s="25">
        <v>106.2</v>
      </c>
      <c r="Y7" s="25">
        <v>113.01</v>
      </c>
      <c r="Z7" s="25">
        <v>116.24</v>
      </c>
      <c r="AA7" s="25">
        <v>116.01</v>
      </c>
      <c r="AB7" s="25">
        <v>117.65</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128.27000000000001</v>
      </c>
      <c r="AU7" s="25">
        <v>119.63</v>
      </c>
      <c r="AV7" s="25">
        <v>121.82</v>
      </c>
      <c r="AW7" s="25">
        <v>132.65</v>
      </c>
      <c r="AX7" s="25">
        <v>118.82</v>
      </c>
      <c r="AY7" s="25">
        <v>307.83</v>
      </c>
      <c r="AZ7" s="25">
        <v>318.89</v>
      </c>
      <c r="BA7" s="25">
        <v>309.10000000000002</v>
      </c>
      <c r="BB7" s="25">
        <v>306.08</v>
      </c>
      <c r="BC7" s="25">
        <v>306.14999999999998</v>
      </c>
      <c r="BD7" s="25">
        <v>261.51</v>
      </c>
      <c r="BE7" s="25">
        <v>585.9</v>
      </c>
      <c r="BF7" s="25">
        <v>563.01</v>
      </c>
      <c r="BG7" s="25">
        <v>547.72</v>
      </c>
      <c r="BH7" s="25">
        <v>587.65</v>
      </c>
      <c r="BI7" s="25">
        <v>554.32000000000005</v>
      </c>
      <c r="BJ7" s="25">
        <v>295.44</v>
      </c>
      <c r="BK7" s="25">
        <v>290.07</v>
      </c>
      <c r="BL7" s="25">
        <v>290.42</v>
      </c>
      <c r="BM7" s="25">
        <v>294.66000000000003</v>
      </c>
      <c r="BN7" s="25">
        <v>285.27</v>
      </c>
      <c r="BO7" s="25">
        <v>265.16000000000003</v>
      </c>
      <c r="BP7" s="25">
        <v>89.07</v>
      </c>
      <c r="BQ7" s="25">
        <v>99.92</v>
      </c>
      <c r="BR7" s="25">
        <v>102.64</v>
      </c>
      <c r="BS7" s="25">
        <v>93.92</v>
      </c>
      <c r="BT7" s="25">
        <v>104.09</v>
      </c>
      <c r="BU7" s="25">
        <v>106.02</v>
      </c>
      <c r="BV7" s="25">
        <v>104.84</v>
      </c>
      <c r="BW7" s="25">
        <v>106.11</v>
      </c>
      <c r="BX7" s="25">
        <v>103.75</v>
      </c>
      <c r="BY7" s="25">
        <v>105.3</v>
      </c>
      <c r="BZ7" s="25">
        <v>102.35</v>
      </c>
      <c r="CA7" s="25">
        <v>212.1</v>
      </c>
      <c r="CB7" s="25">
        <v>221.97</v>
      </c>
      <c r="CC7" s="25">
        <v>219.53</v>
      </c>
      <c r="CD7" s="25">
        <v>219.74</v>
      </c>
      <c r="CE7" s="25">
        <v>216.73</v>
      </c>
      <c r="CF7" s="25">
        <v>158.6</v>
      </c>
      <c r="CG7" s="25">
        <v>161.82</v>
      </c>
      <c r="CH7" s="25">
        <v>161.03</v>
      </c>
      <c r="CI7" s="25">
        <v>159.93</v>
      </c>
      <c r="CJ7" s="25">
        <v>162.77000000000001</v>
      </c>
      <c r="CK7" s="25">
        <v>167.74</v>
      </c>
      <c r="CL7" s="25">
        <v>83.38</v>
      </c>
      <c r="CM7" s="25">
        <v>82.92</v>
      </c>
      <c r="CN7" s="25">
        <v>82.32</v>
      </c>
      <c r="CO7" s="25">
        <v>82.53</v>
      </c>
      <c r="CP7" s="25">
        <v>81.84</v>
      </c>
      <c r="CQ7" s="25">
        <v>62.88</v>
      </c>
      <c r="CR7" s="25">
        <v>62.32</v>
      </c>
      <c r="CS7" s="25">
        <v>61.71</v>
      </c>
      <c r="CT7" s="25">
        <v>63.12</v>
      </c>
      <c r="CU7" s="25">
        <v>62.57</v>
      </c>
      <c r="CV7" s="25">
        <v>60.29</v>
      </c>
      <c r="CW7" s="25">
        <v>87.27</v>
      </c>
      <c r="CX7" s="25">
        <v>85.87</v>
      </c>
      <c r="CY7" s="25">
        <v>85.89</v>
      </c>
      <c r="CZ7" s="25">
        <v>85.72</v>
      </c>
      <c r="DA7" s="25">
        <v>85.14</v>
      </c>
      <c r="DB7" s="25">
        <v>90.13</v>
      </c>
      <c r="DC7" s="25">
        <v>90.19</v>
      </c>
      <c r="DD7" s="25">
        <v>90.03</v>
      </c>
      <c r="DE7" s="25">
        <v>90.09</v>
      </c>
      <c r="DF7" s="25">
        <v>90.21</v>
      </c>
      <c r="DG7" s="25">
        <v>90.12</v>
      </c>
      <c r="DH7" s="25">
        <v>45.79</v>
      </c>
      <c r="DI7" s="25">
        <v>46.85</v>
      </c>
      <c r="DJ7" s="25">
        <v>48.51</v>
      </c>
      <c r="DK7" s="25">
        <v>49.94</v>
      </c>
      <c r="DL7" s="25">
        <v>51</v>
      </c>
      <c r="DM7" s="25">
        <v>48.01</v>
      </c>
      <c r="DN7" s="25">
        <v>48.86</v>
      </c>
      <c r="DO7" s="25">
        <v>49.6</v>
      </c>
      <c r="DP7" s="25">
        <v>50.31</v>
      </c>
      <c r="DQ7" s="25">
        <v>50.74</v>
      </c>
      <c r="DR7" s="25">
        <v>50.88</v>
      </c>
      <c r="DS7" s="25">
        <v>29.17</v>
      </c>
      <c r="DT7" s="25">
        <v>30.73</v>
      </c>
      <c r="DU7" s="25">
        <v>33.19</v>
      </c>
      <c r="DV7" s="25">
        <v>35.08</v>
      </c>
      <c r="DW7" s="25">
        <v>36.72</v>
      </c>
      <c r="DX7" s="25">
        <v>16.600000000000001</v>
      </c>
      <c r="DY7" s="25">
        <v>18.510000000000002</v>
      </c>
      <c r="DZ7" s="25">
        <v>20.49</v>
      </c>
      <c r="EA7" s="25">
        <v>21.34</v>
      </c>
      <c r="EB7" s="25">
        <v>23.27</v>
      </c>
      <c r="EC7" s="25">
        <v>22.3</v>
      </c>
      <c r="ED7" s="25">
        <v>0.25</v>
      </c>
      <c r="EE7" s="25">
        <v>0.36</v>
      </c>
      <c r="EF7" s="25">
        <v>0.24</v>
      </c>
      <c r="EG7" s="25">
        <v>0.27</v>
      </c>
      <c r="EH7" s="25">
        <v>0.49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野﨑 拓人</cp:lastModifiedBy>
  <cp:lastPrinted>2023-01-20T11:33:43Z</cp:lastPrinted>
  <dcterms:created xsi:type="dcterms:W3CDTF">2022-12-01T00:51:02Z</dcterms:created>
  <dcterms:modified xsi:type="dcterms:W3CDTF">2023-01-20T11:48:39Z</dcterms:modified>
  <cp:category/>
</cp:coreProperties>
</file>