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k0filesv1\共有\20財政部\05納税課\01納税担当\H31_現年班\04_尾崎\"/>
    </mc:Choice>
  </mc:AlternateContent>
  <xr:revisionPtr revIDLastSave="0" documentId="13_ncr:1_{C21E5FB5-3DF9-4516-A3C8-EB991A75EF22}" xr6:coauthVersionLast="40" xr6:coauthVersionMax="40" xr10:uidLastSave="{00000000-0000-0000-0000-000000000000}"/>
  <bookViews>
    <workbookView xWindow="11325" yWindow="3450" windowWidth="14055" windowHeight="11520" xr2:uid="{00000000-000D-0000-FFFF-FFFF00000000}"/>
  </bookViews>
  <sheets>
    <sheet name="差押金額計算書" sheetId="5" r:id="rId1"/>
  </sheets>
  <definedNames>
    <definedName name="_xlnm.Print_Area" localSheetId="0">差押金額計算書!$A$1:$H$41</definedName>
  </definedNames>
  <calcPr calcId="181029"/>
</workbook>
</file>

<file path=xl/calcChain.xml><?xml version="1.0" encoding="utf-8"?>
<calcChain xmlns="http://schemas.openxmlformats.org/spreadsheetml/2006/main">
  <c r="G18" i="5" l="1"/>
  <c r="G16" i="5"/>
  <c r="G12" i="5"/>
  <c r="G14" i="5"/>
  <c r="G10" i="5"/>
  <c r="G17" i="5" l="1"/>
  <c r="G15" i="5"/>
  <c r="G13" i="5"/>
  <c r="G11" i="5"/>
  <c r="G19" i="5"/>
  <c r="G21" i="5" l="1"/>
  <c r="G23" i="5" l="1"/>
  <c r="G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</author>
    <author>213090</author>
  </authors>
  <commentList>
    <comment ref="G11" authorId="0" shapeId="0" xr:uid="{5C695F18-1FE0-4CC8-947F-81AE0A611399}">
      <text>
        <r>
          <rPr>
            <sz val="14"/>
            <color indexed="81"/>
            <rFont val="ＭＳ Ｐゴシック"/>
            <family val="3"/>
            <charset val="128"/>
          </rPr>
          <t>①　　　1,000円未満端数切捨
②～⑥1,000円未満端数切上</t>
        </r>
      </text>
    </comment>
    <comment ref="G28" authorId="1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入力形式
○／○／○</t>
        </r>
      </text>
    </comment>
  </commentList>
</comments>
</file>

<file path=xl/sharedStrings.xml><?xml version="1.0" encoding="utf-8"?>
<sst xmlns="http://schemas.openxmlformats.org/spreadsheetml/2006/main" count="52" uniqueCount="43">
  <si>
    <t>第１号</t>
    <rPh sb="0" eb="1">
      <t>ダイ</t>
    </rPh>
    <rPh sb="2" eb="3">
      <t>ゴウ</t>
    </rPh>
    <phoneticPr fontId="2"/>
  </si>
  <si>
    <t>第２号</t>
    <rPh sb="0" eb="1">
      <t>ダイ</t>
    </rPh>
    <rPh sb="2" eb="3">
      <t>ゴウ</t>
    </rPh>
    <phoneticPr fontId="2"/>
  </si>
  <si>
    <t>⑦</t>
    <phoneticPr fontId="2"/>
  </si>
  <si>
    <t>⑧</t>
    <phoneticPr fontId="2"/>
  </si>
  <si>
    <t>円</t>
    <rPh sb="0" eb="1">
      <t>エン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</si>
  <si>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</si>
  <si>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</si>
  <si>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４人</t>
  </si>
  <si>
    <t>５人</t>
  </si>
  <si>
    <t>６人</t>
  </si>
  <si>
    <t>国税徴収法　
第76条第1項
各号に定める
差押禁止額</t>
    <rPh sb="0" eb="2">
      <t>コクゼイ</t>
    </rPh>
    <rPh sb="2" eb="4">
      <t>チョウシュウ</t>
    </rPh>
    <rPh sb="4" eb="5">
      <t>ホウ</t>
    </rPh>
    <rPh sb="8" eb="9">
      <t>ダイ</t>
    </rPh>
    <rPh sb="11" eb="12">
      <t>ジョウ</t>
    </rPh>
    <rPh sb="12" eb="13">
      <t>ダイ</t>
    </rPh>
    <rPh sb="14" eb="15">
      <t>コウ</t>
    </rPh>
    <rPh sb="17" eb="19">
      <t>カクゴウ</t>
    </rPh>
    <rPh sb="20" eb="21">
      <t>サダ</t>
    </rPh>
    <rPh sb="25" eb="27">
      <t>サシオサエ</t>
    </rPh>
    <rPh sb="27" eb="29">
      <t>キンシ</t>
    </rPh>
    <rPh sb="29" eb="30">
      <t>ガク</t>
    </rPh>
    <phoneticPr fontId="2"/>
  </si>
  <si>
    <t>第3号</t>
    <rPh sb="0" eb="1">
      <t>ダイ</t>
    </rPh>
    <phoneticPr fontId="2"/>
  </si>
  <si>
    <t>第4号</t>
    <rPh sb="0" eb="1">
      <t>ダイ</t>
    </rPh>
    <phoneticPr fontId="2"/>
  </si>
  <si>
    <t>第5号</t>
    <rPh sb="0" eb="1">
      <t>ダイ</t>
    </rPh>
    <phoneticPr fontId="2"/>
  </si>
  <si>
    <t>合計</t>
    <rPh sb="0" eb="2">
      <t>ゴウケイ</t>
    </rPh>
    <phoneticPr fontId="2"/>
  </si>
  <si>
    <t>給　　　料　　・　　賃　　金　　等</t>
    <rPh sb="0" eb="5">
      <t>キュウリョウ</t>
    </rPh>
    <rPh sb="10" eb="14">
      <t>チンギン</t>
    </rPh>
    <rPh sb="16" eb="17">
      <t>トウ</t>
    </rPh>
    <phoneticPr fontId="2"/>
  </si>
  <si>
    <t>給料から差し引いている源泉所得税額</t>
    <rPh sb="0" eb="2">
      <t>キュウリョウ</t>
    </rPh>
    <rPh sb="4" eb="7">
      <t>サシヒ</t>
    </rPh>
    <rPh sb="11" eb="13">
      <t>ゲンセン</t>
    </rPh>
    <rPh sb="13" eb="16">
      <t>ショトクゼイ</t>
    </rPh>
    <rPh sb="16" eb="17">
      <t>ガク</t>
    </rPh>
    <phoneticPr fontId="2"/>
  </si>
  <si>
    <t>②+③+④+⑤+⑥の金額</t>
    <rPh sb="10" eb="12">
      <t>キンガク</t>
    </rPh>
    <phoneticPr fontId="2"/>
  </si>
  <si>
    <t>　　　　　　〃　　　　　　　　　　　地方税額</t>
    <rPh sb="18" eb="21">
      <t>チホウゼイ</t>
    </rPh>
    <rPh sb="21" eb="22">
      <t>ガク</t>
    </rPh>
    <phoneticPr fontId="2"/>
  </si>
  <si>
    <t>　　　　　　〃　　　　　　　　社会保険料等</t>
    <rPh sb="15" eb="17">
      <t>シャカイ</t>
    </rPh>
    <rPh sb="17" eb="20">
      <t>ホケンリョウ</t>
    </rPh>
    <rPh sb="20" eb="21">
      <t>トウ</t>
    </rPh>
    <phoneticPr fontId="2"/>
  </si>
  <si>
    <t>｛①-(②+③+④+⑤)｝x２０％
ただし（⑤x２倍）の金額を限度とする。</t>
    <rPh sb="25" eb="26">
      <t>バイ</t>
    </rPh>
    <rPh sb="28" eb="30">
      <t>キンガク</t>
    </rPh>
    <rPh sb="31" eb="33">
      <t>ゲンド</t>
    </rPh>
    <phoneticPr fontId="2"/>
  </si>
  <si>
    <t>①-⑦の金額。
ただし、滞納金額を限度とする。</t>
    <rPh sb="4" eb="6">
      <t>キンガク</t>
    </rPh>
    <rPh sb="12" eb="14">
      <t>タイノウ</t>
    </rPh>
    <rPh sb="14" eb="16">
      <t>キンガク</t>
    </rPh>
    <rPh sb="17" eb="19">
      <t>ゲンド</t>
    </rPh>
    <phoneticPr fontId="2"/>
  </si>
  <si>
    <r>
      <t xml:space="preserve">家　族　数
</t>
    </r>
    <r>
      <rPr>
        <sz val="10"/>
        <rFont val="ＭＳ Ｐゴシック"/>
        <family val="3"/>
        <charset val="128"/>
      </rPr>
      <t>（本人含む）</t>
    </r>
    <rPh sb="0" eb="5">
      <t>カゾクスウ</t>
    </rPh>
    <rPh sb="7" eb="9">
      <t>ホンニン</t>
    </rPh>
    <rPh sb="9" eb="10">
      <t>フク</t>
    </rPh>
    <phoneticPr fontId="2"/>
  </si>
  <si>
    <t>　下表に掲げる滞納者を含む家族に
対応する金額</t>
    <rPh sb="1" eb="2">
      <t>カ</t>
    </rPh>
    <rPh sb="2" eb="3">
      <t>ヒョウ</t>
    </rPh>
    <rPh sb="4" eb="5">
      <t>カカ</t>
    </rPh>
    <rPh sb="7" eb="10">
      <t>タイノウシャ</t>
    </rPh>
    <rPh sb="11" eb="12">
      <t>フク</t>
    </rPh>
    <rPh sb="13" eb="15">
      <t>カゾク</t>
    </rPh>
    <rPh sb="17" eb="19">
      <t>タイオウ</t>
    </rPh>
    <rPh sb="21" eb="22">
      <t>キン</t>
    </rPh>
    <rPh sb="22" eb="23">
      <t>ガク</t>
    </rPh>
    <phoneticPr fontId="2"/>
  </si>
  <si>
    <t>家族が７人以上の場合は１人増すごとに45,000円を加算してください。</t>
    <rPh sb="0" eb="2">
      <t>カゾク</t>
    </rPh>
    <rPh sb="4" eb="7">
      <t>ニンイジョウ</t>
    </rPh>
    <rPh sb="8" eb="10">
      <t>バアイ</t>
    </rPh>
    <rPh sb="12" eb="13">
      <t>ニン</t>
    </rPh>
    <rPh sb="13" eb="14">
      <t>マ</t>
    </rPh>
    <rPh sb="24" eb="25">
      <t>エン</t>
    </rPh>
    <rPh sb="26" eb="28">
      <t>カサン</t>
    </rPh>
    <phoneticPr fontId="2"/>
  </si>
  <si>
    <t xml:space="preserve">     給料等の月額（諸手当を含む）</t>
    <rPh sb="5" eb="7">
      <t>キュウリョウ</t>
    </rPh>
    <rPh sb="7" eb="8">
      <t>トウ</t>
    </rPh>
    <rPh sb="9" eb="11">
      <t>ゲツガク</t>
    </rPh>
    <rPh sb="12" eb="15">
      <t>ショテアテ</t>
    </rPh>
    <rPh sb="16" eb="17">
      <t>フク</t>
    </rPh>
    <phoneticPr fontId="2"/>
  </si>
  <si>
    <t>差  押  金  額</t>
    <rPh sb="0" eb="4">
      <t>サシオサエ</t>
    </rPh>
    <rPh sb="6" eb="10">
      <t>キンガク</t>
    </rPh>
    <phoneticPr fontId="2"/>
  </si>
  <si>
    <t>金    額</t>
    <rPh sb="0" eb="6">
      <t>キンガク</t>
    </rPh>
    <phoneticPr fontId="2"/>
  </si>
  <si>
    <t xml:space="preserve"> </t>
    <phoneticPr fontId="2"/>
  </si>
  <si>
    <t>第４号⑤の金額</t>
    <rPh sb="5" eb="7">
      <t>キンガク</t>
    </rPh>
    <phoneticPr fontId="2"/>
  </si>
  <si>
    <t>⑥</t>
    <phoneticPr fontId="2"/>
  </si>
  <si>
    <t>人</t>
    <rPh sb="0" eb="1">
      <t>ニン</t>
    </rPh>
    <phoneticPr fontId="2"/>
  </si>
  <si>
    <t>　</t>
    <phoneticPr fontId="2"/>
  </si>
  <si>
    <t>入　力　欄</t>
    <rPh sb="0" eb="1">
      <t>イリ</t>
    </rPh>
    <rPh sb="2" eb="3">
      <t>チカラ</t>
    </rPh>
    <rPh sb="4" eb="5">
      <t>ラン</t>
    </rPh>
    <phoneticPr fontId="2"/>
  </si>
  <si>
    <t>３人</t>
    <phoneticPr fontId="2"/>
  </si>
  <si>
    <t>金  額 (円)</t>
    <rPh sb="0" eb="1">
      <t>キン</t>
    </rPh>
    <rPh sb="3" eb="4">
      <t>ガク</t>
    </rPh>
    <rPh sb="6" eb="7">
      <t>エン</t>
    </rPh>
    <phoneticPr fontId="2"/>
  </si>
  <si>
    <t>滞納者住所</t>
    <rPh sb="0" eb="3">
      <t>タイノウシャ</t>
    </rPh>
    <rPh sb="3" eb="5">
      <t>ジュウショ</t>
    </rPh>
    <phoneticPr fontId="2"/>
  </si>
  <si>
    <t>滞納者氏名</t>
    <rPh sb="0" eb="2">
      <t>タイノウ</t>
    </rPh>
    <rPh sb="2" eb="3">
      <t>シャ</t>
    </rPh>
    <rPh sb="3" eb="5">
      <t>シメイ</t>
    </rPh>
    <phoneticPr fontId="2"/>
  </si>
  <si>
    <r>
      <t>※計算上の注意</t>
    </r>
    <r>
      <rPr>
        <sz val="10"/>
        <rFont val="ＭＳ Ｐゴシック"/>
        <family val="3"/>
        <charset val="128"/>
      </rPr>
      <t xml:space="preserve">  </t>
    </r>
    <phoneticPr fontId="2"/>
  </si>
  <si>
    <r>
      <t xml:space="preserve"> </t>
    </r>
    <r>
      <rPr>
        <b/>
        <u/>
        <sz val="12"/>
        <rFont val="ＭＳ Ｐゴシック"/>
        <family val="3"/>
        <charset val="128"/>
      </rPr>
      <t>①欄</t>
    </r>
    <r>
      <rPr>
        <sz val="10"/>
        <rFont val="ＭＳ Ｐゴシック"/>
        <family val="3"/>
        <charset val="128"/>
      </rPr>
      <t>の金額については千円未満を</t>
    </r>
    <r>
      <rPr>
        <b/>
        <u/>
        <sz val="12"/>
        <rFont val="ＭＳ Ｐゴシック"/>
        <family val="3"/>
        <charset val="128"/>
      </rPr>
      <t>切り捨て</t>
    </r>
    <r>
      <rPr>
        <sz val="10"/>
        <rFont val="ＭＳ Ｐゴシック"/>
        <family val="3"/>
        <charset val="128"/>
      </rPr>
      <t>、</t>
    </r>
    <r>
      <rPr>
        <b/>
        <u/>
        <sz val="12"/>
        <rFont val="ＭＳ Ｐゴシック"/>
        <family val="3"/>
        <charset val="128"/>
      </rPr>
      <t>②～⑥欄</t>
    </r>
    <r>
      <rPr>
        <sz val="10"/>
        <rFont val="ＭＳ Ｐゴシック"/>
        <family val="3"/>
        <charset val="128"/>
      </rPr>
      <t>のそれぞれの金額については千円未満を</t>
    </r>
    <r>
      <rPr>
        <b/>
        <u/>
        <sz val="12"/>
        <rFont val="ＭＳ Ｐゴシック"/>
        <family val="3"/>
        <charset val="128"/>
      </rPr>
      <t>切り上げる</t>
    </r>
    <r>
      <rPr>
        <sz val="10"/>
        <rFont val="ＭＳ Ｐゴシック"/>
        <family val="3"/>
        <charset val="128"/>
      </rPr>
      <t>。</t>
    </r>
    <phoneticPr fontId="2"/>
  </si>
  <si>
    <t>円</t>
    <rPh sb="0" eb="1">
      <t>エン</t>
    </rPh>
    <phoneticPr fontId="2"/>
  </si>
  <si>
    <t>○○　○○</t>
    <phoneticPr fontId="2"/>
  </si>
  <si>
    <t>差　押　金　額　計　算　書　令和○年○月○日支給分</t>
    <rPh sb="0" eb="1">
      <t>サシ</t>
    </rPh>
    <rPh sb="2" eb="3">
      <t>オシ</t>
    </rPh>
    <rPh sb="4" eb="5">
      <t>キン</t>
    </rPh>
    <rPh sb="6" eb="7">
      <t>ガク</t>
    </rPh>
    <rPh sb="8" eb="9">
      <t>ケイ</t>
    </rPh>
    <rPh sb="10" eb="11">
      <t>サン</t>
    </rPh>
    <rPh sb="12" eb="13">
      <t>ショ</t>
    </rPh>
    <rPh sb="14" eb="16">
      <t>レイワ</t>
    </rPh>
    <rPh sb="17" eb="18">
      <t>ネン</t>
    </rPh>
    <rPh sb="19" eb="20">
      <t>ガツ</t>
    </rPh>
    <rPh sb="21" eb="22">
      <t>ヒ</t>
    </rPh>
    <rPh sb="22" eb="24">
      <t>シキュウ</t>
    </rPh>
    <rPh sb="24" eb="2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</si>
</sst>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#,##0_);[Red]\(#,##0\)"/>
    <numFmt numFmtId="178" formatCode="#,##0;&quot;▲ &quot;#,##0"/>
    <numFmt numFmtId="179" formatCode="[$-411]ggge&quot;年&quot;m&quot;月&quot;d&quot;日&quot;;@"/>
    <numFmt numFmtId="180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179" fontId="4" fillId="0" borderId="0" xfId="0" applyNumberFormat="1" applyFont="1" applyBorder="1" applyAlignment="1" applyProtection="1">
      <alignment horizontal="center"/>
      <protection locked="0"/>
    </xf>
    <xf numFmtId="176" fontId="0" fillId="0" borderId="11" xfId="0" applyNumberFormat="1" applyBorder="1" applyProtection="1"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76" fontId="0" fillId="0" borderId="0" xfId="0" applyNumberFormat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177" fontId="7" fillId="0" borderId="0" xfId="0" applyNumberFormat="1" applyFont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178" fontId="7" fillId="0" borderId="0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180" fontId="7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76" fontId="11" fillId="0" borderId="6" xfId="0" applyNumberFormat="1" applyFont="1" applyFill="1" applyBorder="1" applyAlignment="1" applyProtection="1">
      <alignment vertical="top"/>
      <protection locked="0"/>
    </xf>
    <xf numFmtId="176" fontId="11" fillId="0" borderId="6" xfId="0" applyNumberFormat="1" applyFont="1" applyBorder="1" applyAlignment="1" applyProtection="1">
      <alignment vertical="top"/>
      <protection locked="0"/>
    </xf>
    <xf numFmtId="176" fontId="11" fillId="0" borderId="0" xfId="0" applyNumberFormat="1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77" fontId="7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/>
    </xf>
    <xf numFmtId="0" fontId="0" fillId="2" borderId="15" xfId="0" applyFill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1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180" fontId="7" fillId="0" borderId="10" xfId="0" applyNumberFormat="1" applyFont="1" applyBorder="1" applyAlignment="1" applyProtection="1">
      <alignment horizontal="right" vertical="center"/>
    </xf>
    <xf numFmtId="180" fontId="7" fillId="0" borderId="8" xfId="0" applyNumberFormat="1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180" fontId="7" fillId="0" borderId="14" xfId="0" applyNumberFormat="1" applyFont="1" applyBorder="1" applyAlignment="1" applyProtection="1">
      <alignment horizontal="right" vertical="center"/>
    </xf>
    <xf numFmtId="180" fontId="7" fillId="0" borderId="16" xfId="0" applyNumberFormat="1" applyFont="1" applyBorder="1" applyAlignment="1" applyProtection="1">
      <alignment horizontal="right" vertical="center"/>
    </xf>
    <xf numFmtId="5" fontId="0" fillId="2" borderId="17" xfId="0" applyNumberFormat="1" applyFont="1" applyFill="1" applyBorder="1" applyAlignment="1" applyProtection="1">
      <alignment horizontal="left"/>
    </xf>
    <xf numFmtId="5" fontId="0" fillId="2" borderId="18" xfId="0" applyNumberFormat="1" applyFont="1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180" fontId="7" fillId="0" borderId="23" xfId="0" applyNumberFormat="1" applyFont="1" applyBorder="1" applyAlignment="1" applyProtection="1">
      <alignment horizontal="right" vertical="center"/>
    </xf>
    <xf numFmtId="180" fontId="7" fillId="0" borderId="24" xfId="0" applyNumberFormat="1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Border="1" applyAlignment="1" applyProtection="1">
      <alignment horizontal="left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 applyProtection="1">
      <alignment horizontal="right"/>
      <protection locked="0"/>
    </xf>
    <xf numFmtId="176" fontId="11" fillId="2" borderId="14" xfId="0" applyNumberFormat="1" applyFont="1" applyFill="1" applyBorder="1" applyAlignment="1" applyProtection="1">
      <alignment vertical="top"/>
      <protection locked="0"/>
    </xf>
    <xf numFmtId="176" fontId="11" fillId="2" borderId="16" xfId="0" applyNumberFormat="1" applyFont="1" applyFill="1" applyBorder="1" applyAlignment="1" applyProtection="1">
      <alignment vertical="top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78441</xdr:colOff>
      <xdr:row>7</xdr:row>
      <xdr:rowOff>168089</xdr:rowOff>
    </xdr:from>
    <xdr:to>
      <xdr:col>13</xdr:col>
      <xdr:colOff>672353</xdr:colOff>
      <xdr:row>22</xdr:row>
      <xdr:rowOff>291353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F475EB-F7E2-4AD2-9A50-E7CD4FCAE0DE}"/>
            </a:ext>
          </a:extLst>
        </xdr:cNvPr>
        <xdr:cNvSpPr/>
      </xdr:nvSpPr>
      <xdr:spPr bwMode="auto">
        <a:xfrm>
          <a:off x="6488206" y="2084295"/>
          <a:ext cx="3092823" cy="4146176"/>
        </a:xfrm>
        <a:prstGeom prst="rect">
          <a:avLst/>
        </a:prstGeom>
        <a:noFill/>
        <a:ln w="66675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>
            <a:ln>
              <a:solidFill>
                <a:schemeClr val="accent2"/>
              </a:solidFill>
            </a:ln>
          </a:endParaRPr>
        </a:p>
      </xdr:txBody>
    </xdr:sp>
    <xdr:clientData/>
  </xdr:twoCellAnchor>
  <xdr:oneCellAnchor>
    <xdr:from>
      <xdr:col>12</xdr:col>
      <xdr:colOff>159087</xdr:colOff>
      <xdr:row>9</xdr:row>
      <xdr:rowOff>156882</xdr:rowOff>
    </xdr:from>
    <xdr:ext cx="1118383" cy="274544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813A3DC-6933-494B-A874-52B523F60EC0}"/>
            </a:ext>
          </a:extLst>
        </xdr:cNvPr>
        <xdr:cNvSpPr/>
      </xdr:nvSpPr>
      <xdr:spPr>
        <a:xfrm>
          <a:off x="8384205" y="2801470"/>
          <a:ext cx="1118383" cy="2745442"/>
        </a:xfrm>
        <a:prstGeom prst="rect">
          <a:avLst/>
        </a:prstGeom>
        <a:noFill/>
      </xdr:spPr>
      <xdr:txBody>
        <a:bodyPr vert="eaVert" wrap="square" lIns="91440" tIns="45720" rIns="91440" bIns="4572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こちらに金額を入力して下さい</a:t>
          </a:r>
        </a:p>
      </xdr:txBody>
    </xdr:sp>
    <xdr:clientData/>
  </xdr:oneCellAnchor>
  <xdr:twoCellAnchor>
    <xdr:from>
      <xdr:col>11</xdr:col>
      <xdr:colOff>78441</xdr:colOff>
      <xdr:row>10</xdr:row>
      <xdr:rowOff>313765</xdr:rowOff>
    </xdr:from>
    <xdr:to>
      <xdr:col>12</xdr:col>
      <xdr:colOff>168088</xdr:colOff>
      <xdr:row>15</xdr:row>
      <xdr:rowOff>123265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4C2AD0CB-F4B6-41E3-904F-BA462B8A7CCA}"/>
            </a:ext>
          </a:extLst>
        </xdr:cNvPr>
        <xdr:cNvSpPr/>
      </xdr:nvSpPr>
      <xdr:spPr bwMode="auto">
        <a:xfrm rot="10800000">
          <a:off x="7620000" y="3137647"/>
          <a:ext cx="773206" cy="1187824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K46"/>
  <sheetViews>
    <sheetView tabSelected="1" view="pageBreakPreview" topLeftCell="A7" zoomScale="85" zoomScaleNormal="100" zoomScaleSheetLayoutView="85" workbookViewId="0">
      <selection activeCell="L2" sqref="L2"/>
    </sheetView>
  </sheetViews>
  <sheetFormatPr defaultRowHeight="13.5" x14ac:dyDescent="0.15"/>
  <cols>
    <col min="1" max="1" width="11.625" style="5" customWidth="1"/>
    <col min="2" max="3" width="6.125" style="5" customWidth="1"/>
    <col min="4" max="6" width="11.625" style="5" customWidth="1"/>
    <col min="7" max="8" width="12.625" style="5" customWidth="1"/>
    <col min="9" max="9" width="2.125" style="5" customWidth="1"/>
    <col min="10" max="10" width="9" style="5"/>
    <col min="11" max="11" width="3.75" style="5" customWidth="1"/>
    <col min="12" max="16384" width="9" style="5"/>
  </cols>
  <sheetData>
    <row r="1" spans="1:11" ht="27.75" customHeight="1" x14ac:dyDescent="0.15">
      <c r="A1" s="45" t="s">
        <v>42</v>
      </c>
      <c r="B1" s="46"/>
      <c r="C1" s="46"/>
      <c r="D1" s="46"/>
      <c r="E1" s="46"/>
      <c r="F1" s="46"/>
      <c r="G1" s="46"/>
      <c r="H1" s="46"/>
      <c r="I1" s="4"/>
    </row>
    <row r="2" spans="1:11" ht="27.75" customHeight="1" x14ac:dyDescent="0.15">
      <c r="A2" s="6"/>
      <c r="B2" s="4"/>
      <c r="C2" s="4"/>
      <c r="D2" s="4"/>
      <c r="E2" s="4"/>
      <c r="F2" s="4"/>
      <c r="G2" s="4"/>
      <c r="H2" s="4"/>
      <c r="I2" s="4"/>
    </row>
    <row r="3" spans="1:11" ht="18.75" customHeight="1" x14ac:dyDescent="0.2">
      <c r="D3" s="59"/>
      <c r="E3" s="59"/>
      <c r="H3" s="7"/>
    </row>
    <row r="4" spans="1:11" ht="24" customHeight="1" x14ac:dyDescent="0.15">
      <c r="E4" s="8" t="s">
        <v>37</v>
      </c>
      <c r="F4" s="56" t="s">
        <v>41</v>
      </c>
      <c r="G4" s="57"/>
      <c r="H4" s="58"/>
      <c r="I4" s="1"/>
    </row>
    <row r="5" spans="1:11" ht="24" customHeight="1" x14ac:dyDescent="0.15">
      <c r="E5" s="28" t="s">
        <v>36</v>
      </c>
      <c r="F5" s="47" t="s">
        <v>41</v>
      </c>
      <c r="G5" s="48"/>
      <c r="H5" s="49"/>
      <c r="I5" s="9"/>
    </row>
    <row r="6" spans="1:11" ht="12.95" customHeight="1" x14ac:dyDescent="0.15">
      <c r="A6" s="10" t="s">
        <v>28</v>
      </c>
      <c r="F6" s="1"/>
      <c r="G6" s="9"/>
      <c r="H6" s="9"/>
      <c r="I6" s="9"/>
    </row>
    <row r="7" spans="1:11" ht="17.25" customHeight="1" x14ac:dyDescent="0.15">
      <c r="A7" s="54" t="s">
        <v>38</v>
      </c>
      <c r="B7" s="54"/>
      <c r="F7" s="1"/>
      <c r="G7" s="9"/>
      <c r="H7" s="9"/>
      <c r="I7" s="9"/>
    </row>
    <row r="8" spans="1:11" ht="25.5" customHeight="1" thickBot="1" x14ac:dyDescent="0.2">
      <c r="A8" s="55" t="s">
        <v>39</v>
      </c>
      <c r="B8" s="55"/>
      <c r="C8" s="55"/>
      <c r="D8" s="55"/>
      <c r="E8" s="55"/>
      <c r="F8" s="55"/>
      <c r="G8" s="55"/>
      <c r="H8" s="55"/>
      <c r="I8" s="9"/>
      <c r="J8" s="11"/>
    </row>
    <row r="9" spans="1:11" ht="31.5" customHeight="1" thickBot="1" x14ac:dyDescent="0.2">
      <c r="A9" s="50" t="s">
        <v>15</v>
      </c>
      <c r="B9" s="51"/>
      <c r="C9" s="51"/>
      <c r="D9" s="51"/>
      <c r="E9" s="51"/>
      <c r="F9" s="51"/>
      <c r="G9" s="52" t="s">
        <v>35</v>
      </c>
      <c r="H9" s="53"/>
      <c r="I9" s="12" t="s">
        <v>32</v>
      </c>
      <c r="J9" s="101" t="s">
        <v>33</v>
      </c>
      <c r="K9" s="102"/>
    </row>
    <row r="10" spans="1:11" ht="14.25" thickBot="1" x14ac:dyDescent="0.2">
      <c r="A10" s="70" t="s">
        <v>25</v>
      </c>
      <c r="B10" s="71"/>
      <c r="C10" s="71"/>
      <c r="D10" s="71"/>
      <c r="E10" s="71"/>
      <c r="F10" s="71"/>
      <c r="G10" s="88" t="str">
        <f>IF(J11="","①","① "&amp;TEXT(J11,"#,##0")&amp;" 円の場合")</f>
        <v>① 185,000 円の場合</v>
      </c>
      <c r="H10" s="89"/>
      <c r="I10" s="13"/>
    </row>
    <row r="11" spans="1:11" ht="27" customHeight="1" thickBot="1" x14ac:dyDescent="0.2">
      <c r="A11" s="72"/>
      <c r="B11" s="73"/>
      <c r="C11" s="73"/>
      <c r="D11" s="73"/>
      <c r="E11" s="73"/>
      <c r="F11" s="73"/>
      <c r="G11" s="74">
        <f>ROUNDDOWN(J11,-3)</f>
        <v>185000</v>
      </c>
      <c r="H11" s="75"/>
      <c r="I11" s="14"/>
      <c r="J11" s="15">
        <v>185000</v>
      </c>
      <c r="K11" s="16" t="s">
        <v>40</v>
      </c>
    </row>
    <row r="12" spans="1:11" ht="13.5" customHeight="1" thickBot="1" x14ac:dyDescent="0.2">
      <c r="A12" s="76" t="s">
        <v>10</v>
      </c>
      <c r="B12" s="77"/>
      <c r="C12" s="80" t="s">
        <v>0</v>
      </c>
      <c r="D12" s="82" t="s">
        <v>16</v>
      </c>
      <c r="E12" s="83"/>
      <c r="F12" s="83"/>
      <c r="G12" s="90" t="str">
        <f>IF(J13="","②","② "&amp;TEXT(J13,"#,##0")&amp;" 円の場合")</f>
        <v>② 4,000 円の場合</v>
      </c>
      <c r="H12" s="91"/>
      <c r="I12" s="22"/>
    </row>
    <row r="13" spans="1:11" ht="26.25" customHeight="1" thickBot="1" x14ac:dyDescent="0.2">
      <c r="A13" s="78"/>
      <c r="B13" s="79"/>
      <c r="C13" s="81"/>
      <c r="D13" s="84"/>
      <c r="E13" s="85"/>
      <c r="F13" s="85"/>
      <c r="G13" s="86">
        <f>ROUNDUP(J13,-3)</f>
        <v>4000</v>
      </c>
      <c r="H13" s="87"/>
      <c r="I13" s="14"/>
      <c r="J13" s="15">
        <v>4000</v>
      </c>
      <c r="K13" s="16" t="s">
        <v>40</v>
      </c>
    </row>
    <row r="14" spans="1:11" ht="14.25" thickBot="1" x14ac:dyDescent="0.2">
      <c r="A14" s="78"/>
      <c r="B14" s="79"/>
      <c r="C14" s="80" t="s">
        <v>1</v>
      </c>
      <c r="D14" s="82" t="s">
        <v>18</v>
      </c>
      <c r="E14" s="83"/>
      <c r="F14" s="83"/>
      <c r="G14" s="41" t="str">
        <f>IF(J15="","③","③ "&amp;TEXT(J15,"#,##0")&amp;" 円の場合")</f>
        <v>③ 7,000 円の場合</v>
      </c>
      <c r="H14" s="42"/>
      <c r="I14" s="22"/>
    </row>
    <row r="15" spans="1:11" ht="27" customHeight="1" thickBot="1" x14ac:dyDescent="0.2">
      <c r="A15" s="78"/>
      <c r="B15" s="79"/>
      <c r="C15" s="81"/>
      <c r="D15" s="84"/>
      <c r="E15" s="85"/>
      <c r="F15" s="85"/>
      <c r="G15" s="86">
        <f>ROUNDUP(J15,-3)</f>
        <v>7000</v>
      </c>
      <c r="H15" s="87"/>
      <c r="I15" s="14"/>
      <c r="J15" s="15">
        <v>7000</v>
      </c>
      <c r="K15" s="16" t="s">
        <v>40</v>
      </c>
    </row>
    <row r="16" spans="1:11" ht="14.25" thickBot="1" x14ac:dyDescent="0.2">
      <c r="A16" s="78"/>
      <c r="B16" s="79"/>
      <c r="C16" s="80" t="s">
        <v>11</v>
      </c>
      <c r="D16" s="82" t="s">
        <v>19</v>
      </c>
      <c r="E16" s="83"/>
      <c r="F16" s="83"/>
      <c r="G16" s="41" t="str">
        <f>IF(J17="","④","④ "&amp;TEXT(J17,"#,##0")&amp;" 円の場合")</f>
        <v>④ 30,000 円の場合</v>
      </c>
      <c r="H16" s="42"/>
      <c r="I16" s="22"/>
    </row>
    <row r="17" spans="1:11" ht="27" customHeight="1" thickBot="1" x14ac:dyDescent="0.2">
      <c r="A17" s="78"/>
      <c r="B17" s="79"/>
      <c r="C17" s="81"/>
      <c r="D17" s="84"/>
      <c r="E17" s="85"/>
      <c r="F17" s="85"/>
      <c r="G17" s="86">
        <f>ROUNDUP(J17,-3)</f>
        <v>30000</v>
      </c>
      <c r="H17" s="87"/>
      <c r="I17" s="14"/>
      <c r="J17" s="15">
        <v>30000</v>
      </c>
      <c r="K17" s="16" t="s">
        <v>40</v>
      </c>
    </row>
    <row r="18" spans="1:11" ht="14.25" customHeight="1" thickBot="1" x14ac:dyDescent="0.2">
      <c r="A18" s="78"/>
      <c r="B18" s="79"/>
      <c r="C18" s="80" t="s">
        <v>12</v>
      </c>
      <c r="D18" s="108" t="s">
        <v>23</v>
      </c>
      <c r="E18" s="83"/>
      <c r="F18" s="83"/>
      <c r="G18" s="41" t="str">
        <f>IF(J19="","⑤","⑤ "&amp;J19&amp;" 人の場合")</f>
        <v>⑤ 1 人の場合</v>
      </c>
      <c r="H18" s="42"/>
      <c r="I18" s="22"/>
    </row>
    <row r="19" spans="1:11" ht="27" customHeight="1" thickBot="1" x14ac:dyDescent="0.2">
      <c r="A19" s="78"/>
      <c r="B19" s="79"/>
      <c r="C19" s="81"/>
      <c r="D19" s="84"/>
      <c r="E19" s="85"/>
      <c r="F19" s="85"/>
      <c r="G19" s="86">
        <f>IF(J19="","",IF(J19&lt;=0,"入力に誤りがあります",100000+(45000*(J19-1))))</f>
        <v>100000</v>
      </c>
      <c r="H19" s="87"/>
      <c r="I19" s="14"/>
      <c r="J19" s="3">
        <v>1</v>
      </c>
      <c r="K19" s="17" t="s">
        <v>31</v>
      </c>
    </row>
    <row r="20" spans="1:11" ht="13.5" customHeight="1" x14ac:dyDescent="0.15">
      <c r="A20" s="78"/>
      <c r="B20" s="79"/>
      <c r="C20" s="80" t="s">
        <v>13</v>
      </c>
      <c r="D20" s="108" t="s">
        <v>20</v>
      </c>
      <c r="E20" s="83"/>
      <c r="F20" s="83"/>
      <c r="G20" s="43" t="s">
        <v>30</v>
      </c>
      <c r="H20" s="44"/>
      <c r="I20" s="22"/>
    </row>
    <row r="21" spans="1:11" ht="27" customHeight="1" thickBot="1" x14ac:dyDescent="0.2">
      <c r="A21" s="78"/>
      <c r="B21" s="79"/>
      <c r="C21" s="81"/>
      <c r="D21" s="84"/>
      <c r="E21" s="85"/>
      <c r="F21" s="85"/>
      <c r="G21" s="92">
        <f>IF(G19="","",IF(ROUNDUP((G11-(G13+G15+G17+G19))*20%,-3)&gt;G19*2,G19*2,ROUNDUP((G11-(G13+G15+G17+G19))*20%,-3)))</f>
        <v>9000</v>
      </c>
      <c r="H21" s="93"/>
      <c r="I21" s="18"/>
    </row>
    <row r="22" spans="1:11" x14ac:dyDescent="0.15">
      <c r="A22" s="78"/>
      <c r="B22" s="79"/>
      <c r="C22" s="80" t="s">
        <v>14</v>
      </c>
      <c r="D22" s="82" t="s">
        <v>17</v>
      </c>
      <c r="E22" s="83"/>
      <c r="F22" s="83"/>
      <c r="G22" s="68" t="s">
        <v>2</v>
      </c>
      <c r="H22" s="69"/>
      <c r="I22" s="22"/>
    </row>
    <row r="23" spans="1:11" ht="27" customHeight="1" thickBot="1" x14ac:dyDescent="0.2">
      <c r="A23" s="78"/>
      <c r="B23" s="79"/>
      <c r="C23" s="94"/>
      <c r="D23" s="95"/>
      <c r="E23" s="96"/>
      <c r="F23" s="96"/>
      <c r="G23" s="74">
        <f>IF(G19="","",G13+G15+G17+G19+G21)</f>
        <v>150000</v>
      </c>
      <c r="H23" s="75"/>
      <c r="I23" s="14"/>
    </row>
    <row r="24" spans="1:11" ht="14.25" customHeight="1" x14ac:dyDescent="0.15">
      <c r="A24" s="60" t="s">
        <v>26</v>
      </c>
      <c r="B24" s="61"/>
      <c r="C24" s="62"/>
      <c r="D24" s="66" t="s">
        <v>21</v>
      </c>
      <c r="E24" s="66"/>
      <c r="F24" s="66"/>
      <c r="G24" s="68" t="s">
        <v>3</v>
      </c>
      <c r="H24" s="69"/>
      <c r="I24" s="22"/>
    </row>
    <row r="25" spans="1:11" ht="27" customHeight="1" thickBot="1" x14ac:dyDescent="0.2">
      <c r="A25" s="63"/>
      <c r="B25" s="64"/>
      <c r="C25" s="65"/>
      <c r="D25" s="67"/>
      <c r="E25" s="67"/>
      <c r="F25" s="67"/>
      <c r="G25" s="74">
        <f>IF(G19="","",G11-G23)</f>
        <v>35000</v>
      </c>
      <c r="H25" s="75"/>
      <c r="I25" s="18"/>
    </row>
    <row r="26" spans="1:11" ht="17.25" x14ac:dyDescent="0.15">
      <c r="A26" s="19"/>
      <c r="B26" s="19"/>
      <c r="C26" s="19"/>
      <c r="D26" s="20"/>
      <c r="E26" s="20"/>
      <c r="F26" s="20"/>
      <c r="G26" s="21"/>
      <c r="H26" s="21"/>
      <c r="I26" s="18"/>
    </row>
    <row r="27" spans="1:11" x14ac:dyDescent="0.15">
      <c r="G27" s="109"/>
      <c r="H27" s="109"/>
      <c r="I27" s="22"/>
    </row>
    <row r="28" spans="1:11" x14ac:dyDescent="0.15">
      <c r="G28" s="99"/>
      <c r="H28" s="100"/>
      <c r="I28" s="2"/>
    </row>
    <row r="29" spans="1:11" x14ac:dyDescent="0.15">
      <c r="G29" s="99"/>
      <c r="H29" s="100"/>
      <c r="I29" s="23"/>
    </row>
    <row r="30" spans="1:11" ht="22.5" customHeight="1" x14ac:dyDescent="0.15">
      <c r="G30" s="39"/>
      <c r="H30" s="40"/>
      <c r="I30" s="24"/>
    </row>
    <row r="31" spans="1:11" x14ac:dyDescent="0.15">
      <c r="F31" s="25"/>
      <c r="G31" s="26"/>
      <c r="H31" s="26"/>
      <c r="I31" s="26"/>
    </row>
    <row r="32" spans="1:11" x14ac:dyDescent="0.15">
      <c r="F32" s="25"/>
      <c r="G32" s="25"/>
      <c r="H32" s="25"/>
      <c r="I32" s="25"/>
    </row>
    <row r="35" spans="1:9" x14ac:dyDescent="0.15">
      <c r="A35" s="27" t="s">
        <v>29</v>
      </c>
    </row>
    <row r="36" spans="1:9" ht="22.5" customHeight="1" x14ac:dyDescent="0.15">
      <c r="A36" s="110" t="s">
        <v>22</v>
      </c>
      <c r="B36" s="112" t="s">
        <v>5</v>
      </c>
      <c r="C36" s="113"/>
      <c r="D36" s="97" t="s">
        <v>6</v>
      </c>
      <c r="E36" s="97" t="s">
        <v>34</v>
      </c>
      <c r="F36" s="97" t="s">
        <v>7</v>
      </c>
      <c r="G36" s="98" t="s">
        <v>8</v>
      </c>
      <c r="H36" s="98" t="s">
        <v>9</v>
      </c>
      <c r="I36" s="19"/>
    </row>
    <row r="37" spans="1:9" x14ac:dyDescent="0.15">
      <c r="A37" s="111"/>
      <c r="B37" s="114"/>
      <c r="C37" s="115"/>
      <c r="D37" s="97"/>
      <c r="E37" s="97"/>
      <c r="F37" s="97"/>
      <c r="G37" s="98"/>
      <c r="H37" s="98"/>
      <c r="I37" s="19"/>
    </row>
    <row r="38" spans="1:9" x14ac:dyDescent="0.15">
      <c r="A38" s="60" t="s">
        <v>27</v>
      </c>
      <c r="B38" s="104" t="s">
        <v>4</v>
      </c>
      <c r="C38" s="105"/>
      <c r="D38" s="29" t="s">
        <v>4</v>
      </c>
      <c r="E38" s="29" t="s">
        <v>4</v>
      </c>
      <c r="F38" s="29" t="s">
        <v>4</v>
      </c>
      <c r="G38" s="30" t="s">
        <v>4</v>
      </c>
      <c r="H38" s="30" t="s">
        <v>4</v>
      </c>
      <c r="I38" s="31"/>
    </row>
    <row r="39" spans="1:9" ht="14.25" x14ac:dyDescent="0.15">
      <c r="A39" s="103"/>
      <c r="B39" s="106">
        <v>100000</v>
      </c>
      <c r="C39" s="107"/>
      <c r="D39" s="32">
        <v>145000</v>
      </c>
      <c r="E39" s="32">
        <v>190000</v>
      </c>
      <c r="F39" s="32">
        <v>235000</v>
      </c>
      <c r="G39" s="33">
        <v>280000</v>
      </c>
      <c r="H39" s="33">
        <v>325000</v>
      </c>
      <c r="I39" s="34"/>
    </row>
    <row r="40" spans="1:9" ht="18" customHeight="1" x14ac:dyDescent="0.15">
      <c r="A40" s="63"/>
      <c r="B40" s="35" t="s">
        <v>24</v>
      </c>
      <c r="C40" s="36"/>
      <c r="D40" s="36"/>
      <c r="E40" s="36"/>
      <c r="F40" s="36"/>
      <c r="G40" s="36"/>
      <c r="H40" s="37"/>
      <c r="I40" s="38"/>
    </row>
    <row r="41" spans="1:9" ht="18" customHeight="1" x14ac:dyDescent="0.15"/>
    <row r="44" spans="1:9" ht="20.100000000000001" customHeight="1" x14ac:dyDescent="0.15"/>
    <row r="45" spans="1:9" ht="20.100000000000001" customHeight="1" x14ac:dyDescent="0.15"/>
    <row r="46" spans="1:9" ht="20.100000000000001" customHeight="1" x14ac:dyDescent="0.15"/>
  </sheetData>
  <sheetProtection sheet="1" selectLockedCells="1"/>
  <mergeCells count="54">
    <mergeCell ref="J9:K9"/>
    <mergeCell ref="A38:A40"/>
    <mergeCell ref="B38:C38"/>
    <mergeCell ref="B39:C39"/>
    <mergeCell ref="G25:H25"/>
    <mergeCell ref="D16:F17"/>
    <mergeCell ref="G17:H17"/>
    <mergeCell ref="C18:C19"/>
    <mergeCell ref="D18:F19"/>
    <mergeCell ref="G19:H19"/>
    <mergeCell ref="C20:C21"/>
    <mergeCell ref="D20:F21"/>
    <mergeCell ref="G27:H27"/>
    <mergeCell ref="A36:A37"/>
    <mergeCell ref="B36:C37"/>
    <mergeCell ref="D36:D37"/>
    <mergeCell ref="E36:E37"/>
    <mergeCell ref="F36:F37"/>
    <mergeCell ref="G36:G37"/>
    <mergeCell ref="G28:G29"/>
    <mergeCell ref="H28:H29"/>
    <mergeCell ref="H36:H37"/>
    <mergeCell ref="G21:H21"/>
    <mergeCell ref="G22:H22"/>
    <mergeCell ref="C22:C23"/>
    <mergeCell ref="D22:F23"/>
    <mergeCell ref="G23:H23"/>
    <mergeCell ref="A24:C25"/>
    <mergeCell ref="D24:F25"/>
    <mergeCell ref="G24:H24"/>
    <mergeCell ref="A10:F11"/>
    <mergeCell ref="G11:H11"/>
    <mergeCell ref="A12:B23"/>
    <mergeCell ref="C12:C13"/>
    <mergeCell ref="D12:F13"/>
    <mergeCell ref="G13:H13"/>
    <mergeCell ref="C14:C15"/>
    <mergeCell ref="D14:F15"/>
    <mergeCell ref="G15:H15"/>
    <mergeCell ref="C16:C17"/>
    <mergeCell ref="G10:H10"/>
    <mergeCell ref="G12:H12"/>
    <mergeCell ref="G14:H14"/>
    <mergeCell ref="G16:H16"/>
    <mergeCell ref="G18:H18"/>
    <mergeCell ref="G20:H20"/>
    <mergeCell ref="A1:H1"/>
    <mergeCell ref="F5:H5"/>
    <mergeCell ref="A9:F9"/>
    <mergeCell ref="G9:H9"/>
    <mergeCell ref="A7:B7"/>
    <mergeCell ref="A8:H8"/>
    <mergeCell ref="F4:H4"/>
    <mergeCell ref="D3:E3"/>
  </mergeCells>
  <phoneticPr fontId="2"/>
  <dataValidations count="1">
    <dataValidation operator="lessThanOrEqual" allowBlank="1" showInputMessage="1" showErrorMessage="1" sqref="J19" xr:uid="{8BA35C35-E031-4680-A85D-1559AC366C97}"/>
  </dataValidations>
  <pageMargins left="0.95" right="0.78700000000000003" top="0.76" bottom="0.98399999999999999" header="0.51200000000000001" footer="0.51200000000000001"/>
  <pageSetup paperSize="9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差押金額計算書</vt:lpstr>
      <vt:lpstr>差押金額計算書!Print_Area</vt:lpstr>
    </vt:vector>
  </TitlesOfParts>
  <Company>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三國　広介</dc:creator>
  <cp:lastModifiedBy>髙橋 政樹</cp:lastModifiedBy>
  <cp:lastPrinted>2019-12-20T04:01:00Z</cp:lastPrinted>
  <dcterms:created xsi:type="dcterms:W3CDTF">2000-02-16T10:36:02Z</dcterms:created>
  <dcterms:modified xsi:type="dcterms:W3CDTF">2020-01-15T03:46:08Z</dcterms:modified>
</cp:coreProperties>
</file>