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k0filesv1\共有\20財政部\01財政課\01財政担当\20広報・公表\03 財政状況資料集（旧財政比較分析表）\令和４年度版\02 振興局提出\"/>
    </mc:Choice>
  </mc:AlternateContent>
  <xr:revisionPtr revIDLastSave="0" documentId="13_ncr:1_{2B5891E1-8B9E-4A10-98EB-9A22958CC308}" xr6:coauthVersionLast="47" xr6:coauthVersionMax="47" xr10:uidLastSave="{00000000-0000-0000-0000-000000000000}"/>
  <bookViews>
    <workbookView xWindow="2148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9" i="10" l="1"/>
  <c r="AO38" i="10"/>
  <c r="AO37"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C39" i="10"/>
  <c r="BW38" i="10"/>
  <c r="BE38" i="10"/>
  <c r="C38" i="10"/>
  <c r="BW37" i="10"/>
  <c r="BE37" i="10"/>
  <c r="C37" i="10"/>
  <c r="BW36" i="10"/>
  <c r="BE36" i="10"/>
  <c r="BW35" i="10"/>
  <c r="BE35" i="10"/>
  <c r="BW34" i="10"/>
  <c r="BE34" i="10"/>
  <c r="C34" i="10"/>
  <c r="CO34" i="10" l="1"/>
  <c r="CO35" i="10" s="1"/>
  <c r="CO36" i="10" s="1"/>
  <c r="CO37" i="10" s="1"/>
  <c r="CO38" i="10" s="1"/>
  <c r="C35" i="10"/>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U39" i="10" s="1"/>
  <c r="AM34" i="10" l="1"/>
  <c r="AM35" i="10" s="1"/>
  <c r="AM36" i="10" s="1"/>
  <c r="AM37" i="10" s="1"/>
  <c r="AM38" i="10" s="1"/>
  <c r="AM39" i="10" s="1"/>
</calcChain>
</file>

<file path=xl/sharedStrings.xml><?xml version="1.0" encoding="utf-8"?>
<sst xmlns="http://schemas.openxmlformats.org/spreadsheetml/2006/main" count="1077" uniqueCount="624">
  <si>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</si>
  <si>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</si>
  <si>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</si>
  <si>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</si>
  <si>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</si>
  <si>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</si>
  <si>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</si>
  <si>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</si>
  <si>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</si>
  <si>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</si>
  <si>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</si>
  <si>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</si>
  <si>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</si>
  <si>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</si>
  <si>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</si>
  <si>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</si>
  <si>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</si>
  <si>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</si>
  <si>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</si>
  <si>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</si>
  <si>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</si>
  <si>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</si>
  <si>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</si>
  <si>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</si>
  <si>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</si>
  <si>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</si>
  <si>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</si>
  <si>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</si>
  <si>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</si>
  <si>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</si>
  <si>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</si>
  <si>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</si>
  <si>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</si>
  <si>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</si>
  <si>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</si>
  <si>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</si>
  <si>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</si>
  <si>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</si>
  <si>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</si>
  <si>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</si>
  <si>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</si>
  <si>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</si>
  <si>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</si>
  <si>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</si>
  <si>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</si>
  <si>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</si>
  <si>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</si>
  <si>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</si>
  <si>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</si>
  <si>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</si>
  <si>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</si>
  <si>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</si>
  <si>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</si>
  <si>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</si>
  <si>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</si>
  <si>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</si>
  <si>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</si>
  <si>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</si>
  <si>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</si>
  <si>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</si>
  <si>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</si>
  <si>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</si>
  <si>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</si>
  <si>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</si>
  <si>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</si>
  <si>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</si>
  <si>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</si>
  <si>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</si>
  <si>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</si>
  <si>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</si>
  <si>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</si>
  <si>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</si>
  <si>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</si>
  <si>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</si>
  <si>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</si>
  <si>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</si>
  <si>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</si>
  <si>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</si>
  <si>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</si>
  <si>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</si>
  <si>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</si>
  <si>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</si>
  <si>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</si>
  <si>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</si>
  <si>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</si>
  <si>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</si>
  <si>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</si>
  <si>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</si>
  <si>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</si>
  <si>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</si>
  <si>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</si>
  <si>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</si>
  <si>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</si>
  <si>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</si>
  <si>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</si>
  <si>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</si>
  <si>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</si>
  <si>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</si>
  <si>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</si>
  <si>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</si>
  <si>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</si>
  <si>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</si>
  <si>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釧路市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</si>
  <si>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</si>
  <si>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</si>
  <si>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</si>
  <si>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</si>
  <si>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</si>
  <si>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</si>
  <si>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</si>
  <si>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</si>
  <si>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</si>
  <si>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</si>
  <si>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</si>
  <si>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</si>
  <si>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</si>
  <si>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</si>
  <si>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</si>
  <si>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</si>
  <si>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</si>
  <si>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</si>
  <si>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</si>
  <si>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</si>
  <si>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</si>
  <si>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</si>
  <si>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</si>
  <si>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</si>
  <si>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</si>
  <si>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</si>
  <si>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</si>
  <si>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</si>
  <si>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</si>
  <si>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</si>
  <si>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</si>
  <si>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</si>
  <si>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</si>
  <si>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</si>
  <si>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</si>
  <si>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</si>
  <si>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</si>
  <si>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</si>
  <si>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</si>
  <si>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</si>
  <si>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</si>
  <si>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</si>
  <si>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</si>
  <si>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</si>
  <si>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</si>
  <si>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</si>
  <si>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</si>
  <si>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</si>
  <si>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</si>
  <si>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</si>
  <si>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</si>
  <si>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</si>
  <si>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</si>
  <si>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</si>
  <si>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</si>
  <si>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</si>
  <si>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</si>
  <si>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</si>
  <si>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</si>
  <si>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</si>
  <si>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</si>
  <si>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</si>
  <si>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</si>
  <si>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</si>
  <si>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</si>
  <si>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</si>
  <si>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</si>
  <si>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</si>
  <si>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</si>
  <si>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</si>
  <si>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</si>
  <si>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</si>
  <si>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</si>
  <si>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</si>
  <si>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</si>
  <si>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</si>
  <si>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</si>
  <si>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</si>
  <si>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</si>
  <si>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</si>
  <si>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</si>
  <si>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</si>
  <si>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</si>
  <si>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</si>
  <si>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</si>
  <si>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</si>
  <si>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</si>
  <si>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</si>
  <si>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</si>
  <si>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</si>
  <si>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</si>
  <si>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</si>
  <si>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</si>
  <si>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</si>
  <si>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</si>
  <si>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</si>
  <si>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</si>
  <si>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</si>
  <si>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</si>
  <si>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</si>
  <si>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</si>
  <si>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</si>
  <si>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</si>
  <si>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</si>
  <si>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</si>
  <si>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</si>
  <si>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</si>
  <si>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</si>
  <si>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</si>
  <si>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</si>
  <si>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</si>
  <si>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</si>
  <si>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</si>
  <si>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</si>
  <si>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</si>
  <si>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</si>
  <si>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</si>
  <si>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</si>
  <si>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</si>
  <si>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北海道釧路市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</si>
  <si>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</si>
  <si>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</si>
  <si>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</si>
  <si>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</si>
  <si>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</si>
  <si>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</si>
  <si>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</si>
  <si>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</si>
  <si>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</si>
  <si>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</si>
  <si>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</si>
  <si>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</si>
  <si>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</si>
  <si>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</si>
  <si>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</si>
  <si>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</si>
  <si>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</si>
  <si>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</si>
  <si>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</si>
  <si>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</si>
  <si>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</si>
  <si>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</si>
  <si>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</si>
  <si>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</si>
  <si>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</si>
  <si>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</si>
  <si>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</si>
  <si>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</si>
  <si>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</si>
  <si>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</si>
  <si>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</si>
  <si>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</si>
  <si>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</si>
  <si>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</si>
  <si>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</si>
  <si>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</si>
  <si>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</si>
  <si>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</si>
  <si>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</si>
  <si>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</si>
  <si>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</si>
  <si>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</si>
  <si>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</si>
  <si>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</si>
  <si>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</si>
  <si>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</si>
  <si>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</si>
  <si>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</si>
  <si>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</si>
  <si>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</si>
  <si>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</si>
  <si>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</si>
  <si>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</si>
  <si>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</si>
  <si>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</si>
  <si>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</si>
  <si>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</si>
  <si>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</si>
  <si>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</si>
  <si>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</si>
  <si>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</si>
  <si>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</si>
  <si>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</si>
  <si>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</si>
  <si>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</si>
  <si>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</si>
  <si>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</si>
  <si>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</si>
  <si>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</si>
  <si>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</si>
  <si>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</si>
  <si>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</si>
  <si>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</si>
  <si>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</si>
  <si>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</si>
  <si>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</si>
  <si>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</si>
  <si>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</si>
  <si>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</si>
  <si>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</si>
  <si>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</si>
  <si>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</si>
  <si>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</si>
  <si>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</si>
  <si>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</si>
  <si>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</si>
  <si>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</si>
  <si>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</si>
  <si>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</si>
  <si>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</si>
  <si>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</si>
  <si>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</si>
  <si>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</si>
  <si>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</si>
  <si>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</si>
  <si>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</si>
  <si>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</si>
  <si>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</si>
  <si>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</si>
  <si>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</si>
  <si>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</si>
  <si>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</si>
  <si>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</si>
  <si>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</si>
  <si>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</si>
  <si>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</si>
  <si>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</si>
  <si>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</si>
  <si>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</si>
  <si>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</si>
  <si>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</si>
  <si>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</si>
  <si>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</si>
  <si>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</si>
  <si>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</si>
  <si>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</si>
  <si>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</si>
  <si>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</si>
  <si>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</si>
  <si>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</si>
  <si>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</si>
  <si>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</si>
  <si>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</si>
  <si>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</si>
  <si>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</si>
  <si>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</si>
  <si>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</si>
  <si>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</si>
  <si>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</si>
  <si>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</si>
  <si>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</si>
  <si>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</si>
  <si>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</si>
  <si>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</si>
  <si>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</si>
  <si>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</si>
  <si>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</si>
  <si>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</si>
  <si>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</si>
  <si>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</si>
  <si>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</si>
  <si>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</si>
  <si>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</si>
  <si>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</si>
  <si>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</si>
  <si>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</si>
  <si>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</si>
  <si>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</si>
  <si>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</si>
  <si>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</si>
  <si>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</si>
  <si>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</si>
  <si>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北海道釧路市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</si>
  <si>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</si>
  <si>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</si>
  <si>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</si>
  <si>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</si>
  <si>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</si>
  <si>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</si>
  <si>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</si>
  <si>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</si>
  <si>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</si>
  <si>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</si>
  <si>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</si>
  <si>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</si>
  <si>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</si>
  <si>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</si>
  <si>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</si>
  <si>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</si>
  <si>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</si>
  <si>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</si>
  <si>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</si>
  <si>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</si>
  <si>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魚揚場事業特別会計</t>
    <phoneticPr fontId="5"/>
  </si>
  <si>
    <t>-</t>
    <phoneticPr fontId="5"/>
  </si>
  <si>
    <t>動物園事業特別会計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</si>
  <si>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</si>
  <si>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</si>
  <si>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</si>
  <si>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</si>
  <si>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</si>
  <si>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</si>
  <si>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</si>
  <si>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</si>
  <si>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</si>
  <si>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</si>
  <si>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</si>
  <si>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</si>
  <si>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</si>
  <si>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</si>
  <si>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国民健康保険阿寒診療所事業特別会計</t>
    <phoneticPr fontId="5"/>
  </si>
  <si>
    <t>-</t>
    <phoneticPr fontId="5"/>
  </si>
  <si>
    <t>国民健康保険音別診療所事業特別会計</t>
    <phoneticPr fontId="5"/>
  </si>
  <si>
    <t>-</t>
    <phoneticPr fontId="5"/>
  </si>
  <si>
    <t>後期高齢者医療特別会計</t>
    <phoneticPr fontId="5"/>
  </si>
  <si>
    <t>介護保険特別会計</t>
    <phoneticPr fontId="5"/>
  </si>
  <si>
    <t>駐車場事業特別会計</t>
    <phoneticPr fontId="5"/>
  </si>
  <si>
    <t>釧路市病院事業会計</t>
    <phoneticPr fontId="5"/>
  </si>
  <si>
    <t>法適用企業</t>
    <phoneticPr fontId="5"/>
  </si>
  <si>
    <t>釧路市水道事業会計</t>
    <phoneticPr fontId="5"/>
  </si>
  <si>
    <t>法適用企業</t>
    <phoneticPr fontId="5"/>
  </si>
  <si>
    <t>釧路市工業用水道事業会計</t>
    <phoneticPr fontId="5"/>
  </si>
  <si>
    <t>法適用企業</t>
    <phoneticPr fontId="5"/>
  </si>
  <si>
    <t>釧路市下水道事業会計</t>
    <phoneticPr fontId="5"/>
  </si>
  <si>
    <t>法適用企業</t>
    <phoneticPr fontId="5"/>
  </si>
  <si>
    <t>釧路市公設地方卸売市場事業会計</t>
    <phoneticPr fontId="5"/>
  </si>
  <si>
    <t>法適用企業</t>
    <phoneticPr fontId="5"/>
  </si>
  <si>
    <t>釧路市港湾整備事業会計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</si>
  <si>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</si>
  <si>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</si>
  <si>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</si>
  <si>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</si>
  <si>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</si>
  <si>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</si>
  <si>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</si>
  <si>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</si>
  <si>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</si>
  <si>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</si>
  <si>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</si>
  <si>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</si>
  <si>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</si>
  <si>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</si>
  <si>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</si>
  <si>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</si>
  <si>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</si>
  <si>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</si>
  <si>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</si>
  <si>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</si>
  <si>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</si>
  <si>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</si>
  <si>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</si>
  <si>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</si>
  <si>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</si>
  <si>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</si>
  <si>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</si>
  <si>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</si>
  <si>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</si>
  <si>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</si>
  <si>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</si>
  <si>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</si>
  <si>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</si>
  <si>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</si>
  <si>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</si>
  <si>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</si>
  <si>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</si>
  <si>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</si>
  <si>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</si>
  <si>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</si>
  <si>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</si>
  <si>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</si>
  <si>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</si>
  <si>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</si>
  <si>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</si>
  <si>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</si>
  <si>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</si>
  <si>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</si>
  <si>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</si>
  <si>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</si>
  <si>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</si>
  <si>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</si>
  <si>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</si>
  <si>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</si>
  <si>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</si>
  <si>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</si>
  <si>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</si>
  <si>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</si>
  <si>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</si>
  <si>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</si>
  <si>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</si>
  <si>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釧路市下水道事業会計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</si>
  <si>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</si>
  <si>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</si>
  <si>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釧路市病院事業会計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</si>
  <si>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</si>
  <si>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釧路市水道事業会計</t>
    <phoneticPr fontId="5"/>
  </si>
  <si>
    <t>(Ｆ)</t>
    <phoneticPr fontId="5"/>
  </si>
  <si>
    <t>釧路市公設地方卸売市場事業会計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</si>
  <si>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</si>
  <si>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</si>
  <si>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</si>
  <si>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</si>
  <si>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</si>
  <si>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</si>
  <si>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</si>
  <si>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</si>
  <si>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</si>
  <si>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</si>
  <si>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</si>
  <si>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</si>
  <si>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</si>
  <si>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</si>
  <si>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</si>
  <si>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</si>
  <si>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</si>
  <si>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</si>
  <si>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</si>
  <si>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</si>
  <si>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</si>
  <si>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</si>
  <si>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</si>
  <si>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</si>
  <si>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</si>
  <si>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</si>
  <si>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</si>
  <si>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</si>
  <si>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</si>
  <si>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</si>
  <si>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</si>
  <si>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</si>
  <si>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</si>
  <si>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</si>
  <si>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</si>
  <si>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</si>
  <si>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</si>
  <si>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</si>
  <si>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</si>
  <si>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</si>
  <si>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</si>
  <si>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</si>
  <si>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</si>
  <si>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</si>
  <si>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</si>
  <si>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</si>
  <si>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</si>
  <si>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</si>
  <si>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</si>
  <si>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</si>
  <si>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</si>
  <si>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</si>
  <si>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</si>
  <si>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</si>
  <si>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</si>
  <si>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</si>
  <si>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</si>
  <si>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</si>
  <si>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</si>
  <si>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</si>
  <si>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</si>
  <si>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</si>
  <si>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</si>
  <si>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</si>
  <si>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</si>
  <si>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</si>
  <si>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</si>
  <si>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</si>
  <si>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</si>
  <si>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</si>
  <si>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</si>
  <si>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</si>
  <si>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</si>
  <si>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</si>
  <si>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</si>
  <si>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</si>
  <si>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</si>
  <si>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</si>
  <si>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</si>
  <si>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</si>
  <si>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</si>
  <si>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</si>
  <si>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</si>
  <si>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</si>
  <si>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</si>
  <si>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</si>
  <si>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</si>
  <si>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</si>
  <si>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</si>
  <si>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</si>
  <si>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</si>
  <si>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</si>
  <si>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1.17</t>
  </si>
  <si>
    <t>▲ 4.63</t>
  </si>
  <si>
    <t>釧路市病院事業会計</t>
  </si>
  <si>
    <t>釧路市水道事業会計</t>
  </si>
  <si>
    <t>一般会計</t>
  </si>
  <si>
    <t>釧路市港湾整備事業会計</t>
  </si>
  <si>
    <t>釧路市下水道事業会計</t>
  </si>
  <si>
    <t>介護保険特別会計</t>
  </si>
  <si>
    <t>釧路市公設地方卸売市場事業会計</t>
  </si>
  <si>
    <t>釧路市工業用水道事業会計</t>
  </si>
  <si>
    <t>その他会計（赤字）</t>
  </si>
  <si>
    <t>その他会計（黒字）</t>
  </si>
  <si>
    <t>（百万円）</t>
    <phoneticPr fontId="5"/>
  </si>
  <si>
    <t>H30</t>
    <phoneticPr fontId="5"/>
  </si>
  <si>
    <t>R01</t>
    <phoneticPr fontId="5"/>
  </si>
  <si>
    <t>R02</t>
    <phoneticPr fontId="5"/>
  </si>
  <si>
    <t>R03</t>
    <phoneticPr fontId="5"/>
  </si>
  <si>
    <t>R04</t>
    <phoneticPr fontId="5"/>
  </si>
  <si>
    <t>地域振興基金</t>
    <rPh sb="0" eb="2">
      <t>チイキ</t>
    </rPh>
    <rPh sb="2" eb="4">
      <t>シンコウ</t>
    </rPh>
    <rPh sb="4" eb="6">
      <t>キキン</t>
    </rPh>
    <phoneticPr fontId="2"/>
  </si>
  <si>
    <t>公共施設整備等基金</t>
    <rPh sb="0" eb="2">
      <t>コウキョウ</t>
    </rPh>
    <rPh sb="2" eb="4">
      <t>シセツ</t>
    </rPh>
    <rPh sb="4" eb="6">
      <t>セイビ</t>
    </rPh>
    <rPh sb="6" eb="7">
      <t>トウ</t>
    </rPh>
    <rPh sb="7" eb="9">
      <t>キキン</t>
    </rPh>
    <phoneticPr fontId="2"/>
  </si>
  <si>
    <t>森林環境整備基金</t>
    <rPh sb="0" eb="2">
      <t>シンリン</t>
    </rPh>
    <rPh sb="2" eb="4">
      <t>カンキョウ</t>
    </rPh>
    <rPh sb="4" eb="6">
      <t>セイビ</t>
    </rPh>
    <rPh sb="6" eb="8">
      <t>キキン</t>
    </rPh>
    <phoneticPr fontId="2"/>
  </si>
  <si>
    <t>福祉基金</t>
    <rPh sb="0" eb="2">
      <t>フクシ</t>
    </rPh>
    <rPh sb="2" eb="4">
      <t>キキン</t>
    </rPh>
    <phoneticPr fontId="2"/>
  </si>
  <si>
    <t>市有林基金</t>
    <rPh sb="0" eb="2">
      <t>シユウ</t>
    </rPh>
    <rPh sb="2" eb="3">
      <t>リン</t>
    </rPh>
    <rPh sb="3" eb="5">
      <t>キキン</t>
    </rPh>
    <phoneticPr fontId="2"/>
  </si>
  <si>
    <t>-</t>
    <phoneticPr fontId="2"/>
  </si>
  <si>
    <t>釧路熱供給公社</t>
    <rPh sb="0" eb="2">
      <t>クシロ</t>
    </rPh>
    <rPh sb="2" eb="3">
      <t>ネツ</t>
    </rPh>
    <rPh sb="3" eb="5">
      <t>キョウキュウ</t>
    </rPh>
    <rPh sb="5" eb="7">
      <t>コウシャ</t>
    </rPh>
    <phoneticPr fontId="8"/>
  </si>
  <si>
    <t>釧路西港開発埠頭</t>
    <rPh sb="0" eb="2">
      <t>クシロ</t>
    </rPh>
    <rPh sb="2" eb="4">
      <t>ニシコウ</t>
    </rPh>
    <rPh sb="4" eb="6">
      <t>カイハツ</t>
    </rPh>
    <rPh sb="6" eb="8">
      <t>フトウ</t>
    </rPh>
    <phoneticPr fontId="8"/>
  </si>
  <si>
    <t>釧路根室圏産業技術振興センター</t>
    <rPh sb="0" eb="2">
      <t>クシロ</t>
    </rPh>
    <rPh sb="2" eb="4">
      <t>ネムロ</t>
    </rPh>
    <rPh sb="4" eb="5">
      <t>ケン</t>
    </rPh>
    <rPh sb="5" eb="7">
      <t>サンギョウ</t>
    </rPh>
    <rPh sb="7" eb="9">
      <t>ギジュツ</t>
    </rPh>
    <rPh sb="9" eb="11">
      <t>シンコウ</t>
    </rPh>
    <phoneticPr fontId="8"/>
  </si>
  <si>
    <t>釧路河畔開発公社</t>
    <rPh sb="0" eb="2">
      <t>クシロ</t>
    </rPh>
    <rPh sb="2" eb="4">
      <t>カハン</t>
    </rPh>
    <rPh sb="4" eb="6">
      <t>カイハツ</t>
    </rPh>
    <rPh sb="6" eb="8">
      <t>コウシャ</t>
    </rPh>
    <phoneticPr fontId="8"/>
  </si>
  <si>
    <t>阿寒町観光振興公社</t>
    <rPh sb="0" eb="3">
      <t>アカンチョウ</t>
    </rPh>
    <rPh sb="3" eb="5">
      <t>カンコウ</t>
    </rPh>
    <rPh sb="5" eb="7">
      <t>シンコウ</t>
    </rPh>
    <rPh sb="7" eb="9">
      <t>コウシャ</t>
    </rPh>
    <phoneticPr fontId="8"/>
  </si>
  <si>
    <t>釧路広域連合</t>
    <rPh sb="0" eb="2">
      <t>クシロ</t>
    </rPh>
    <rPh sb="2" eb="4">
      <t>コウイキ</t>
    </rPh>
    <rPh sb="4" eb="6">
      <t>レンゴウ</t>
    </rPh>
    <phoneticPr fontId="2"/>
  </si>
  <si>
    <t>釧路公立大学事務組合</t>
    <rPh sb="0" eb="2">
      <t>クシロ</t>
    </rPh>
    <rPh sb="2" eb="4">
      <t>コウリツ</t>
    </rPh>
    <rPh sb="4" eb="6">
      <t>ダイガク</t>
    </rPh>
    <rPh sb="6" eb="10">
      <t>ジムクミアイ</t>
    </rPh>
    <phoneticPr fontId="2"/>
  </si>
  <si>
    <t>釧路白糠工業用水道企業団</t>
    <rPh sb="0" eb="2">
      <t>クシロ</t>
    </rPh>
    <rPh sb="2" eb="4">
      <t>シラヌカ</t>
    </rPh>
    <rPh sb="4" eb="6">
      <t>コウギョウ</t>
    </rPh>
    <rPh sb="6" eb="8">
      <t>ヨウスイ</t>
    </rPh>
    <rPh sb="8" eb="9">
      <t>ミチ</t>
    </rPh>
    <rPh sb="9" eb="12">
      <t>キギョウダン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</si>
</sst>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1DB5-4283-BDCE-E177040ECD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49148</c:v>
                </c:pt>
                <c:pt idx="1">
                  <c:v>44120</c:v>
                </c:pt>
                <c:pt idx="2">
                  <c:v>65798</c:v>
                </c:pt>
                <c:pt idx="3">
                  <c:v>56816</c:v>
                </c:pt>
                <c:pt idx="4">
                  <c:v>50226</c:v>
                </c:pt>
              </c:numCache>
            </c:numRef>
          </c:val>
          <c:smooth val="0"/>
          <c:extLst>
            <c:ext xmlns:c16="http://schemas.microsoft.com/office/drawing/2014/chart" uri="{C3380CC4-5D6E-409C-BE32-E72D297353CC}">
              <c16:uniqueId val="{00000001-1DB5-4283-BDCE-E177040ECD5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1.34</c:v>
                </c:pt>
                <c:pt idx="1">
                  <c:v>0.16</c:v>
                </c:pt>
                <c:pt idx="2">
                  <c:v>1.27</c:v>
                </c:pt>
                <c:pt idx="3">
                  <c:v>8.42</c:v>
                </c:pt>
                <c:pt idx="4">
                  <c:v>3.97</c:v>
                </c:pt>
              </c:numCache>
            </c:numRef>
          </c:val>
          <c:extLst>
            <c:ext xmlns:c16="http://schemas.microsoft.com/office/drawing/2014/chart" uri="{C3380CC4-5D6E-409C-BE32-E72D297353CC}">
              <c16:uniqueId val="{00000000-0105-440C-8E2B-E615A8652F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2.0299999999999998</c:v>
                </c:pt>
                <c:pt idx="1">
                  <c:v>2.71</c:v>
                </c:pt>
                <c:pt idx="2">
                  <c:v>2.74</c:v>
                </c:pt>
                <c:pt idx="3">
                  <c:v>3.3</c:v>
                </c:pt>
                <c:pt idx="4">
                  <c:v>7.69</c:v>
                </c:pt>
              </c:numCache>
            </c:numRef>
          </c:val>
          <c:extLst>
            <c:ext xmlns:c16="http://schemas.microsoft.com/office/drawing/2014/chart" uri="{C3380CC4-5D6E-409C-BE32-E72D297353CC}">
              <c16:uniqueId val="{00000001-0105-440C-8E2B-E615A8652F3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1.23</c:v>
                </c:pt>
                <c:pt idx="1">
                  <c:v>-1.17</c:v>
                </c:pt>
                <c:pt idx="2">
                  <c:v>1.1100000000000001</c:v>
                </c:pt>
                <c:pt idx="3">
                  <c:v>7.19</c:v>
                </c:pt>
                <c:pt idx="4">
                  <c:v>-4.63</c:v>
                </c:pt>
              </c:numCache>
            </c:numRef>
          </c:val>
          <c:smooth val="0"/>
          <c:extLst>
            <c:ext xmlns:c16="http://schemas.microsoft.com/office/drawing/2014/chart" uri="{C3380CC4-5D6E-409C-BE32-E72D297353CC}">
              <c16:uniqueId val="{00000002-0105-440C-8E2B-E615A8652F3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0.63</c:v>
                </c:pt>
                <c:pt idx="2">
                  <c:v>#N/A</c:v>
                </c:pt>
                <c:pt idx="3">
                  <c:v>0.62</c:v>
                </c:pt>
                <c:pt idx="4">
                  <c:v>#N/A</c:v>
                </c:pt>
                <c:pt idx="5">
                  <c:v>0.48</c:v>
                </c:pt>
                <c:pt idx="6">
                  <c:v>#N/A</c:v>
                </c:pt>
                <c:pt idx="7">
                  <c:v>0.28999999999999998</c:v>
                </c:pt>
                <c:pt idx="8">
                  <c:v>#N/A</c:v>
                </c:pt>
                <c:pt idx="9">
                  <c:v>0.26</c:v>
                </c:pt>
              </c:numCache>
            </c:numRef>
          </c:val>
          <c:extLst>
            <c:ext xmlns:c16="http://schemas.microsoft.com/office/drawing/2014/chart" uri="{C3380CC4-5D6E-409C-BE32-E72D297353CC}">
              <c16:uniqueId val="{00000000-0549-40B9-923E-05D1A7D77A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49-40B9-923E-05D1A7D77A31}"/>
            </c:ext>
          </c:extLst>
        </c:ser>
        <c:ser>
          <c:idx val="2"/>
          <c:order val="2"/>
          <c:tx>
            <c:strRef>
              <c:f>データシート!$A$29</c:f>
              <c:strCache>
                <c:ptCount val="1"/>
                <c:pt idx="0">
                  <c:v>釧路市工業用水道事業会計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0.34</c:v>
                </c:pt>
                <c:pt idx="2">
                  <c:v>#N/A</c:v>
                </c:pt>
                <c:pt idx="3">
                  <c:v>0.38</c:v>
                </c:pt>
                <c:pt idx="4">
                  <c:v>#N/A</c:v>
                </c:pt>
                <c:pt idx="5">
                  <c:v>0.27</c:v>
                </c:pt>
                <c:pt idx="6">
                  <c:v>#N/A</c:v>
                </c:pt>
                <c:pt idx="7">
                  <c:v>0.28000000000000003</c:v>
                </c:pt>
                <c:pt idx="8">
                  <c:v>#N/A</c:v>
                </c:pt>
                <c:pt idx="9">
                  <c:v>0.32</c:v>
                </c:pt>
              </c:numCache>
            </c:numRef>
          </c:val>
          <c:extLst>
            <c:ext xmlns:c16="http://schemas.microsoft.com/office/drawing/2014/chart" uri="{C3380CC4-5D6E-409C-BE32-E72D297353CC}">
              <c16:uniqueId val="{00000002-0549-40B9-923E-05D1A7D77A31}"/>
            </c:ext>
          </c:extLst>
        </c:ser>
        <c:ser>
          <c:idx val="3"/>
          <c:order val="3"/>
          <c:tx>
            <c:strRef>
              <c:f>データシート!$A$30</c:f>
              <c:strCache>
                <c:ptCount val="1"/>
                <c:pt idx="0">
                  <c:v>釧路市公設地方卸売市場事業会計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0.43</c:v>
                </c:pt>
                <c:pt idx="2">
                  <c:v>#N/A</c:v>
                </c:pt>
                <c:pt idx="3">
                  <c:v>0.41</c:v>
                </c:pt>
                <c:pt idx="4">
                  <c:v>#N/A</c:v>
                </c:pt>
                <c:pt idx="5">
                  <c:v>0.48</c:v>
                </c:pt>
                <c:pt idx="6">
                  <c:v>#N/A</c:v>
                </c:pt>
                <c:pt idx="7">
                  <c:v>0.5</c:v>
                </c:pt>
                <c:pt idx="8">
                  <c:v>#N/A</c:v>
                </c:pt>
                <c:pt idx="9">
                  <c:v>0.52</c:v>
                </c:pt>
              </c:numCache>
            </c:numRef>
          </c:val>
          <c:extLst>
            <c:ext xmlns:c16="http://schemas.microsoft.com/office/drawing/2014/chart" uri="{C3380CC4-5D6E-409C-BE32-E72D297353CC}">
              <c16:uniqueId val="{00000003-0549-40B9-923E-05D1A7D77A31}"/>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c:v>
                </c:pt>
                <c:pt idx="2">
                  <c:v>#N/A</c:v>
                </c:pt>
                <c:pt idx="3">
                  <c:v>1.66</c:v>
                </c:pt>
                <c:pt idx="4">
                  <c:v>#N/A</c:v>
                </c:pt>
                <c:pt idx="5">
                  <c:v>1.38</c:v>
                </c:pt>
                <c:pt idx="6">
                  <c:v>#N/A</c:v>
                </c:pt>
                <c:pt idx="7">
                  <c:v>0.91</c:v>
                </c:pt>
                <c:pt idx="8">
                  <c:v>#N/A</c:v>
                </c:pt>
                <c:pt idx="9">
                  <c:v>1.1000000000000001</c:v>
                </c:pt>
              </c:numCache>
            </c:numRef>
          </c:val>
          <c:extLst>
            <c:ext xmlns:c16="http://schemas.microsoft.com/office/drawing/2014/chart" uri="{C3380CC4-5D6E-409C-BE32-E72D297353CC}">
              <c16:uniqueId val="{00000004-0549-40B9-923E-05D1A7D77A31}"/>
            </c:ext>
          </c:extLst>
        </c:ser>
        <c:ser>
          <c:idx val="5"/>
          <c:order val="5"/>
          <c:tx>
            <c:strRef>
              <c:f>データシート!$A$32</c:f>
              <c:strCache>
                <c:ptCount val="1"/>
                <c:pt idx="0">
                  <c:v>釧路市下水道事業会計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1.1399999999999999</c:v>
                </c:pt>
                <c:pt idx="8">
                  <c:v>#N/A</c:v>
                </c:pt>
                <c:pt idx="9">
                  <c:v>2</c:v>
                </c:pt>
              </c:numCache>
            </c:numRef>
          </c:val>
          <c:extLst>
            <c:ext xmlns:c16="http://schemas.microsoft.com/office/drawing/2014/chart" uri="{C3380CC4-5D6E-409C-BE32-E72D297353CC}">
              <c16:uniqueId val="{00000005-0549-40B9-923E-05D1A7D77A31}"/>
            </c:ext>
          </c:extLst>
        </c:ser>
        <c:ser>
          <c:idx val="6"/>
          <c:order val="6"/>
          <c:tx>
            <c:strRef>
              <c:f>データシート!$A$33</c:f>
              <c:strCache>
                <c:ptCount val="1"/>
                <c:pt idx="0">
                  <c:v>釧路市港湾整備事業会計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4.22</c:v>
                </c:pt>
                <c:pt idx="2">
                  <c:v>#N/A</c:v>
                </c:pt>
                <c:pt idx="3">
                  <c:v>3.26</c:v>
                </c:pt>
                <c:pt idx="4">
                  <c:v>#N/A</c:v>
                </c:pt>
                <c:pt idx="5">
                  <c:v>8.99</c:v>
                </c:pt>
                <c:pt idx="6">
                  <c:v>#N/A</c:v>
                </c:pt>
                <c:pt idx="7">
                  <c:v>3.47</c:v>
                </c:pt>
                <c:pt idx="8">
                  <c:v>#N/A</c:v>
                </c:pt>
                <c:pt idx="9">
                  <c:v>3.93</c:v>
                </c:pt>
              </c:numCache>
            </c:numRef>
          </c:val>
          <c:extLst>
            <c:ext xmlns:c16="http://schemas.microsoft.com/office/drawing/2014/chart" uri="{C3380CC4-5D6E-409C-BE32-E72D297353CC}">
              <c16:uniqueId val="{00000006-0549-40B9-923E-05D1A7D77A3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1.33</c:v>
                </c:pt>
                <c:pt idx="2">
                  <c:v>#N/A</c:v>
                </c:pt>
                <c:pt idx="3">
                  <c:v>0.15</c:v>
                </c:pt>
                <c:pt idx="4">
                  <c:v>#N/A</c:v>
                </c:pt>
                <c:pt idx="5">
                  <c:v>1.26</c:v>
                </c:pt>
                <c:pt idx="6">
                  <c:v>#N/A</c:v>
                </c:pt>
                <c:pt idx="7">
                  <c:v>8.41</c:v>
                </c:pt>
                <c:pt idx="8">
                  <c:v>#N/A</c:v>
                </c:pt>
                <c:pt idx="9">
                  <c:v>3.96</c:v>
                </c:pt>
              </c:numCache>
            </c:numRef>
          </c:val>
          <c:extLst>
            <c:ext xmlns:c16="http://schemas.microsoft.com/office/drawing/2014/chart" uri="{C3380CC4-5D6E-409C-BE32-E72D297353CC}">
              <c16:uniqueId val="{00000007-0549-40B9-923E-05D1A7D77A31}"/>
            </c:ext>
          </c:extLst>
        </c:ser>
        <c:ser>
          <c:idx val="8"/>
          <c:order val="8"/>
          <c:tx>
            <c:strRef>
              <c:f>データシート!$A$35</c:f>
              <c:strCache>
                <c:ptCount val="1"/>
                <c:pt idx="0">
                  <c:v>釧路市水道事業会計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4.6900000000000004</c:v>
                </c:pt>
                <c:pt idx="2">
                  <c:v>#N/A</c:v>
                </c:pt>
                <c:pt idx="3">
                  <c:v>4.8</c:v>
                </c:pt>
                <c:pt idx="4">
                  <c:v>#N/A</c:v>
                </c:pt>
                <c:pt idx="5">
                  <c:v>4.9800000000000004</c:v>
                </c:pt>
                <c:pt idx="6">
                  <c:v>#N/A</c:v>
                </c:pt>
                <c:pt idx="7">
                  <c:v>4.9800000000000004</c:v>
                </c:pt>
                <c:pt idx="8">
                  <c:v>#N/A</c:v>
                </c:pt>
                <c:pt idx="9">
                  <c:v>5.18</c:v>
                </c:pt>
              </c:numCache>
            </c:numRef>
          </c:val>
          <c:extLst>
            <c:ext xmlns:c16="http://schemas.microsoft.com/office/drawing/2014/chart" uri="{C3380CC4-5D6E-409C-BE32-E72D297353CC}">
              <c16:uniqueId val="{00000008-0549-40B9-923E-05D1A7D77A31}"/>
            </c:ext>
          </c:extLst>
        </c:ser>
        <c:ser>
          <c:idx val="9"/>
          <c:order val="9"/>
          <c:tx>
            <c:strRef>
              <c:f>データシート!$A$36</c:f>
              <c:strCache>
                <c:ptCount val="1"/>
                <c:pt idx="0">
                  <c:v>釧路市病院事業会計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4.0999999999999996</c:v>
                </c:pt>
                <c:pt idx="2">
                  <c:v>#N/A</c:v>
                </c:pt>
                <c:pt idx="3">
                  <c:v>4.79</c:v>
                </c:pt>
                <c:pt idx="4">
                  <c:v>#N/A</c:v>
                </c:pt>
                <c:pt idx="5">
                  <c:v>9.5</c:v>
                </c:pt>
                <c:pt idx="6">
                  <c:v>#N/A</c:v>
                </c:pt>
                <c:pt idx="7">
                  <c:v>12.37</c:v>
                </c:pt>
                <c:pt idx="8">
                  <c:v>#N/A</c:v>
                </c:pt>
                <c:pt idx="9">
                  <c:v>13.54</c:v>
                </c:pt>
              </c:numCache>
            </c:numRef>
          </c:val>
          <c:extLst>
            <c:ext xmlns:c16="http://schemas.microsoft.com/office/drawing/2014/chart" uri="{C3380CC4-5D6E-409C-BE32-E72D297353CC}">
              <c16:uniqueId val="{00000009-0549-40B9-923E-05D1A7D77A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10561</c:v>
                </c:pt>
                <c:pt idx="5">
                  <c:v>10681</c:v>
                </c:pt>
                <c:pt idx="8">
                  <c:v>10426</c:v>
                </c:pt>
                <c:pt idx="11">
                  <c:v>10330</c:v>
                </c:pt>
                <c:pt idx="14">
                  <c:v>10143</c:v>
                </c:pt>
              </c:numCache>
            </c:numRef>
          </c:val>
          <c:extLst>
            <c:ext xmlns:c16="http://schemas.microsoft.com/office/drawing/2014/chart" uri="{C3380CC4-5D6E-409C-BE32-E72D297353CC}">
              <c16:uniqueId val="{00000000-4F20-4C19-9F0F-4D632BA39C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20-4C19-9F0F-4D632BA39C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162</c:v>
                </c:pt>
                <c:pt idx="3">
                  <c:v>123</c:v>
                </c:pt>
                <c:pt idx="6">
                  <c:v>107</c:v>
                </c:pt>
                <c:pt idx="9">
                  <c:v>102</c:v>
                </c:pt>
                <c:pt idx="12">
                  <c:v>71</c:v>
                </c:pt>
              </c:numCache>
            </c:numRef>
          </c:val>
          <c:extLst>
            <c:ext xmlns:c16="http://schemas.microsoft.com/office/drawing/2014/chart" uri="{C3380CC4-5D6E-409C-BE32-E72D297353CC}">
              <c16:uniqueId val="{00000002-4F20-4C19-9F0F-4D632BA39C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299</c:v>
                </c:pt>
                <c:pt idx="3">
                  <c:v>298</c:v>
                </c:pt>
                <c:pt idx="6">
                  <c:v>118</c:v>
                </c:pt>
                <c:pt idx="9">
                  <c:v>10</c:v>
                </c:pt>
                <c:pt idx="12">
                  <c:v>9</c:v>
                </c:pt>
              </c:numCache>
            </c:numRef>
          </c:val>
          <c:extLst>
            <c:ext xmlns:c16="http://schemas.microsoft.com/office/drawing/2014/chart" uri="{C3380CC4-5D6E-409C-BE32-E72D297353CC}">
              <c16:uniqueId val="{00000003-4F20-4C19-9F0F-4D632BA39C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1820</c:v>
                </c:pt>
                <c:pt idx="3">
                  <c:v>1627</c:v>
                </c:pt>
                <c:pt idx="6">
                  <c:v>1785</c:v>
                </c:pt>
                <c:pt idx="9">
                  <c:v>1672</c:v>
                </c:pt>
                <c:pt idx="12">
                  <c:v>1972</c:v>
                </c:pt>
              </c:numCache>
            </c:numRef>
          </c:val>
          <c:extLst>
            <c:ext xmlns:c16="http://schemas.microsoft.com/office/drawing/2014/chart" uri="{C3380CC4-5D6E-409C-BE32-E72D297353CC}">
              <c16:uniqueId val="{00000004-4F20-4C19-9F0F-4D632BA39C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20-4C19-9F0F-4D632BA39C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20-4C19-9F0F-4D632BA39C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12653</c:v>
                </c:pt>
                <c:pt idx="3">
                  <c:v>13023</c:v>
                </c:pt>
                <c:pt idx="6">
                  <c:v>12956</c:v>
                </c:pt>
                <c:pt idx="9">
                  <c:v>12867</c:v>
                </c:pt>
                <c:pt idx="12">
                  <c:v>12655</c:v>
                </c:pt>
              </c:numCache>
            </c:numRef>
          </c:val>
          <c:extLst>
            <c:ext xmlns:c16="http://schemas.microsoft.com/office/drawing/2014/chart" uri="{C3380CC4-5D6E-409C-BE32-E72D297353CC}">
              <c16:uniqueId val="{00000007-4F20-4C19-9F0F-4D632BA39C3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4373</c:v>
                </c:pt>
                <c:pt idx="2">
                  <c:v>#N/A</c:v>
                </c:pt>
                <c:pt idx="3">
                  <c:v>#N/A</c:v>
                </c:pt>
                <c:pt idx="4">
                  <c:v>4390</c:v>
                </c:pt>
                <c:pt idx="5">
                  <c:v>#N/A</c:v>
                </c:pt>
                <c:pt idx="6">
                  <c:v>#N/A</c:v>
                </c:pt>
                <c:pt idx="7">
                  <c:v>4540</c:v>
                </c:pt>
                <c:pt idx="8">
                  <c:v>#N/A</c:v>
                </c:pt>
                <c:pt idx="9">
                  <c:v>#N/A</c:v>
                </c:pt>
                <c:pt idx="10">
                  <c:v>4321</c:v>
                </c:pt>
                <c:pt idx="11">
                  <c:v>#N/A</c:v>
                </c:pt>
                <c:pt idx="12">
                  <c:v>#N/A</c:v>
                </c:pt>
                <c:pt idx="13">
                  <c:v>4564</c:v>
                </c:pt>
                <c:pt idx="14">
                  <c:v>#N/A</c:v>
                </c:pt>
              </c:numCache>
            </c:numRef>
          </c:val>
          <c:smooth val="0"/>
          <c:extLst>
            <c:ext xmlns:c16="http://schemas.microsoft.com/office/drawing/2014/chart" uri="{C3380CC4-5D6E-409C-BE32-E72D297353CC}">
              <c16:uniqueId val="{00000008-4F20-4C19-9F0F-4D632BA39C3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84391</c:v>
                </c:pt>
                <c:pt idx="5">
                  <c:v>80504</c:v>
                </c:pt>
                <c:pt idx="8">
                  <c:v>81504</c:v>
                </c:pt>
                <c:pt idx="11">
                  <c:v>81487</c:v>
                </c:pt>
                <c:pt idx="14">
                  <c:v>78194</c:v>
                </c:pt>
              </c:numCache>
            </c:numRef>
          </c:val>
          <c:extLst>
            <c:ext xmlns:c16="http://schemas.microsoft.com/office/drawing/2014/chart" uri="{C3380CC4-5D6E-409C-BE32-E72D297353CC}">
              <c16:uniqueId val="{00000000-B020-4908-B28C-E17507F6F0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20909</c:v>
                </c:pt>
                <c:pt idx="5">
                  <c:v>21446</c:v>
                </c:pt>
                <c:pt idx="8">
                  <c:v>21840</c:v>
                </c:pt>
                <c:pt idx="11">
                  <c:v>21732</c:v>
                </c:pt>
                <c:pt idx="14">
                  <c:v>20575</c:v>
                </c:pt>
              </c:numCache>
            </c:numRef>
          </c:val>
          <c:extLst>
            <c:ext xmlns:c16="http://schemas.microsoft.com/office/drawing/2014/chart" uri="{C3380CC4-5D6E-409C-BE32-E72D297353CC}">
              <c16:uniqueId val="{00000001-B020-4908-B28C-E17507F6F0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9543</c:v>
                </c:pt>
                <c:pt idx="5">
                  <c:v>10398</c:v>
                </c:pt>
                <c:pt idx="8">
                  <c:v>11226</c:v>
                </c:pt>
                <c:pt idx="11">
                  <c:v>12479</c:v>
                </c:pt>
                <c:pt idx="14">
                  <c:v>15039</c:v>
                </c:pt>
              </c:numCache>
            </c:numRef>
          </c:val>
          <c:extLst>
            <c:ext xmlns:c16="http://schemas.microsoft.com/office/drawing/2014/chart" uri="{C3380CC4-5D6E-409C-BE32-E72D297353CC}">
              <c16:uniqueId val="{00000002-B020-4908-B28C-E17507F6F0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20-4908-B28C-E17507F6F0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20-4908-B28C-E17507F6F0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20-4908-B28C-E17507F6F0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10675</c:v>
                </c:pt>
                <c:pt idx="3">
                  <c:v>10338</c:v>
                </c:pt>
                <c:pt idx="6">
                  <c:v>10037</c:v>
                </c:pt>
                <c:pt idx="9">
                  <c:v>9926</c:v>
                </c:pt>
                <c:pt idx="12">
                  <c:v>9786</c:v>
                </c:pt>
              </c:numCache>
            </c:numRef>
          </c:val>
          <c:extLst>
            <c:ext xmlns:c16="http://schemas.microsoft.com/office/drawing/2014/chart" uri="{C3380CC4-5D6E-409C-BE32-E72D297353CC}">
              <c16:uniqueId val="{00000006-B020-4908-B28C-E17507F6F0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702</c:v>
                </c:pt>
                <c:pt idx="3">
                  <c:v>388</c:v>
                </c:pt>
                <c:pt idx="6">
                  <c:v>244</c:v>
                </c:pt>
                <c:pt idx="9">
                  <c:v>205</c:v>
                </c:pt>
                <c:pt idx="12">
                  <c:v>169</c:v>
                </c:pt>
              </c:numCache>
            </c:numRef>
          </c:val>
          <c:extLst>
            <c:ext xmlns:c16="http://schemas.microsoft.com/office/drawing/2014/chart" uri="{C3380CC4-5D6E-409C-BE32-E72D297353CC}">
              <c16:uniqueId val="{00000007-B020-4908-B28C-E17507F6F0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18397</c:v>
                </c:pt>
                <c:pt idx="3">
                  <c:v>17625</c:v>
                </c:pt>
                <c:pt idx="6">
                  <c:v>17995</c:v>
                </c:pt>
                <c:pt idx="9">
                  <c:v>17715</c:v>
                </c:pt>
                <c:pt idx="12">
                  <c:v>18665</c:v>
                </c:pt>
              </c:numCache>
            </c:numRef>
          </c:val>
          <c:extLst>
            <c:ext xmlns:c16="http://schemas.microsoft.com/office/drawing/2014/chart" uri="{C3380CC4-5D6E-409C-BE32-E72D297353CC}">
              <c16:uniqueId val="{00000008-B020-4908-B28C-E17507F6F0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806</c:v>
                </c:pt>
                <c:pt idx="3">
                  <c:v>702</c:v>
                </c:pt>
                <c:pt idx="6">
                  <c:v>611</c:v>
                </c:pt>
                <c:pt idx="9">
                  <c:v>522</c:v>
                </c:pt>
                <c:pt idx="12">
                  <c:v>460</c:v>
                </c:pt>
              </c:numCache>
            </c:numRef>
          </c:val>
          <c:extLst>
            <c:ext xmlns:c16="http://schemas.microsoft.com/office/drawing/2014/chart" uri="{C3380CC4-5D6E-409C-BE32-E72D297353CC}">
              <c16:uniqueId val="{00000009-B020-4908-B28C-E17507F6F0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121351</c:v>
                </c:pt>
                <c:pt idx="3">
                  <c:v>116544</c:v>
                </c:pt>
                <c:pt idx="6">
                  <c:v>114507</c:v>
                </c:pt>
                <c:pt idx="9">
                  <c:v>111610</c:v>
                </c:pt>
                <c:pt idx="12">
                  <c:v>105110</c:v>
                </c:pt>
              </c:numCache>
            </c:numRef>
          </c:val>
          <c:extLst>
            <c:ext xmlns:c16="http://schemas.microsoft.com/office/drawing/2014/chart" uri="{C3380CC4-5D6E-409C-BE32-E72D297353CC}">
              <c16:uniqueId val="{0000000A-B020-4908-B28C-E17507F6F05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37087</c:v>
                </c:pt>
                <c:pt idx="2">
                  <c:v>#N/A</c:v>
                </c:pt>
                <c:pt idx="3">
                  <c:v>#N/A</c:v>
                </c:pt>
                <c:pt idx="4">
                  <c:v>33249</c:v>
                </c:pt>
                <c:pt idx="5">
                  <c:v>#N/A</c:v>
                </c:pt>
                <c:pt idx="6">
                  <c:v>#N/A</c:v>
                </c:pt>
                <c:pt idx="7">
                  <c:v>28824</c:v>
                </c:pt>
                <c:pt idx="8">
                  <c:v>#N/A</c:v>
                </c:pt>
                <c:pt idx="9">
                  <c:v>#N/A</c:v>
                </c:pt>
                <c:pt idx="10">
                  <c:v>24280</c:v>
                </c:pt>
                <c:pt idx="11">
                  <c:v>#N/A</c:v>
                </c:pt>
                <c:pt idx="12">
                  <c:v>#N/A</c:v>
                </c:pt>
                <c:pt idx="13">
                  <c:v>20381</c:v>
                </c:pt>
                <c:pt idx="14">
                  <c:v>#N/A</c:v>
                </c:pt>
              </c:numCache>
            </c:numRef>
          </c:val>
          <c:smooth val="0"/>
          <c:extLst>
            <c:ext xmlns:c16="http://schemas.microsoft.com/office/drawing/2014/chart" uri="{C3380CC4-5D6E-409C-BE32-E72D297353CC}">
              <c16:uniqueId val="{0000000B-B020-4908-B28C-E17507F6F05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1351</c:v>
                </c:pt>
                <c:pt idx="1">
                  <c:v>1671</c:v>
                </c:pt>
                <c:pt idx="2">
                  <c:v>3812</c:v>
                </c:pt>
              </c:numCache>
            </c:numRef>
          </c:val>
          <c:extLst>
            <c:ext xmlns:c16="http://schemas.microsoft.com/office/drawing/2014/chart" uri="{C3380CC4-5D6E-409C-BE32-E72D297353CC}">
              <c16:uniqueId val="{00000000-1E09-4969-AB3F-6D1829C506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5933</c:v>
                </c:pt>
                <c:pt idx="1">
                  <c:v>5971</c:v>
                </c:pt>
                <c:pt idx="2">
                  <c:v>5972</c:v>
                </c:pt>
              </c:numCache>
            </c:numRef>
          </c:val>
          <c:extLst>
            <c:ext xmlns:c16="http://schemas.microsoft.com/office/drawing/2014/chart" uri="{C3380CC4-5D6E-409C-BE32-E72D297353CC}">
              <c16:uniqueId val="{00000001-1E09-4969-AB3F-6D1829C506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2245</c:v>
                </c:pt>
                <c:pt idx="1">
                  <c:v>2207</c:v>
                </c:pt>
                <c:pt idx="2">
                  <c:v>2564</c:v>
                </c:pt>
              </c:numCache>
            </c:numRef>
          </c:val>
          <c:extLst>
            <c:ext xmlns:c16="http://schemas.microsoft.com/office/drawing/2014/chart" uri="{C3380CC4-5D6E-409C-BE32-E72D297353CC}">
              <c16:uniqueId val="{00000002-1E09-4969-AB3F-6D1829C506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北海道釧路市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は過去に借り入れした起債の償還が終了することや、過疎債等の交付税措置のある有利な起債を活用することによる減少要素はあるものの、令和４年度は、公営企業債の元利償還金に対する繰入金等による増加要素の方が大きく、前年度比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令和４年度は、学校施設耐震化</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PFI</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や防災庁舎整備事業に係る元金償還のピークを迎えたため、この償還は減少傾向になるが、今後大型建設事業も予定されることから、多少の増減幅はあるものの、実質公債費比率は大幅な増減はしない見込み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今後も「返す以上に借りない」という方針に基づき、公債費の縮減に努めていく。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満期一括償還地方債の償還財源として減債基金に積み立てているものはない。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北海道釧路市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将来負担比率の分子は、一般会計等に係る地方債の現在高や充当可能基金の増などにより年々減少している。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令和５年度以降は、一般会計に加え、企業会計でも大型事業が予定されていること、また、基金残高が取り崩しにより減少予定であることから、将来負担比率は横ばいまたは微増する見込みである。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今後も財政健全化推進プランの着実な実行により、健全な財政運営に努めていく。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北海道釧路市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令和３年度決算剰余金の積立等により約２１億４千万円の増となったほか、子どもの医療費無償化や釧路駅周辺整備に要する経費に充てるため地域振興基金を約２億８千万円、市有施設の整備等に要する経費に充てるため公共施設整備等基金２億１千万を取り崩した一方で、同基金に新庁舎の建設に要する経費に充てるため２億５千万円、その他将来の市有施設の整備に要する経費に充てるため令和３年度決算剰余金５億円を積み立てたこと等により特的目的基金としては約３億５千万円の増となり、基金全体として約２５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それぞれの基金の設置目的に応じた有効活用を図っていく。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・地域振興基金：社会の環境変化に対応し、時代に即した社会基盤整備、活力創造、地域の資源活用、地域の団体・住民等との協働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推進その他の地域振興を図る資金に充てる。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・公共施設整備等基金：公共施設等の整備に要する資金に充てる。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の医療費無償化や釧路駅周辺整備に要する経費に充てるため地域振興基金を約２億８千万円、市有施設の整備等に要する経費に充てるため公共施設整備等基金２億１千万を取り崩した一方で、同基金に新庁舎の建設に要する経費に充てるため２億５千万円、その他将来の市有施設の整備に要する費用に充てるため５億円を積み立てたこと等により、約３億５千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それぞれの基金の設置目的に応じた有効活用を図っていく。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令和３年度決算剰余金の積立等により、約２１億４千万円の増となった。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人口減少による税収減や、災害の発生に伴う突発的な支出等に備え、必要な額を堅持していく。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運用利子の積立てにより、約１百万円の増となった。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地方債償還のピークが数年続いており、また、今後の学校施設の整備等の大型事業実施に伴う起債借入・償還に備え、必要な額を堅持していく。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D29ACCF-F84D-47F6-9DE6-72427677016A}"/>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3A0F9AA-AA9F-4F02-BA98-574DD98A54DC}"/>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50916C7-FC25-4598-9888-DBC7D3E261B6}"/>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FE634C8-C685-413B-AA14-2C0501C63653}"/>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北海道釧路市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0F6091A-0AA4-4D8B-AD8E-33D446CB51CD}"/>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8D63DE2-1753-490D-850D-605340AFFEFF}"/>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B6D4CF5-1710-44E5-A86B-D9BDDB9BABF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62E524F6-EBB1-428D-BAD6-52E97A42F31A}"/>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DBCD381-2048-4B30-B957-1A6881D6A0D6}"/>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7F33228-8697-4609-A6AA-44CC947D2E5E}"/>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160,483
159,576
1,363.29
101,629,191
99,630,262
1,970,987
49,600,313
105,109,672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A6BF932-DB35-4051-9A02-1EDDC4FAA764}"/>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14666A7-16CA-4EC1-8846-891D9C53E31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D4E338E-1193-48F5-B9E6-34F02409A7F3}"/>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EB129E0-BCA5-4225-82DE-6B72FD039FAD}"/>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FFA9A88-350E-46F4-B904-8E64CAB5EF85}"/>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2D84F08-8E74-40F3-B346-A00FA405FCF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3BC8315-3724-44F3-B61B-CDC4568B1C36}"/>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D4790E8-88E7-4117-AB73-2F5E6C454731}"/>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21D4633-7086-4C89-857D-A7220414A216}"/>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D754B65-AC23-4B29-943D-DCF56BE8581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0FC56A2-4A25-49C4-AB43-5F323101AE4A}"/>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5C3F51B-B731-4A6B-B398-42E06D5535B6}"/>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86335A0-5D30-4BDE-A12F-38333EAE5464}"/>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45BC967-593E-4CBD-BA67-1DF855A0D123}"/>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5B5DFC1-9021-4F8D-BB06-996679A21C61}"/>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139FE00-6686-4C6F-9368-D5CF4941DAF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54E71CC-FCDF-436A-B94D-3E877E9CC9D7}"/>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F7909E0-6834-4FA8-9F95-60DE13AAA26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FCE6B1C6-8C6B-4437-9D29-EC6152A2ACAC}"/>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6D9D0B8-8CDC-4640-9CA8-0FD88DC62B44}"/>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A16BFCD-9BF0-4885-8904-0AE3BFA4CC7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7C17B4F-3282-4880-B0C5-4C5555FB34C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1B3E638-C305-4118-A89C-9EB5E84526E6}"/>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6135DBA5-5F8D-4FE5-A0F8-A48E717BC5BF}"/>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5D29779-ABDF-44C4-8FED-C927D7D24711}"/>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5DD385B-ACC8-4A97-B116-597F0F0A78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B32E1C8-B57D-41C2-B01F-7BD20A3F893E}"/>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FD31AD1-B655-42D0-829B-604CE28F06B5}"/>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C534F0B-EFC6-44D1-8689-FA45D33491BB}"/>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5B39319-C713-45E5-A815-5029DA3DDC89}"/>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AD9EF92-4659-4BC3-95BC-7FA059D54654}"/>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EDF3B40-3A9D-49EC-84E1-1DBA10BE8505}"/>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C613D91D-BA97-419C-9D77-E96701CD9584}"/>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950798E-E63B-4D76-BC7C-C2BA7F8C61A8}"/>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4D66679-643D-438C-A1AD-3F8DE3F27A41}"/>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C11BE1F-801C-4C22-918E-2F8D5352203A}"/>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32BFF70-193E-4D04-BFEB-20EE53D3F291}"/>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人口の減少や長引く地域経済の低迷により、財政基盤が弱く、類似団体平均を大きく下回っている。この対策として、平成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策定した「釧路市財政健全化推進プラン」に沿った各種健全化の着実な実行を基本としながら、歳入に見合った歳出規模の実現を図るため、事務事業の見直しや市税等の収納強化対策及び市税等の自主財源割合を高めるための取り組みに重点的に投資することなどにより、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496A8BB-EF7D-4D53-BE18-D95A7A43540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E9492369-2A87-4DB5-AF6C-92F629D809EA}"/>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574E44D6-76A0-42F9-85EA-84333E576BCA}"/>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4B20464E-CD5E-4AD7-B3EF-D0F4F8022FB4}"/>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1219B82D-B5F6-45E3-8937-28B45C00321A}"/>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B359E1B8-F2C8-41A9-9A2B-A8682BF53F01}"/>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8738A80C-109C-4B28-AC48-B0CA64DF1EE3}"/>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B9A79A75-339A-462B-8141-3ABB780E50C4}"/>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9F8D7A26-3160-4AA0-BAE5-5C02D8125959}"/>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F009E3D5-D8EB-491A-9E01-CCD186CE6094}"/>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B02910CB-3739-406E-AF1E-F83A0677DB91}"/>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25E557C1-3879-4A40-9B95-4BBB1219A22A}"/>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67978568-6806-48C6-A97A-8BE95673E019}"/>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5030A1C0-0015-4A53-A14C-9E1CF90D7CC2}"/>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46C5BB05-3AE9-4352-8080-28C15FD993E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768A9E4-F54E-4774-BE7F-406A5AE36E8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970BAEBF-95DA-4096-93BC-D9AE19C2250C}"/>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44F85C3C-DF73-49A4-818F-BEDE349366D6}"/>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EFE8E03D-BEDF-4222-9B87-CB4196D36034}"/>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47B8E62F-8F44-4B27-B9AA-5661EE351C8D}"/>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9" name="直線コネクタ 68">
          <a:extLst>
            <a:ext uri="{FF2B5EF4-FFF2-40B4-BE49-F238E27FC236}">
              <a16:creationId xmlns:a16="http://schemas.microsoft.com/office/drawing/2014/main" id="{525DE721-A24C-4C39-A7A0-26358E78BC2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a:extLst>
            <a:ext uri="{FF2B5EF4-FFF2-40B4-BE49-F238E27FC236}">
              <a16:creationId xmlns:a16="http://schemas.microsoft.com/office/drawing/2014/main" id="{92FA3DEF-76D2-429A-AF77-9A970A494302}"/>
            </a:ext>
          </a:extLst>
        </xdr:cNvPr>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a:extLst>
            <a:ext uri="{FF2B5EF4-FFF2-40B4-BE49-F238E27FC236}">
              <a16:creationId xmlns:a16="http://schemas.microsoft.com/office/drawing/2014/main" id="{C17B23F7-92FB-41BF-B552-30FC1A961D74}"/>
            </a:ext>
          </a:extLst>
        </xdr:cNvPr>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2" name="直線コネクタ 71">
          <a:extLst>
            <a:ext uri="{FF2B5EF4-FFF2-40B4-BE49-F238E27FC236}">
              <a16:creationId xmlns:a16="http://schemas.microsoft.com/office/drawing/2014/main" id="{6D82FE86-9291-46ED-9C73-D9695192861D}"/>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a:extLst>
            <a:ext uri="{FF2B5EF4-FFF2-40B4-BE49-F238E27FC236}">
              <a16:creationId xmlns:a16="http://schemas.microsoft.com/office/drawing/2014/main" id="{DD6A67C7-A931-43AE-9B39-8BD5F793E8A3}"/>
            </a:ext>
          </a:extLst>
        </xdr:cNvPr>
        <xdr:cNvSpPr/>
      </xdr:nvSpPr>
      <xdr:spPr>
        <a:xfrm>
          <a:off x="4064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74" name="テキスト ボックス 73">
          <a:extLst>
            <a:ext uri="{FF2B5EF4-FFF2-40B4-BE49-F238E27FC236}">
              <a16:creationId xmlns:a16="http://schemas.microsoft.com/office/drawing/2014/main" id="{6C219D9C-0DA1-4C50-A8D5-F93DFC3A9EAA}"/>
            </a:ext>
          </a:extLst>
        </xdr:cNvPr>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5" name="直線コネクタ 74">
          <a:extLst>
            <a:ext uri="{FF2B5EF4-FFF2-40B4-BE49-F238E27FC236}">
              <a16:creationId xmlns:a16="http://schemas.microsoft.com/office/drawing/2014/main" id="{953ABD7E-B3D7-4D53-8600-8756A6109E82}"/>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a:extLst>
            <a:ext uri="{FF2B5EF4-FFF2-40B4-BE49-F238E27FC236}">
              <a16:creationId xmlns:a16="http://schemas.microsoft.com/office/drawing/2014/main" id="{D6B077AC-CB03-426A-9D59-7895F64772CB}"/>
            </a:ext>
          </a:extLst>
        </xdr:cNvPr>
        <xdr:cNvSpPr/>
      </xdr:nvSpPr>
      <xdr:spPr>
        <a:xfrm>
          <a:off x="3175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77" name="テキスト ボックス 76">
          <a:extLst>
            <a:ext uri="{FF2B5EF4-FFF2-40B4-BE49-F238E27FC236}">
              <a16:creationId xmlns:a16="http://schemas.microsoft.com/office/drawing/2014/main" id="{819DFDD2-5341-4193-A78F-BBF22E46A4EE}"/>
            </a:ext>
          </a:extLst>
        </xdr:cNvPr>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8" name="直線コネクタ 77">
          <a:extLst>
            <a:ext uri="{FF2B5EF4-FFF2-40B4-BE49-F238E27FC236}">
              <a16:creationId xmlns:a16="http://schemas.microsoft.com/office/drawing/2014/main" id="{9841665B-099B-47F6-999E-D4885E5C9581}"/>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5C7596C6-A8E3-425E-B41B-6640EA88D547}"/>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80" name="テキスト ボックス 79">
          <a:extLst>
            <a:ext uri="{FF2B5EF4-FFF2-40B4-BE49-F238E27FC236}">
              <a16:creationId xmlns:a16="http://schemas.microsoft.com/office/drawing/2014/main" id="{EBA0AE22-3621-4887-9FA6-7D7BBBA945A5}"/>
            </a:ext>
          </a:extLst>
        </xdr:cNvPr>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a:extLst>
            <a:ext uri="{FF2B5EF4-FFF2-40B4-BE49-F238E27FC236}">
              <a16:creationId xmlns:a16="http://schemas.microsoft.com/office/drawing/2014/main" id="{4009C7EE-CEA0-4397-A69C-C6CFA5A8DD1E}"/>
            </a:ext>
          </a:extLst>
        </xdr:cNvPr>
        <xdr:cNvSpPr/>
      </xdr:nvSpPr>
      <xdr:spPr>
        <a:xfrm>
          <a:off x="1397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29932</xdr:rowOff>
    </xdr:from>
    <xdr:ext cx="762000" cy="259045"/>
    <xdr:sp macro="" textlink="">
      <xdr:nvSpPr>
        <xdr:cNvPr id="82" name="テキスト ボックス 81">
          <a:extLst>
            <a:ext uri="{FF2B5EF4-FFF2-40B4-BE49-F238E27FC236}">
              <a16:creationId xmlns:a16="http://schemas.microsoft.com/office/drawing/2014/main" id="{EA636185-2AE4-4BD6-8163-BD513B1BF449}"/>
            </a:ext>
          </a:extLst>
        </xdr:cNvPr>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71530DA9-A752-4EA1-B94E-5DFFF21979DA}"/>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805AC15-4554-4A8E-B629-A80ECE0EFC3E}"/>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7D3DAD6B-A56F-442E-BAEE-E39160E65A0C}"/>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AF597B9-860A-4579-8088-DB0604385BBE}"/>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4063DBF-5540-444F-8567-3E1C4E058B04}"/>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a:extLst>
            <a:ext uri="{FF2B5EF4-FFF2-40B4-BE49-F238E27FC236}">
              <a16:creationId xmlns:a16="http://schemas.microsoft.com/office/drawing/2014/main" id="{4DC2C2FA-2408-4E00-BB9B-44E0E20D8747}"/>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9" name="財政力該当値テキスト">
          <a:extLst>
            <a:ext uri="{FF2B5EF4-FFF2-40B4-BE49-F238E27FC236}">
              <a16:creationId xmlns:a16="http://schemas.microsoft.com/office/drawing/2014/main" id="{9AF82048-8C35-4659-B594-CA03AF84A85E}"/>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a:extLst>
            <a:ext uri="{FF2B5EF4-FFF2-40B4-BE49-F238E27FC236}">
              <a16:creationId xmlns:a16="http://schemas.microsoft.com/office/drawing/2014/main" id="{E2A6E230-3A36-428F-8EFF-90ED46877F35}"/>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a:extLst>
            <a:ext uri="{FF2B5EF4-FFF2-40B4-BE49-F238E27FC236}">
              <a16:creationId xmlns:a16="http://schemas.microsoft.com/office/drawing/2014/main" id="{292A9523-A9D3-4223-9936-BB41D2A7D0A7}"/>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a:extLst>
            <a:ext uri="{FF2B5EF4-FFF2-40B4-BE49-F238E27FC236}">
              <a16:creationId xmlns:a16="http://schemas.microsoft.com/office/drawing/2014/main" id="{AF113F98-4A5C-4540-AD8C-7BE4652F7D3C}"/>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4CF01E5B-7290-4096-9583-1D9C0F73FB61}"/>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a:extLst>
            <a:ext uri="{FF2B5EF4-FFF2-40B4-BE49-F238E27FC236}">
              <a16:creationId xmlns:a16="http://schemas.microsoft.com/office/drawing/2014/main" id="{BFC5C0FC-881A-4F76-B676-58E7B4C37F61}"/>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82BCFBCC-3773-42CE-A035-21DEE3AD9381}"/>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6" name="楕円 95">
          <a:extLst>
            <a:ext uri="{FF2B5EF4-FFF2-40B4-BE49-F238E27FC236}">
              <a16:creationId xmlns:a16="http://schemas.microsoft.com/office/drawing/2014/main" id="{1FDC7CB9-CB44-43CE-9003-54E22F173FBE}"/>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7" name="テキスト ボックス 96">
          <a:extLst>
            <a:ext uri="{FF2B5EF4-FFF2-40B4-BE49-F238E27FC236}">
              <a16:creationId xmlns:a16="http://schemas.microsoft.com/office/drawing/2014/main" id="{B18D39A9-BDFD-4788-9543-259F4D6F402B}"/>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66C59C42-3F06-4950-8D0E-D4D33A87E705}"/>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9E378818-AEB4-4C7A-91AA-0388025796ED}"/>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7A92135D-4B35-4E5C-A33B-EDAF3E974BB9}"/>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CC49EB46-699E-457B-8469-2FCAF6352F54}"/>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ECDDA5B0-B621-4A72-8A97-8143FE6422D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4E339266-35CE-4ADB-BDEF-DAFEB3289365}"/>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6DFB657D-78AA-474F-BACA-9DC19332281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D5700FDF-5ABF-4FDF-A72F-12046796D3AA}"/>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1EBC5ECB-3E3C-4E89-B7ED-748B710D1D6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2169AB45-67C0-4A64-BA11-7EFB65B1B04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EAD858BB-8E85-46B6-9C15-E0628C993874}"/>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F5D03A19-2051-401E-B6CD-7F20AA84B7DA}"/>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3123E526-7071-441B-B56F-89CF84769497}"/>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市税などの増があったものの、地方特例交付金、臨時財政対策債の減少などにより、経常収支比率は前年度比で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ポイント増加する結果となった。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上回っていることから、引き続き、財政構造の改善に向け税収をはじめ各種の収入確保に努めるとともに、業務のアウトソーシングや、「返す以上に借りない」という方針に基づく公債費の縮減などにより、財政構造の弾力化を推し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D9C5D16C-5E79-45BC-A5A2-DF1337B87CD4}"/>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363D52E9-AE0B-4DD6-8D6E-65F48CF34E15}"/>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9E231E0D-8AEB-4055-8F98-C225FC2AE5F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C737D94B-AB49-4D44-B79B-5EC17E377AAB}"/>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EBB0A7DB-7646-4439-A88B-1B2C6FF5F5E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9D0C2F-8B7F-4F3A-9E8B-18EFF0C13A6A}"/>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F323BA73-D492-47A3-A80E-DFE2291BD9AF}"/>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8537971F-BBB1-4344-8FD0-950F5E476C45}"/>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C1E0A434-A002-423B-81E5-495E80783576}"/>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A8B969C0-65FE-4C32-93B3-F734FE394C6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E4C7B780-46BF-4D77-AD46-A9FB88EEF07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88CF0DF3-39BE-4826-8011-029B54AC5F39}"/>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23254D40-3F48-4961-8998-591CA414172B}"/>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71E683BE-D359-4BE7-9F93-FB9F8B58C9D3}"/>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DEDBB70E-845C-4B48-8362-26B2F977DFC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BBA3DBCF-200E-433A-82F4-72F6EE200B44}"/>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E670172C-FABE-4E2C-BD2C-E85BA335FD36}"/>
            </a:ext>
          </a:extLst>
        </xdr:cNvPr>
        <xdr:cNvCxnSpPr/>
      </xdr:nvCxnSpPr>
      <xdr:spPr>
        <a:xfrm flipV="1">
          <a:off x="4953000" y="1008718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5084A2A5-5E09-47B4-AEF1-E86A7F7545F4}"/>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671836C-F22C-4F1A-8F07-C7703AF0EE4A}"/>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E92CA6D6-FFA2-4CF2-A3BF-FB976359D37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A50B9747-205A-451A-817E-360F8A8DE897}"/>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74083</xdr:rowOff>
    </xdr:from>
    <xdr:to>
      <xdr:col>23</xdr:col>
      <xdr:colOff>133350</xdr:colOff>
      <xdr:row>64</xdr:row>
      <xdr:rowOff>151977</xdr:rowOff>
    </xdr:to>
    <xdr:cxnSp macro="">
      <xdr:nvCxnSpPr>
        <xdr:cNvPr id="132" name="直線コネクタ 131">
          <a:extLst>
            <a:ext uri="{FF2B5EF4-FFF2-40B4-BE49-F238E27FC236}">
              <a16:creationId xmlns:a16="http://schemas.microsoft.com/office/drawing/2014/main" id="{266CDA45-AC64-4BF3-BB5C-90B4952617E8}"/>
            </a:ext>
          </a:extLst>
        </xdr:cNvPr>
        <xdr:cNvCxnSpPr/>
      </xdr:nvCxnSpPr>
      <xdr:spPr>
        <a:xfrm>
          <a:off x="4114800" y="10875433"/>
          <a:ext cx="8382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3" name="財政構造の弾力性平均値テキスト">
          <a:extLst>
            <a:ext uri="{FF2B5EF4-FFF2-40B4-BE49-F238E27FC236}">
              <a16:creationId xmlns:a16="http://schemas.microsoft.com/office/drawing/2014/main" id="{6C3040CC-0BC2-4F73-A52E-027CB56B1267}"/>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a:extLst>
            <a:ext uri="{FF2B5EF4-FFF2-40B4-BE49-F238E27FC236}">
              <a16:creationId xmlns:a16="http://schemas.microsoft.com/office/drawing/2014/main" id="{E84EA450-41BA-4DD6-BFF6-15D8A9988369}"/>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74083</xdr:rowOff>
    </xdr:from>
    <xdr:to>
      <xdr:col>19</xdr:col>
      <xdr:colOff>133350</xdr:colOff>
      <xdr:row>65</xdr:row>
      <xdr:rowOff>93133</xdr:rowOff>
    </xdr:to>
    <xdr:cxnSp macro="">
      <xdr:nvCxnSpPr>
        <xdr:cNvPr id="135" name="直線コネクタ 134">
          <a:extLst>
            <a:ext uri="{FF2B5EF4-FFF2-40B4-BE49-F238E27FC236}">
              <a16:creationId xmlns:a16="http://schemas.microsoft.com/office/drawing/2014/main" id="{82C65E5E-C005-4923-9F26-68909122123F}"/>
            </a:ext>
          </a:extLst>
        </xdr:cNvPr>
        <xdr:cNvCxnSpPr/>
      </xdr:nvCxnSpPr>
      <xdr:spPr>
        <a:xfrm flipV="1">
          <a:off x="3225800" y="10875433"/>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a:extLst>
            <a:ext uri="{FF2B5EF4-FFF2-40B4-BE49-F238E27FC236}">
              <a16:creationId xmlns:a16="http://schemas.microsoft.com/office/drawing/2014/main" id="{0BDA3BAA-26F4-457F-B05E-43ED8B132434}"/>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7" name="テキスト ボックス 136">
          <a:extLst>
            <a:ext uri="{FF2B5EF4-FFF2-40B4-BE49-F238E27FC236}">
              <a16:creationId xmlns:a16="http://schemas.microsoft.com/office/drawing/2014/main" id="{F8D5F04F-0283-4525-89E8-9FB65402130F}"/>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93133</xdr:rowOff>
    </xdr:from>
    <xdr:to>
      <xdr:col>15</xdr:col>
      <xdr:colOff>82550</xdr:colOff>
      <xdr:row>66</xdr:row>
      <xdr:rowOff>26246</xdr:rowOff>
    </xdr:to>
    <xdr:cxnSp macro="">
      <xdr:nvCxnSpPr>
        <xdr:cNvPr id="138" name="直線コネクタ 137">
          <a:extLst>
            <a:ext uri="{FF2B5EF4-FFF2-40B4-BE49-F238E27FC236}">
              <a16:creationId xmlns:a16="http://schemas.microsoft.com/office/drawing/2014/main" id="{890BCBFA-E3D4-4035-91C5-64986FE4AFF2}"/>
            </a:ext>
          </a:extLst>
        </xdr:cNvPr>
        <xdr:cNvCxnSpPr/>
      </xdr:nvCxnSpPr>
      <xdr:spPr>
        <a:xfrm flipV="1">
          <a:off x="2336800" y="1123738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a:extLst>
            <a:ext uri="{FF2B5EF4-FFF2-40B4-BE49-F238E27FC236}">
              <a16:creationId xmlns:a16="http://schemas.microsoft.com/office/drawing/2014/main" id="{F098A356-823E-4784-A734-7A6D8A6B7D9D}"/>
            </a:ext>
          </a:extLst>
        </xdr:cNvPr>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0" name="テキスト ボックス 139">
          <a:extLst>
            <a:ext uri="{FF2B5EF4-FFF2-40B4-BE49-F238E27FC236}">
              <a16:creationId xmlns:a16="http://schemas.microsoft.com/office/drawing/2014/main" id="{4907F46F-3DB6-4ED1-8A3A-C8E1F2120423}"/>
            </a:ext>
          </a:extLst>
        </xdr:cNvPr>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26246</xdr:rowOff>
    </xdr:from>
    <xdr:to>
      <xdr:col>11</xdr:col>
      <xdr:colOff>31750</xdr:colOff>
      <xdr:row>66</xdr:row>
      <xdr:rowOff>122767</xdr:rowOff>
    </xdr:to>
    <xdr:cxnSp macro="">
      <xdr:nvCxnSpPr>
        <xdr:cNvPr id="141" name="直線コネクタ 140">
          <a:extLst>
            <a:ext uri="{FF2B5EF4-FFF2-40B4-BE49-F238E27FC236}">
              <a16:creationId xmlns:a16="http://schemas.microsoft.com/office/drawing/2014/main" id="{AE883C36-4061-4F1E-8914-06352218E60A}"/>
            </a:ext>
          </a:extLst>
        </xdr:cNvPr>
        <xdr:cNvCxnSpPr/>
      </xdr:nvCxnSpPr>
      <xdr:spPr>
        <a:xfrm flipV="1">
          <a:off x="1447800" y="1134194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a:extLst>
            <a:ext uri="{FF2B5EF4-FFF2-40B4-BE49-F238E27FC236}">
              <a16:creationId xmlns:a16="http://schemas.microsoft.com/office/drawing/2014/main" id="{7AF98A60-CBC1-493F-ADC3-66FFC176444A}"/>
            </a:ext>
          </a:extLst>
        </xdr:cNvPr>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3" name="テキスト ボックス 142">
          <a:extLst>
            <a:ext uri="{FF2B5EF4-FFF2-40B4-BE49-F238E27FC236}">
              <a16:creationId xmlns:a16="http://schemas.microsoft.com/office/drawing/2014/main" id="{429ACE69-AD59-4C79-B910-A2DB9F740630}"/>
            </a:ext>
          </a:extLst>
        </xdr:cNvPr>
        <xdr:cNvSpPr txBox="1"/>
      </xdr:nvSpPr>
      <xdr:spPr>
        <a:xfrm>
          <a:off x="1955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a:extLst>
            <a:ext uri="{FF2B5EF4-FFF2-40B4-BE49-F238E27FC236}">
              <a16:creationId xmlns:a16="http://schemas.microsoft.com/office/drawing/2014/main" id="{A4103F12-236E-4263-983F-92487127BC46}"/>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5" name="テキスト ボックス 144">
          <a:extLst>
            <a:ext uri="{FF2B5EF4-FFF2-40B4-BE49-F238E27FC236}">
              <a16:creationId xmlns:a16="http://schemas.microsoft.com/office/drawing/2014/main" id="{4F115DEF-F690-4376-883C-4A681E239111}"/>
            </a:ext>
          </a:extLst>
        </xdr:cNvPr>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E58B246-58DE-4621-8DFF-9E40BFF9CFF2}"/>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617C5C2-12D1-4B3C-8215-74B1BBBEC72E}"/>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E728C78C-D31F-4426-A899-503E5886159F}"/>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3A8503F1-0B6F-40D0-9E37-91A8E92C9015}"/>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94658DBA-0EA9-4CD5-B8FC-DDDB880B94B6}"/>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101177</xdr:rowOff>
    </xdr:from>
    <xdr:to>
      <xdr:col>23</xdr:col>
      <xdr:colOff>184150</xdr:colOff>
      <xdr:row>65</xdr:row>
      <xdr:rowOff>31327</xdr:rowOff>
    </xdr:to>
    <xdr:sp macro="" textlink="">
      <xdr:nvSpPr>
        <xdr:cNvPr id="151" name="楕円 150">
          <a:extLst>
            <a:ext uri="{FF2B5EF4-FFF2-40B4-BE49-F238E27FC236}">
              <a16:creationId xmlns:a16="http://schemas.microsoft.com/office/drawing/2014/main" id="{96ABC7C0-D42B-401D-8BC3-9D1E6AE12685}"/>
            </a:ext>
          </a:extLst>
        </xdr:cNvPr>
        <xdr:cNvSpPr/>
      </xdr:nvSpPr>
      <xdr:spPr>
        <a:xfrm>
          <a:off x="49022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73254</xdr:rowOff>
    </xdr:from>
    <xdr:ext cx="762000" cy="259045"/>
    <xdr:sp macro="" textlink="">
      <xdr:nvSpPr>
        <xdr:cNvPr id="152" name="財政構造の弾力性該当値テキスト">
          <a:extLst>
            <a:ext uri="{FF2B5EF4-FFF2-40B4-BE49-F238E27FC236}">
              <a16:creationId xmlns:a16="http://schemas.microsoft.com/office/drawing/2014/main" id="{A7E49F7C-8957-4E23-8035-5DD6706E7957}"/>
            </a:ext>
          </a:extLst>
        </xdr:cNvPr>
        <xdr:cNvSpPr txBox="1"/>
      </xdr:nvSpPr>
      <xdr:spPr>
        <a:xfrm>
          <a:off x="5041900" y="1104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23283</xdr:rowOff>
    </xdr:from>
    <xdr:to>
      <xdr:col>19</xdr:col>
      <xdr:colOff>184150</xdr:colOff>
      <xdr:row>63</xdr:row>
      <xdr:rowOff>124883</xdr:rowOff>
    </xdr:to>
    <xdr:sp macro="" textlink="">
      <xdr:nvSpPr>
        <xdr:cNvPr id="153" name="楕円 152">
          <a:extLst>
            <a:ext uri="{FF2B5EF4-FFF2-40B4-BE49-F238E27FC236}">
              <a16:creationId xmlns:a16="http://schemas.microsoft.com/office/drawing/2014/main" id="{52E4023E-CAE0-4ABC-81A0-D66B5D12BB7E}"/>
            </a:ext>
          </a:extLst>
        </xdr:cNvPr>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109660</xdr:rowOff>
    </xdr:from>
    <xdr:ext cx="736600" cy="259045"/>
    <xdr:sp macro="" textlink="">
      <xdr:nvSpPr>
        <xdr:cNvPr id="154" name="テキスト ボックス 153">
          <a:extLst>
            <a:ext uri="{FF2B5EF4-FFF2-40B4-BE49-F238E27FC236}">
              <a16:creationId xmlns:a16="http://schemas.microsoft.com/office/drawing/2014/main" id="{0ABF2106-A1E5-45AC-BEEB-AC67E4CA09CB}"/>
            </a:ext>
          </a:extLst>
        </xdr:cNvPr>
        <xdr:cNvSpPr txBox="1"/>
      </xdr:nvSpPr>
      <xdr:spPr>
        <a:xfrm>
          <a:off x="3733800" y="1091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5" name="楕円 154">
          <a:extLst>
            <a:ext uri="{FF2B5EF4-FFF2-40B4-BE49-F238E27FC236}">
              <a16:creationId xmlns:a16="http://schemas.microsoft.com/office/drawing/2014/main" id="{0A051AB9-92A1-4A3B-8468-4FE740C83E7F}"/>
            </a:ext>
          </a:extLst>
        </xdr:cNvPr>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6" name="テキスト ボックス 155">
          <a:extLst>
            <a:ext uri="{FF2B5EF4-FFF2-40B4-BE49-F238E27FC236}">
              <a16:creationId xmlns:a16="http://schemas.microsoft.com/office/drawing/2014/main" id="{C6489F82-F247-4707-A873-4022CD3B1FFB}"/>
            </a:ext>
          </a:extLst>
        </xdr:cNvPr>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146896</xdr:rowOff>
    </xdr:from>
    <xdr:to>
      <xdr:col>11</xdr:col>
      <xdr:colOff>82550</xdr:colOff>
      <xdr:row>66</xdr:row>
      <xdr:rowOff>77046</xdr:rowOff>
    </xdr:to>
    <xdr:sp macro="" textlink="">
      <xdr:nvSpPr>
        <xdr:cNvPr id="157" name="楕円 156">
          <a:extLst>
            <a:ext uri="{FF2B5EF4-FFF2-40B4-BE49-F238E27FC236}">
              <a16:creationId xmlns:a16="http://schemas.microsoft.com/office/drawing/2014/main" id="{91A8A253-148D-4E69-9E37-DFFFE61604DB}"/>
            </a:ext>
          </a:extLst>
        </xdr:cNvPr>
        <xdr:cNvSpPr/>
      </xdr:nvSpPr>
      <xdr:spPr>
        <a:xfrm>
          <a:off x="2286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61823</xdr:rowOff>
    </xdr:from>
    <xdr:ext cx="762000" cy="259045"/>
    <xdr:sp macro="" textlink="">
      <xdr:nvSpPr>
        <xdr:cNvPr id="158" name="テキスト ボックス 157">
          <a:extLst>
            <a:ext uri="{FF2B5EF4-FFF2-40B4-BE49-F238E27FC236}">
              <a16:creationId xmlns:a16="http://schemas.microsoft.com/office/drawing/2014/main" id="{0D76D7FF-1CBF-40F7-8A46-FBF9A06A6AEC}"/>
            </a:ext>
          </a:extLst>
        </xdr:cNvPr>
        <xdr:cNvSpPr txBox="1"/>
      </xdr:nvSpPr>
      <xdr:spPr>
        <a:xfrm>
          <a:off x="1955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71967</xdr:rowOff>
    </xdr:from>
    <xdr:to>
      <xdr:col>7</xdr:col>
      <xdr:colOff>31750</xdr:colOff>
      <xdr:row>67</xdr:row>
      <xdr:rowOff>2117</xdr:rowOff>
    </xdr:to>
    <xdr:sp macro="" textlink="">
      <xdr:nvSpPr>
        <xdr:cNvPr id="159" name="楕円 158">
          <a:extLst>
            <a:ext uri="{FF2B5EF4-FFF2-40B4-BE49-F238E27FC236}">
              <a16:creationId xmlns:a16="http://schemas.microsoft.com/office/drawing/2014/main" id="{A8AE415C-E54C-4EE0-8D03-0A7533C309A8}"/>
            </a:ext>
          </a:extLst>
        </xdr:cNvPr>
        <xdr:cNvSpPr/>
      </xdr:nvSpPr>
      <xdr:spPr>
        <a:xfrm>
          <a:off x="1397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158344</xdr:rowOff>
    </xdr:from>
    <xdr:ext cx="762000" cy="259045"/>
    <xdr:sp macro="" textlink="">
      <xdr:nvSpPr>
        <xdr:cNvPr id="160" name="テキスト ボックス 159">
          <a:extLst>
            <a:ext uri="{FF2B5EF4-FFF2-40B4-BE49-F238E27FC236}">
              <a16:creationId xmlns:a16="http://schemas.microsoft.com/office/drawing/2014/main" id="{628AC18C-8C90-4BCF-A66A-4AACB06C773B}"/>
            </a:ext>
          </a:extLst>
        </xdr:cNvPr>
        <xdr:cNvSpPr txBox="1"/>
      </xdr:nvSpPr>
      <xdr:spPr>
        <a:xfrm>
          <a:off x="1066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4AE0B668-E188-406C-90F8-E374D1C74797}"/>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791B9497-B49C-46E3-9333-5D1B9C8672A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F030140D-1F90-417B-8F4B-2D3E1AAB743F}"/>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AE567C30-88B3-4DAB-8051-5885A80C4D5A}"/>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91836BB1-00AF-4AC7-80DA-319F16236E32}"/>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BC8CD862-5B80-42CF-84D8-6D2A67DA5BE4}"/>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6BCEC695-22A0-4156-BD4C-5C8246E37B0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DF3D84A0-113E-4958-8198-A223E06FD83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4FD0AC9F-F0B2-4A1E-A259-2D17BB24ED89}"/>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DDC1D75C-E14F-4B13-BC04-1B74681F010E}"/>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FCCFC6-3AD2-4062-B01C-B2F0E14AE21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CCB48955-2990-46D4-B29F-9B5E6A3ADE9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92D8B625-D8E8-4123-99DF-EDFA1549A39A}"/>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人件費については、消防事務を直接行っていることや動物園を有していることなどにより、類似団体の平均を上回っているものと考えている。</a:t>
          </a:r>
          <a:b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これまでも人件費の縮減に努めているが、人口減少が進んでいることから、人口一人当たりの人件費・物件費等が増大している状況にある。</a:t>
          </a:r>
          <a:b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今後も、業務の効率化を図り、人件費の縮減に努めていく。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8BA2BEFB-7154-4BE4-BA38-3F20DD831362}"/>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B9139D45-B9B7-46A1-AF66-08BE90E6E3AC}"/>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8631F5CC-9AF3-4AA0-B010-FD375DAA20E3}"/>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9BFC3D8C-0D26-453E-9841-B195FED08651}"/>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884A094D-F2DF-46D6-999B-84904EE43472}"/>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A2B78503-E96B-4F6A-9952-B63A6C166EBE}"/>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461A5CD4-35FA-428F-BBAC-C902B9CD45A3}"/>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6D6B178-C008-4A0A-AF23-5DF1D1FB5532}"/>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43D880D0-828F-4B7B-93CE-E5C954B26945}"/>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95B6A97D-C3F9-4442-99A3-FF2302931871}"/>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EC8A5D0E-EE36-43A9-AE98-FBA8D0A3AD8F}"/>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AEBFBB67-A01C-4D6B-8059-6C602E33DCE4}"/>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EF5F62DF-39CA-40E3-9588-DCA6AB5752A5}"/>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17242261-DDDC-4024-AB19-BE9CE34E7FD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A133361A-E846-4CB0-B571-F147AD181DC7}"/>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A7F9A4C2-C9EF-4ACD-BF13-E57A0B1ACC7F}"/>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a:extLst>
            <a:ext uri="{FF2B5EF4-FFF2-40B4-BE49-F238E27FC236}">
              <a16:creationId xmlns:a16="http://schemas.microsoft.com/office/drawing/2014/main" id="{5167CF15-9514-40C0-A910-B913DC461A8D}"/>
            </a:ext>
          </a:extLst>
        </xdr:cNvPr>
        <xdr:cNvCxnSpPr/>
      </xdr:nvCxnSpPr>
      <xdr:spPr>
        <a:xfrm flipV="1">
          <a:off x="4953000" y="13868485"/>
          <a:ext cx="0" cy="1350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a:extLst>
            <a:ext uri="{FF2B5EF4-FFF2-40B4-BE49-F238E27FC236}">
              <a16:creationId xmlns:a16="http://schemas.microsoft.com/office/drawing/2014/main" id="{8222B208-E75E-4F46-9F89-CC78118DCE78}"/>
            </a:ext>
          </a:extLst>
        </xdr:cNvPr>
        <xdr:cNvSpPr txBox="1"/>
      </xdr:nvSpPr>
      <xdr:spPr>
        <a:xfrm>
          <a:off x="5041900" y="151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a:extLst>
            <a:ext uri="{FF2B5EF4-FFF2-40B4-BE49-F238E27FC236}">
              <a16:creationId xmlns:a16="http://schemas.microsoft.com/office/drawing/2014/main" id="{4CC5C847-B4DB-41AF-9877-6F3426E7B14A}"/>
            </a:ext>
          </a:extLst>
        </xdr:cNvPr>
        <xdr:cNvCxnSpPr/>
      </xdr:nvCxnSpPr>
      <xdr:spPr>
        <a:xfrm>
          <a:off x="4864100" y="15218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a:extLst>
            <a:ext uri="{FF2B5EF4-FFF2-40B4-BE49-F238E27FC236}">
              <a16:creationId xmlns:a16="http://schemas.microsoft.com/office/drawing/2014/main" id="{168C4B9A-3D7D-467B-8F7E-A1964124890C}"/>
            </a:ext>
          </a:extLst>
        </xdr:cNvPr>
        <xdr:cNvSpPr txBox="1"/>
      </xdr:nvSpPr>
      <xdr:spPr>
        <a:xfrm>
          <a:off x="5041900" y="136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a:extLst>
            <a:ext uri="{FF2B5EF4-FFF2-40B4-BE49-F238E27FC236}">
              <a16:creationId xmlns:a16="http://schemas.microsoft.com/office/drawing/2014/main" id="{8E2F15C4-CAD7-476E-A3CB-F1DE7A88358E}"/>
            </a:ext>
          </a:extLst>
        </xdr:cNvPr>
        <xdr:cNvCxnSpPr/>
      </xdr:nvCxnSpPr>
      <xdr:spPr>
        <a:xfrm>
          <a:off x="4864100" y="1386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118242</xdr:rowOff>
    </xdr:from>
    <xdr:to>
      <xdr:col>23</xdr:col>
      <xdr:colOff>133350</xdr:colOff>
      <xdr:row>86</xdr:row>
      <xdr:rowOff>87243</xdr:rowOff>
    </xdr:to>
    <xdr:cxnSp macro="">
      <xdr:nvCxnSpPr>
        <xdr:cNvPr id="195" name="直線コネクタ 194">
          <a:extLst>
            <a:ext uri="{FF2B5EF4-FFF2-40B4-BE49-F238E27FC236}">
              <a16:creationId xmlns:a16="http://schemas.microsoft.com/office/drawing/2014/main" id="{A78CEB30-86B2-454B-A885-EFF5BBAF4760}"/>
            </a:ext>
          </a:extLst>
        </xdr:cNvPr>
        <xdr:cNvCxnSpPr/>
      </xdr:nvCxnSpPr>
      <xdr:spPr>
        <a:xfrm>
          <a:off x="4114800" y="14691492"/>
          <a:ext cx="838200" cy="14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97736</xdr:rowOff>
    </xdr:from>
    <xdr:ext cx="762000" cy="259045"/>
    <xdr:sp macro="" textlink="">
      <xdr:nvSpPr>
        <xdr:cNvPr id="196" name="人件費・物件費等の状況平均値テキスト">
          <a:extLst>
            <a:ext uri="{FF2B5EF4-FFF2-40B4-BE49-F238E27FC236}">
              <a16:creationId xmlns:a16="http://schemas.microsoft.com/office/drawing/2014/main" id="{BA826E91-401C-43CE-83DE-D39659D0FB72}"/>
            </a:ext>
          </a:extLst>
        </xdr:cNvPr>
        <xdr:cNvSpPr txBox="1"/>
      </xdr:nvSpPr>
      <xdr:spPr>
        <a:xfrm>
          <a:off x="5041900" y="1415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a:extLst>
            <a:ext uri="{FF2B5EF4-FFF2-40B4-BE49-F238E27FC236}">
              <a16:creationId xmlns:a16="http://schemas.microsoft.com/office/drawing/2014/main" id="{A7530471-D0C4-47DE-9723-CE1C0B41D98B}"/>
            </a:ext>
          </a:extLst>
        </xdr:cNvPr>
        <xdr:cNvSpPr/>
      </xdr:nvSpPr>
      <xdr:spPr>
        <a:xfrm>
          <a:off x="4902200" y="143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70948</xdr:rowOff>
    </xdr:from>
    <xdr:to>
      <xdr:col>19</xdr:col>
      <xdr:colOff>133350</xdr:colOff>
      <xdr:row>85</xdr:row>
      <xdr:rowOff>118242</xdr:rowOff>
    </xdr:to>
    <xdr:cxnSp macro="">
      <xdr:nvCxnSpPr>
        <xdr:cNvPr id="198" name="直線コネクタ 197">
          <a:extLst>
            <a:ext uri="{FF2B5EF4-FFF2-40B4-BE49-F238E27FC236}">
              <a16:creationId xmlns:a16="http://schemas.microsoft.com/office/drawing/2014/main" id="{551EDB8E-227A-4B66-B917-63FCC7597114}"/>
            </a:ext>
          </a:extLst>
        </xdr:cNvPr>
        <xdr:cNvCxnSpPr/>
      </xdr:nvCxnSpPr>
      <xdr:spPr>
        <a:xfrm>
          <a:off x="3225800" y="14644198"/>
          <a:ext cx="889000" cy="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a:extLst>
            <a:ext uri="{FF2B5EF4-FFF2-40B4-BE49-F238E27FC236}">
              <a16:creationId xmlns:a16="http://schemas.microsoft.com/office/drawing/2014/main" id="{DC1AE0C8-3B3E-417A-9AA9-6D04341A70A0}"/>
            </a:ext>
          </a:extLst>
        </xdr:cNvPr>
        <xdr:cNvSpPr/>
      </xdr:nvSpPr>
      <xdr:spPr>
        <a:xfrm>
          <a:off x="40640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137850</xdr:rowOff>
    </xdr:from>
    <xdr:ext cx="736600" cy="259045"/>
    <xdr:sp macro="" textlink="">
      <xdr:nvSpPr>
        <xdr:cNvPr id="200" name="テキスト ボックス 199">
          <a:extLst>
            <a:ext uri="{FF2B5EF4-FFF2-40B4-BE49-F238E27FC236}">
              <a16:creationId xmlns:a16="http://schemas.microsoft.com/office/drawing/2014/main" id="{7CF61BD5-CE05-48E6-9FB5-0BCF686ABAC3}"/>
            </a:ext>
          </a:extLst>
        </xdr:cNvPr>
        <xdr:cNvSpPr txBox="1"/>
      </xdr:nvSpPr>
      <xdr:spPr>
        <a:xfrm>
          <a:off x="3733800" y="14025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90272</xdr:rowOff>
    </xdr:from>
    <xdr:to>
      <xdr:col>15</xdr:col>
      <xdr:colOff>82550</xdr:colOff>
      <xdr:row>85</xdr:row>
      <xdr:rowOff>70948</xdr:rowOff>
    </xdr:to>
    <xdr:cxnSp macro="">
      <xdr:nvCxnSpPr>
        <xdr:cNvPr id="201" name="直線コネクタ 200">
          <a:extLst>
            <a:ext uri="{FF2B5EF4-FFF2-40B4-BE49-F238E27FC236}">
              <a16:creationId xmlns:a16="http://schemas.microsoft.com/office/drawing/2014/main" id="{F0F0D323-F84E-4430-82DA-F1BEAFB15137}"/>
            </a:ext>
          </a:extLst>
        </xdr:cNvPr>
        <xdr:cNvCxnSpPr/>
      </xdr:nvCxnSpPr>
      <xdr:spPr>
        <a:xfrm>
          <a:off x="2336800" y="14492072"/>
          <a:ext cx="889000" cy="15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a:extLst>
            <a:ext uri="{FF2B5EF4-FFF2-40B4-BE49-F238E27FC236}">
              <a16:creationId xmlns:a16="http://schemas.microsoft.com/office/drawing/2014/main" id="{B5A273B1-7527-498E-93E7-AA15A436F89C}"/>
            </a:ext>
          </a:extLst>
        </xdr:cNvPr>
        <xdr:cNvSpPr/>
      </xdr:nvSpPr>
      <xdr:spPr>
        <a:xfrm>
          <a:off x="3175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8996</xdr:rowOff>
    </xdr:from>
    <xdr:ext cx="762000" cy="259045"/>
    <xdr:sp macro="" textlink="">
      <xdr:nvSpPr>
        <xdr:cNvPr id="203" name="テキスト ボックス 202">
          <a:extLst>
            <a:ext uri="{FF2B5EF4-FFF2-40B4-BE49-F238E27FC236}">
              <a16:creationId xmlns:a16="http://schemas.microsoft.com/office/drawing/2014/main" id="{0F8033C9-43BE-454C-BDD1-BDC03EEFC0A3}"/>
            </a:ext>
          </a:extLst>
        </xdr:cNvPr>
        <xdr:cNvSpPr txBox="1"/>
      </xdr:nvSpPr>
      <xdr:spPr>
        <a:xfrm>
          <a:off x="2844800" y="13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1808</xdr:rowOff>
    </xdr:from>
    <xdr:to>
      <xdr:col>11</xdr:col>
      <xdr:colOff>31750</xdr:colOff>
      <xdr:row>84</xdr:row>
      <xdr:rowOff>90272</xdr:rowOff>
    </xdr:to>
    <xdr:cxnSp macro="">
      <xdr:nvCxnSpPr>
        <xdr:cNvPr id="204" name="直線コネクタ 203">
          <a:extLst>
            <a:ext uri="{FF2B5EF4-FFF2-40B4-BE49-F238E27FC236}">
              <a16:creationId xmlns:a16="http://schemas.microsoft.com/office/drawing/2014/main" id="{B519B625-479D-4DDB-B2F7-CEB457B7FD7E}"/>
            </a:ext>
          </a:extLst>
        </xdr:cNvPr>
        <xdr:cNvCxnSpPr/>
      </xdr:nvCxnSpPr>
      <xdr:spPr>
        <a:xfrm>
          <a:off x="1447800" y="14403608"/>
          <a:ext cx="889000" cy="8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a:extLst>
            <a:ext uri="{FF2B5EF4-FFF2-40B4-BE49-F238E27FC236}">
              <a16:creationId xmlns:a16="http://schemas.microsoft.com/office/drawing/2014/main" id="{891EBF0F-F935-41C2-915A-6DE3BBB40C7B}"/>
            </a:ext>
          </a:extLst>
        </xdr:cNvPr>
        <xdr:cNvSpPr/>
      </xdr:nvSpPr>
      <xdr:spPr>
        <a:xfrm>
          <a:off x="2286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66592</xdr:rowOff>
    </xdr:from>
    <xdr:ext cx="762000" cy="259045"/>
    <xdr:sp macro="" textlink="">
      <xdr:nvSpPr>
        <xdr:cNvPr id="206" name="テキスト ボックス 205">
          <a:extLst>
            <a:ext uri="{FF2B5EF4-FFF2-40B4-BE49-F238E27FC236}">
              <a16:creationId xmlns:a16="http://schemas.microsoft.com/office/drawing/2014/main" id="{BF000537-E7EA-445B-8B1A-0399B050F2D3}"/>
            </a:ext>
          </a:extLst>
        </xdr:cNvPr>
        <xdr:cNvSpPr txBox="1"/>
      </xdr:nvSpPr>
      <xdr:spPr>
        <a:xfrm>
          <a:off x="1955800" y="1378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a:extLst>
            <a:ext uri="{FF2B5EF4-FFF2-40B4-BE49-F238E27FC236}">
              <a16:creationId xmlns:a16="http://schemas.microsoft.com/office/drawing/2014/main" id="{46C9BE8A-DACB-4E72-A621-472FD070DA15}"/>
            </a:ext>
          </a:extLst>
        </xdr:cNvPr>
        <xdr:cNvSpPr/>
      </xdr:nvSpPr>
      <xdr:spPr>
        <a:xfrm>
          <a:off x="1397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21548</xdr:rowOff>
    </xdr:from>
    <xdr:ext cx="762000" cy="259045"/>
    <xdr:sp macro="" textlink="">
      <xdr:nvSpPr>
        <xdr:cNvPr id="208" name="テキスト ボックス 207">
          <a:extLst>
            <a:ext uri="{FF2B5EF4-FFF2-40B4-BE49-F238E27FC236}">
              <a16:creationId xmlns:a16="http://schemas.microsoft.com/office/drawing/2014/main" id="{C0EA209D-32E8-42CE-B5C0-91E01D198A8E}"/>
            </a:ext>
          </a:extLst>
        </xdr:cNvPr>
        <xdr:cNvSpPr txBox="1"/>
      </xdr:nvSpPr>
      <xdr:spPr>
        <a:xfrm>
          <a:off x="1066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6DCBDF4F-EA2F-466A-92EF-FAB75942B336}"/>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4BBAAD69-3CA8-4B06-A7A5-3CC042F342A5}"/>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F139B2A1-DA2B-4047-95FD-4E0B808ADFE5}"/>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C577198A-BA82-4147-BD84-7360EC038377}"/>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430C1AD0-6A6C-45FF-BB45-0AB83F8BC62F}"/>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36443</xdr:rowOff>
    </xdr:from>
    <xdr:to>
      <xdr:col>23</xdr:col>
      <xdr:colOff>184150</xdr:colOff>
      <xdr:row>86</xdr:row>
      <xdr:rowOff>138043</xdr:rowOff>
    </xdr:to>
    <xdr:sp macro="" textlink="">
      <xdr:nvSpPr>
        <xdr:cNvPr id="214" name="楕円 213">
          <a:extLst>
            <a:ext uri="{FF2B5EF4-FFF2-40B4-BE49-F238E27FC236}">
              <a16:creationId xmlns:a16="http://schemas.microsoft.com/office/drawing/2014/main" id="{8F4942F8-80BC-4040-BE4B-F3B28549B7A0}"/>
            </a:ext>
          </a:extLst>
        </xdr:cNvPr>
        <xdr:cNvSpPr/>
      </xdr:nvSpPr>
      <xdr:spPr>
        <a:xfrm>
          <a:off x="4902200" y="1478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8520</xdr:rowOff>
    </xdr:from>
    <xdr:ext cx="762000" cy="259045"/>
    <xdr:sp macro="" textlink="">
      <xdr:nvSpPr>
        <xdr:cNvPr id="215" name="人件費・物件費等の状況該当値テキスト">
          <a:extLst>
            <a:ext uri="{FF2B5EF4-FFF2-40B4-BE49-F238E27FC236}">
              <a16:creationId xmlns:a16="http://schemas.microsoft.com/office/drawing/2014/main" id="{F812E716-4D58-4EF0-80CA-0368A45BE176}"/>
            </a:ext>
          </a:extLst>
        </xdr:cNvPr>
        <xdr:cNvSpPr txBox="1"/>
      </xdr:nvSpPr>
      <xdr:spPr>
        <a:xfrm>
          <a:off x="5041900" y="14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67442</xdr:rowOff>
    </xdr:from>
    <xdr:to>
      <xdr:col>19</xdr:col>
      <xdr:colOff>184150</xdr:colOff>
      <xdr:row>85</xdr:row>
      <xdr:rowOff>169042</xdr:rowOff>
    </xdr:to>
    <xdr:sp macro="" textlink="">
      <xdr:nvSpPr>
        <xdr:cNvPr id="216" name="楕円 215">
          <a:extLst>
            <a:ext uri="{FF2B5EF4-FFF2-40B4-BE49-F238E27FC236}">
              <a16:creationId xmlns:a16="http://schemas.microsoft.com/office/drawing/2014/main" id="{342B9BE0-A2E2-4181-886C-1BDCF7991C17}"/>
            </a:ext>
          </a:extLst>
        </xdr:cNvPr>
        <xdr:cNvSpPr/>
      </xdr:nvSpPr>
      <xdr:spPr>
        <a:xfrm>
          <a:off x="4064000" y="1464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153819</xdr:rowOff>
    </xdr:from>
    <xdr:ext cx="736600" cy="259045"/>
    <xdr:sp macro="" textlink="">
      <xdr:nvSpPr>
        <xdr:cNvPr id="217" name="テキスト ボックス 216">
          <a:extLst>
            <a:ext uri="{FF2B5EF4-FFF2-40B4-BE49-F238E27FC236}">
              <a16:creationId xmlns:a16="http://schemas.microsoft.com/office/drawing/2014/main" id="{F1DDC461-93F2-45D3-8E53-9A11EDE66B8A}"/>
            </a:ext>
          </a:extLst>
        </xdr:cNvPr>
        <xdr:cNvSpPr txBox="1"/>
      </xdr:nvSpPr>
      <xdr:spPr>
        <a:xfrm>
          <a:off x="3733800" y="147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20148</xdr:rowOff>
    </xdr:from>
    <xdr:to>
      <xdr:col>15</xdr:col>
      <xdr:colOff>133350</xdr:colOff>
      <xdr:row>85</xdr:row>
      <xdr:rowOff>121748</xdr:rowOff>
    </xdr:to>
    <xdr:sp macro="" textlink="">
      <xdr:nvSpPr>
        <xdr:cNvPr id="218" name="楕円 217">
          <a:extLst>
            <a:ext uri="{FF2B5EF4-FFF2-40B4-BE49-F238E27FC236}">
              <a16:creationId xmlns:a16="http://schemas.microsoft.com/office/drawing/2014/main" id="{B4FB6964-E0ED-4CDF-9D50-064DEAFDCDAB}"/>
            </a:ext>
          </a:extLst>
        </xdr:cNvPr>
        <xdr:cNvSpPr/>
      </xdr:nvSpPr>
      <xdr:spPr>
        <a:xfrm>
          <a:off x="3175000" y="1459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106525</xdr:rowOff>
    </xdr:from>
    <xdr:ext cx="762000" cy="259045"/>
    <xdr:sp macro="" textlink="">
      <xdr:nvSpPr>
        <xdr:cNvPr id="219" name="テキスト ボックス 218">
          <a:extLst>
            <a:ext uri="{FF2B5EF4-FFF2-40B4-BE49-F238E27FC236}">
              <a16:creationId xmlns:a16="http://schemas.microsoft.com/office/drawing/2014/main" id="{231D36A4-44FD-4F15-AC55-DC2A48792F8C}"/>
            </a:ext>
          </a:extLst>
        </xdr:cNvPr>
        <xdr:cNvSpPr txBox="1"/>
      </xdr:nvSpPr>
      <xdr:spPr>
        <a:xfrm>
          <a:off x="2844800" y="1467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39472</xdr:rowOff>
    </xdr:from>
    <xdr:to>
      <xdr:col>11</xdr:col>
      <xdr:colOff>82550</xdr:colOff>
      <xdr:row>84</xdr:row>
      <xdr:rowOff>141072</xdr:rowOff>
    </xdr:to>
    <xdr:sp macro="" textlink="">
      <xdr:nvSpPr>
        <xdr:cNvPr id="220" name="楕円 219">
          <a:extLst>
            <a:ext uri="{FF2B5EF4-FFF2-40B4-BE49-F238E27FC236}">
              <a16:creationId xmlns:a16="http://schemas.microsoft.com/office/drawing/2014/main" id="{D99984E7-3D1F-40CC-B356-78F161BCD408}"/>
            </a:ext>
          </a:extLst>
        </xdr:cNvPr>
        <xdr:cNvSpPr/>
      </xdr:nvSpPr>
      <xdr:spPr>
        <a:xfrm>
          <a:off x="2286000" y="144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125849</xdr:rowOff>
    </xdr:from>
    <xdr:ext cx="762000" cy="259045"/>
    <xdr:sp macro="" textlink="">
      <xdr:nvSpPr>
        <xdr:cNvPr id="221" name="テキスト ボックス 220">
          <a:extLst>
            <a:ext uri="{FF2B5EF4-FFF2-40B4-BE49-F238E27FC236}">
              <a16:creationId xmlns:a16="http://schemas.microsoft.com/office/drawing/2014/main" id="{DB5C65BC-0A89-42B1-9109-389189A96428}"/>
            </a:ext>
          </a:extLst>
        </xdr:cNvPr>
        <xdr:cNvSpPr txBox="1"/>
      </xdr:nvSpPr>
      <xdr:spPr>
        <a:xfrm>
          <a:off x="1955800" y="1452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122458</xdr:rowOff>
    </xdr:from>
    <xdr:to>
      <xdr:col>7</xdr:col>
      <xdr:colOff>31750</xdr:colOff>
      <xdr:row>84</xdr:row>
      <xdr:rowOff>52608</xdr:rowOff>
    </xdr:to>
    <xdr:sp macro="" textlink="">
      <xdr:nvSpPr>
        <xdr:cNvPr id="222" name="楕円 221">
          <a:extLst>
            <a:ext uri="{FF2B5EF4-FFF2-40B4-BE49-F238E27FC236}">
              <a16:creationId xmlns:a16="http://schemas.microsoft.com/office/drawing/2014/main" id="{BB352D10-B18F-46EA-BD4E-7A39069B200D}"/>
            </a:ext>
          </a:extLst>
        </xdr:cNvPr>
        <xdr:cNvSpPr/>
      </xdr:nvSpPr>
      <xdr:spPr>
        <a:xfrm>
          <a:off x="1397000" y="1435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37385</xdr:rowOff>
    </xdr:from>
    <xdr:ext cx="762000" cy="259045"/>
    <xdr:sp macro="" textlink="">
      <xdr:nvSpPr>
        <xdr:cNvPr id="223" name="テキスト ボックス 222">
          <a:extLst>
            <a:ext uri="{FF2B5EF4-FFF2-40B4-BE49-F238E27FC236}">
              <a16:creationId xmlns:a16="http://schemas.microsoft.com/office/drawing/2014/main" id="{05C4DF21-D849-4BDD-B338-101DA2695239}"/>
            </a:ext>
          </a:extLst>
        </xdr:cNvPr>
        <xdr:cNvSpPr txBox="1"/>
      </xdr:nvSpPr>
      <xdr:spPr>
        <a:xfrm>
          <a:off x="1066800" y="1443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7AA2251C-A048-4B59-9C28-DBC1D9CDD229}"/>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13F90797-3190-49EC-A375-51A82EF40654}"/>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BAFF5620-C5E4-4E31-BFD2-F771B8C91128}"/>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B54F331D-017E-4C94-BDCF-F3417BB7B16F}"/>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43DC7E88-AC55-4206-8667-F68BDF91ECE7}"/>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3F957DC6-BC5F-4F3B-9BD2-298D7AF83EE3}"/>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126968E5-649C-4228-BA01-1CD1DFE921E2}"/>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CA9B6A8B-A7B0-4E3F-9B09-EEC6110B61B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DF98785A-0A0F-4CC5-ADE6-7E6D66441D29}"/>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1BD25BA8-7A2E-4FC1-9928-6B9B5FC1E08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807F3E5C-02A4-4682-A772-F5970A8D6E0C}"/>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34093E68-7A0F-458C-8210-2BC792DD15A3}"/>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10E6CABF-DC9F-4CF6-AA40-279A75CEAE2C}"/>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行財政改革取組の一環として平成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年度から実施した給与の独自削減は平成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年度で終了したが、その後も国と同様の給与制度を維持してきたことにより、ラスパイレス指数は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未満で類似団体平均を下回っている。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AED8F784-F71E-4376-A4F2-FE77BE3740F5}"/>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E11C098D-9A3E-4056-ADAF-C560FE063D2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EDD4435B-6C59-4E4C-A7CE-35EA6C36B70B}"/>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BB5614A1-2857-4A84-9B83-C60893FB9F5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497D4E95-7767-4FFB-9612-6F0FFD21C23E}"/>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44268441-E8E6-498A-A91F-FCBAA1A2B20A}"/>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C2598349-ED16-4560-8591-D7ED0265998C}"/>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19CE0D24-857C-4C2F-9E63-0E2C28EDBF45}"/>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594DA772-05B2-4F3F-A820-E42A7AFCAA5B}"/>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ED4F03B8-555D-47BD-A9D5-F60BDD4D4042}"/>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FD04FCF0-E467-46FC-9696-A87BC5D15F92}"/>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1C5F3F4-5042-4900-84BD-0F12350E7794}"/>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AAC72571-2BC2-49DE-8813-A2A835138CBC}"/>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A14D1E9A-79B1-442D-949A-43D1A5480E98}"/>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A1D5909-C26A-4551-9209-C7F721C5B3B9}"/>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a:extLst>
            <a:ext uri="{FF2B5EF4-FFF2-40B4-BE49-F238E27FC236}">
              <a16:creationId xmlns:a16="http://schemas.microsoft.com/office/drawing/2014/main" id="{C21D2061-5132-4CD7-8A1D-52B720059242}"/>
            </a:ext>
          </a:extLst>
        </xdr:cNvPr>
        <xdr:cNvCxnSpPr/>
      </xdr:nvCxnSpPr>
      <xdr:spPr>
        <a:xfrm flipV="1">
          <a:off x="17018000" y="13981641"/>
          <a:ext cx="0" cy="1307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a:extLst>
            <a:ext uri="{FF2B5EF4-FFF2-40B4-BE49-F238E27FC236}">
              <a16:creationId xmlns:a16="http://schemas.microsoft.com/office/drawing/2014/main" id="{38B960B0-C4CF-4A7F-BD2A-DA89ACD73FE2}"/>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a:extLst>
            <a:ext uri="{FF2B5EF4-FFF2-40B4-BE49-F238E27FC236}">
              <a16:creationId xmlns:a16="http://schemas.microsoft.com/office/drawing/2014/main" id="{F331DCD3-48E8-4C56-A308-C0C490EFFEFC}"/>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F98E7222-FCD0-4CAA-892E-625EF2BD173A}"/>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5F07895A-16F9-40C2-BAFB-03C5AB64216C}"/>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102659</xdr:rowOff>
    </xdr:from>
    <xdr:to>
      <xdr:col>81</xdr:col>
      <xdr:colOff>44450</xdr:colOff>
      <xdr:row>85</xdr:row>
      <xdr:rowOff>11641</xdr:rowOff>
    </xdr:to>
    <xdr:cxnSp macro="">
      <xdr:nvCxnSpPr>
        <xdr:cNvPr id="257" name="直線コネクタ 256">
          <a:extLst>
            <a:ext uri="{FF2B5EF4-FFF2-40B4-BE49-F238E27FC236}">
              <a16:creationId xmlns:a16="http://schemas.microsoft.com/office/drawing/2014/main" id="{016C7E9C-657F-40C5-B749-19DF8063D58A}"/>
            </a:ext>
          </a:extLst>
        </xdr:cNvPr>
        <xdr:cNvCxnSpPr/>
      </xdr:nvCxnSpPr>
      <xdr:spPr>
        <a:xfrm flipV="1">
          <a:off x="16179800" y="14504459"/>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8" name="給与水準   （国との比較）平均値テキスト">
          <a:extLst>
            <a:ext uri="{FF2B5EF4-FFF2-40B4-BE49-F238E27FC236}">
              <a16:creationId xmlns:a16="http://schemas.microsoft.com/office/drawing/2014/main" id="{76550A87-F6F9-408B-8D89-84300667EDF7}"/>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a:extLst>
            <a:ext uri="{FF2B5EF4-FFF2-40B4-BE49-F238E27FC236}">
              <a16:creationId xmlns:a16="http://schemas.microsoft.com/office/drawing/2014/main" id="{678553BB-2CA0-439B-8BFF-60A8A8111314}"/>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11641</xdr:rowOff>
    </xdr:to>
    <xdr:cxnSp macro="">
      <xdr:nvCxnSpPr>
        <xdr:cNvPr id="260" name="直線コネクタ 259">
          <a:extLst>
            <a:ext uri="{FF2B5EF4-FFF2-40B4-BE49-F238E27FC236}">
              <a16:creationId xmlns:a16="http://schemas.microsoft.com/office/drawing/2014/main" id="{EAFE4482-CEF4-46EC-B935-C763A6A6C874}"/>
            </a:ext>
          </a:extLst>
        </xdr:cNvPr>
        <xdr:cNvCxnSpPr/>
      </xdr:nvCxnSpPr>
      <xdr:spPr>
        <a:xfrm>
          <a:off x="15290800" y="145647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2B20EE72-9C25-4F05-BBD1-A6A84E0BDEE4}"/>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a:extLst>
            <a:ext uri="{FF2B5EF4-FFF2-40B4-BE49-F238E27FC236}">
              <a16:creationId xmlns:a16="http://schemas.microsoft.com/office/drawing/2014/main" id="{E33EED7D-1CD6-4156-9B4D-DCEA2C77F1AC}"/>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142875</xdr:rowOff>
    </xdr:from>
    <xdr:to>
      <xdr:col>72</xdr:col>
      <xdr:colOff>203200</xdr:colOff>
      <xdr:row>84</xdr:row>
      <xdr:rowOff>162984</xdr:rowOff>
    </xdr:to>
    <xdr:cxnSp macro="">
      <xdr:nvCxnSpPr>
        <xdr:cNvPr id="263" name="直線コネクタ 262">
          <a:extLst>
            <a:ext uri="{FF2B5EF4-FFF2-40B4-BE49-F238E27FC236}">
              <a16:creationId xmlns:a16="http://schemas.microsoft.com/office/drawing/2014/main" id="{E135E139-2E68-4099-9CB0-C71980D92502}"/>
            </a:ext>
          </a:extLst>
        </xdr:cNvPr>
        <xdr:cNvCxnSpPr/>
      </xdr:nvCxnSpPr>
      <xdr:spPr>
        <a:xfrm>
          <a:off x="14401800" y="145446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8B23A078-E9A1-493C-951B-34636DC58D86}"/>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a:extLst>
            <a:ext uri="{FF2B5EF4-FFF2-40B4-BE49-F238E27FC236}">
              <a16:creationId xmlns:a16="http://schemas.microsoft.com/office/drawing/2014/main" id="{66A46684-DEF6-47F7-A2A1-413F51A3009D}"/>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142875</xdr:rowOff>
    </xdr:from>
    <xdr:to>
      <xdr:col>68</xdr:col>
      <xdr:colOff>152400</xdr:colOff>
      <xdr:row>84</xdr:row>
      <xdr:rowOff>162984</xdr:rowOff>
    </xdr:to>
    <xdr:cxnSp macro="">
      <xdr:nvCxnSpPr>
        <xdr:cNvPr id="266" name="直線コネクタ 265">
          <a:extLst>
            <a:ext uri="{FF2B5EF4-FFF2-40B4-BE49-F238E27FC236}">
              <a16:creationId xmlns:a16="http://schemas.microsoft.com/office/drawing/2014/main" id="{B00C2F05-928F-408E-8C84-587456F78A89}"/>
            </a:ext>
          </a:extLst>
        </xdr:cNvPr>
        <xdr:cNvCxnSpPr/>
      </xdr:nvCxnSpPr>
      <xdr:spPr>
        <a:xfrm flipV="1">
          <a:off x="13512800" y="145446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841855CF-D820-4ED5-82C1-DD7E752EA406}"/>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a:extLst>
            <a:ext uri="{FF2B5EF4-FFF2-40B4-BE49-F238E27FC236}">
              <a16:creationId xmlns:a16="http://schemas.microsoft.com/office/drawing/2014/main" id="{845798FE-8365-47DC-8358-318CEE7E01FB}"/>
            </a:ext>
          </a:extLst>
        </xdr:cNvPr>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A7A96369-7921-4594-8B0D-37C86B82D11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a:extLst>
            <a:ext uri="{FF2B5EF4-FFF2-40B4-BE49-F238E27FC236}">
              <a16:creationId xmlns:a16="http://schemas.microsoft.com/office/drawing/2014/main" id="{AEBE7DE1-24D8-4961-B501-60AD415ECAE1}"/>
            </a:ext>
          </a:extLst>
        </xdr:cNvPr>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F96A7D9D-444D-4D99-BA6A-131E0C50EFBE}"/>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E1F20407-FBFA-4B53-BA43-5B4A831287CF}"/>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3C7360EF-A917-440E-917A-8CFA3A719883}"/>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733E7A49-C2A4-4A36-93DE-A8354AE71B2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26415136-5A2C-43F5-853E-1F0411F64346}"/>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51859</xdr:rowOff>
    </xdr:from>
    <xdr:to>
      <xdr:col>81</xdr:col>
      <xdr:colOff>95250</xdr:colOff>
      <xdr:row>84</xdr:row>
      <xdr:rowOff>153459</xdr:rowOff>
    </xdr:to>
    <xdr:sp macro="" textlink="">
      <xdr:nvSpPr>
        <xdr:cNvPr id="276" name="楕円 275">
          <a:extLst>
            <a:ext uri="{FF2B5EF4-FFF2-40B4-BE49-F238E27FC236}">
              <a16:creationId xmlns:a16="http://schemas.microsoft.com/office/drawing/2014/main" id="{B92C66C5-11DC-46E4-8B7F-FBA793E5D355}"/>
            </a:ext>
          </a:extLst>
        </xdr:cNvPr>
        <xdr:cNvSpPr/>
      </xdr:nvSpPr>
      <xdr:spPr>
        <a:xfrm>
          <a:off x="169672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68386</xdr:rowOff>
    </xdr:from>
    <xdr:ext cx="762000" cy="259045"/>
    <xdr:sp macro="" textlink="">
      <xdr:nvSpPr>
        <xdr:cNvPr id="277" name="給与水準   （国との比較）該当値テキスト">
          <a:extLst>
            <a:ext uri="{FF2B5EF4-FFF2-40B4-BE49-F238E27FC236}">
              <a16:creationId xmlns:a16="http://schemas.microsoft.com/office/drawing/2014/main" id="{F3F9CFA0-559E-4644-8DEC-DAB7F74A1254}"/>
            </a:ext>
          </a:extLst>
        </xdr:cNvPr>
        <xdr:cNvSpPr txBox="1"/>
      </xdr:nvSpPr>
      <xdr:spPr>
        <a:xfrm>
          <a:off x="17106900" y="1429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78" name="楕円 277">
          <a:extLst>
            <a:ext uri="{FF2B5EF4-FFF2-40B4-BE49-F238E27FC236}">
              <a16:creationId xmlns:a16="http://schemas.microsoft.com/office/drawing/2014/main" id="{613F1BCC-0A3F-402F-A1DE-12A974EA1AB7}"/>
            </a:ext>
          </a:extLst>
        </xdr:cNvPr>
        <xdr:cNvSpPr/>
      </xdr:nvSpPr>
      <xdr:spPr>
        <a:xfrm>
          <a:off x="16129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79" name="テキスト ボックス 278">
          <a:extLst>
            <a:ext uri="{FF2B5EF4-FFF2-40B4-BE49-F238E27FC236}">
              <a16:creationId xmlns:a16="http://schemas.microsoft.com/office/drawing/2014/main" id="{F87CA721-430D-4FCE-9630-9AFC28B815A7}"/>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80" name="楕円 279">
          <a:extLst>
            <a:ext uri="{FF2B5EF4-FFF2-40B4-BE49-F238E27FC236}">
              <a16:creationId xmlns:a16="http://schemas.microsoft.com/office/drawing/2014/main" id="{22E1ECD4-A2FF-493F-B071-5082633ED530}"/>
            </a:ext>
          </a:extLst>
        </xdr:cNvPr>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81" name="テキスト ボックス 280">
          <a:extLst>
            <a:ext uri="{FF2B5EF4-FFF2-40B4-BE49-F238E27FC236}">
              <a16:creationId xmlns:a16="http://schemas.microsoft.com/office/drawing/2014/main" id="{972A5416-2EBB-410C-B583-EF7E460AB39D}"/>
            </a:ext>
          </a:extLst>
        </xdr:cNvPr>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92075</xdr:rowOff>
    </xdr:from>
    <xdr:to>
      <xdr:col>68</xdr:col>
      <xdr:colOff>203200</xdr:colOff>
      <xdr:row>85</xdr:row>
      <xdr:rowOff>22225</xdr:rowOff>
    </xdr:to>
    <xdr:sp macro="" textlink="">
      <xdr:nvSpPr>
        <xdr:cNvPr id="282" name="楕円 281">
          <a:extLst>
            <a:ext uri="{FF2B5EF4-FFF2-40B4-BE49-F238E27FC236}">
              <a16:creationId xmlns:a16="http://schemas.microsoft.com/office/drawing/2014/main" id="{936D62EE-7C1D-4C5E-A14B-85D9CB88FFCC}"/>
            </a:ext>
          </a:extLst>
        </xdr:cNvPr>
        <xdr:cNvSpPr/>
      </xdr:nvSpPr>
      <xdr:spPr>
        <a:xfrm>
          <a:off x="14351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83" name="テキスト ボックス 282">
          <a:extLst>
            <a:ext uri="{FF2B5EF4-FFF2-40B4-BE49-F238E27FC236}">
              <a16:creationId xmlns:a16="http://schemas.microsoft.com/office/drawing/2014/main" id="{6A3D2174-CFE2-4610-AC5A-443D1A1A1250}"/>
            </a:ext>
          </a:extLst>
        </xdr:cNvPr>
        <xdr:cNvSpPr txBox="1"/>
      </xdr:nvSpPr>
      <xdr:spPr>
        <a:xfrm>
          <a:off x="14020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4" name="楕円 283">
          <a:extLst>
            <a:ext uri="{FF2B5EF4-FFF2-40B4-BE49-F238E27FC236}">
              <a16:creationId xmlns:a16="http://schemas.microsoft.com/office/drawing/2014/main" id="{97C1BCAC-374D-432E-97C7-5BFEBA961633}"/>
            </a:ext>
          </a:extLst>
        </xdr:cNvPr>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5" name="テキスト ボックス 284">
          <a:extLst>
            <a:ext uri="{FF2B5EF4-FFF2-40B4-BE49-F238E27FC236}">
              <a16:creationId xmlns:a16="http://schemas.microsoft.com/office/drawing/2014/main" id="{5F9D0361-62BF-414A-8C95-54DD124752A0}"/>
            </a:ext>
          </a:extLst>
        </xdr:cNvPr>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C2E4B447-D6F9-481F-BE80-D7023E40B5C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3047128C-43D2-45AF-89BA-A1E5F68C4CF5}"/>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3EE00DCC-DF79-4A8D-87B0-DD2F491234F1}"/>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1AB19404-A97E-4966-BC34-2E365AD26E0B}"/>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E6E31EED-457C-4595-BDE7-07992873FD3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6161444-0D5F-450E-8D00-99E000069DF3}"/>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5DB7A2FA-97A1-41DE-A755-4933700B501F}"/>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21DC78B8-865F-4D44-A71D-D755EF3B48D4}"/>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991131CB-9C30-4E05-B1A0-46AF01DABFE3}"/>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CAA7EAD6-59D6-4DF9-8BF8-C4E17C663B82}"/>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29C0C608-7C53-4661-923A-DA74454C3653}"/>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4EF79231-45E9-483E-BAAA-840B95EA2FB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E2D2E378-CB20-442D-88BE-BA755C95FFF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市町合併以降、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人を超える職員数の削減を行ってきたが、類似団体との比較では平均を上回っている。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人口減少が急速に進んだことに加え、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方キロメートルを超える全国でも有数の広大な面積を管轄していることや、隣町から消防事務を受託していること、さらには、港湾、市立高校、動物園部門を有していること、生活保護の受給率が高いことなどが要因であると考えている。今後、デジタル化の推進などによる業務の効率化を進めながら適正な定員管理に努め、限られた経営資源を有効活用できる行政執行体制の構築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DD4286DD-C8B0-4331-A633-F67812D3123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F3791B0B-7A97-422C-9D04-F33E5C8263DE}"/>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1CFF3002-F23D-481B-93EE-D17BEA9DEFFC}"/>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9CB9E6DD-2351-4015-9E23-93AE2F080425}"/>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528B01E6-B1A7-47ED-BAD4-7F027BDB5312}"/>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69C7305D-CA9A-49A1-AFB2-171FF7A3A24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531B3756-66B8-4B22-942B-1D58EC381A87}"/>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8BDE2431-B821-4066-8DC8-93561CC18663}"/>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E94CD8CB-0333-44DC-AE02-93594D30BD3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163BD7CE-CFC9-4376-B38E-78BF746D5DAE}"/>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9173CAE5-114A-4CA5-8E29-B687B3B790FF}"/>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D2D73C0F-37FB-4103-9CDE-D524D8ED9B34}"/>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CCEC91A8-3567-44B0-8588-E3B043148A51}"/>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CC17F70D-54B4-442D-9780-51E5EF87820C}"/>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D8E12368-EB45-4CE4-9145-0BD92802D8FC}"/>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56BEB231-B1EE-4B8E-A8E5-A15F75ABE031}"/>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48AA8065-6EE0-440A-8D60-F279BA2CDF3E}"/>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B5B6A1E4-E254-4309-9273-5970E0A78A8A}"/>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a:extLst>
            <a:ext uri="{FF2B5EF4-FFF2-40B4-BE49-F238E27FC236}">
              <a16:creationId xmlns:a16="http://schemas.microsoft.com/office/drawing/2014/main" id="{1A030390-C674-4327-A158-4B9DDF6A59B1}"/>
            </a:ext>
          </a:extLst>
        </xdr:cNvPr>
        <xdr:cNvCxnSpPr/>
      </xdr:nvCxnSpPr>
      <xdr:spPr>
        <a:xfrm flipV="1">
          <a:off x="17018000" y="10136596"/>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a:extLst>
            <a:ext uri="{FF2B5EF4-FFF2-40B4-BE49-F238E27FC236}">
              <a16:creationId xmlns:a16="http://schemas.microsoft.com/office/drawing/2014/main" id="{1B238314-4CDF-4E3A-B9F7-32B723521B0D}"/>
            </a:ext>
          </a:extLst>
        </xdr:cNvPr>
        <xdr:cNvSpPr txBox="1"/>
      </xdr:nvSpPr>
      <xdr:spPr>
        <a:xfrm>
          <a:off x="17106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a:extLst>
            <a:ext uri="{FF2B5EF4-FFF2-40B4-BE49-F238E27FC236}">
              <a16:creationId xmlns:a16="http://schemas.microsoft.com/office/drawing/2014/main" id="{5655CD88-38FB-4097-BB1B-4AD51603E95B}"/>
            </a:ext>
          </a:extLst>
        </xdr:cNvPr>
        <xdr:cNvCxnSpPr/>
      </xdr:nvCxnSpPr>
      <xdr:spPr>
        <a:xfrm>
          <a:off x="16929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a:extLst>
            <a:ext uri="{FF2B5EF4-FFF2-40B4-BE49-F238E27FC236}">
              <a16:creationId xmlns:a16="http://schemas.microsoft.com/office/drawing/2014/main" id="{275D51C1-5500-44B0-87C8-6B082F273231}"/>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a:extLst>
            <a:ext uri="{FF2B5EF4-FFF2-40B4-BE49-F238E27FC236}">
              <a16:creationId xmlns:a16="http://schemas.microsoft.com/office/drawing/2014/main" id="{5820DC33-546A-4031-8566-66C237D198D5}"/>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80010</xdr:rowOff>
    </xdr:from>
    <xdr:to>
      <xdr:col>81</xdr:col>
      <xdr:colOff>44450</xdr:colOff>
      <xdr:row>67</xdr:row>
      <xdr:rowOff>114481</xdr:rowOff>
    </xdr:to>
    <xdr:cxnSp macro="">
      <xdr:nvCxnSpPr>
        <xdr:cNvPr id="322" name="直線コネクタ 321">
          <a:extLst>
            <a:ext uri="{FF2B5EF4-FFF2-40B4-BE49-F238E27FC236}">
              <a16:creationId xmlns:a16="http://schemas.microsoft.com/office/drawing/2014/main" id="{3566E595-C319-4ED8-91EB-0613437F0821}"/>
            </a:ext>
          </a:extLst>
        </xdr:cNvPr>
        <xdr:cNvCxnSpPr/>
      </xdr:nvCxnSpPr>
      <xdr:spPr>
        <a:xfrm>
          <a:off x="16179800" y="1156716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23" name="定員管理の状況平均値テキスト">
          <a:extLst>
            <a:ext uri="{FF2B5EF4-FFF2-40B4-BE49-F238E27FC236}">
              <a16:creationId xmlns:a16="http://schemas.microsoft.com/office/drawing/2014/main" id="{8DDD5089-7FEE-47BB-B2B0-0BD8C005B350}"/>
            </a:ext>
          </a:extLst>
        </xdr:cNvPr>
        <xdr:cNvSpPr txBox="1"/>
      </xdr:nvSpPr>
      <xdr:spPr>
        <a:xfrm>
          <a:off x="1710690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a:extLst>
            <a:ext uri="{FF2B5EF4-FFF2-40B4-BE49-F238E27FC236}">
              <a16:creationId xmlns:a16="http://schemas.microsoft.com/office/drawing/2014/main" id="{141B3A42-B50E-43E1-892E-344F0F5AFFAB}"/>
            </a:ext>
          </a:extLst>
        </xdr:cNvPr>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35197</xdr:rowOff>
    </xdr:from>
    <xdr:to>
      <xdr:col>77</xdr:col>
      <xdr:colOff>44450</xdr:colOff>
      <xdr:row>67</xdr:row>
      <xdr:rowOff>80010</xdr:rowOff>
    </xdr:to>
    <xdr:cxnSp macro="">
      <xdr:nvCxnSpPr>
        <xdr:cNvPr id="325" name="直線コネクタ 324">
          <a:extLst>
            <a:ext uri="{FF2B5EF4-FFF2-40B4-BE49-F238E27FC236}">
              <a16:creationId xmlns:a16="http://schemas.microsoft.com/office/drawing/2014/main" id="{BDA5E361-CBEA-458D-90BB-0C6E892670E4}"/>
            </a:ext>
          </a:extLst>
        </xdr:cNvPr>
        <xdr:cNvCxnSpPr/>
      </xdr:nvCxnSpPr>
      <xdr:spPr>
        <a:xfrm>
          <a:off x="15290800" y="1152234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a:extLst>
            <a:ext uri="{FF2B5EF4-FFF2-40B4-BE49-F238E27FC236}">
              <a16:creationId xmlns:a16="http://schemas.microsoft.com/office/drawing/2014/main" id="{AC8CE0EA-6905-4E03-A539-3FCC661C8536}"/>
            </a:ext>
          </a:extLst>
        </xdr:cNvPr>
        <xdr:cNvSpPr/>
      </xdr:nvSpPr>
      <xdr:spPr>
        <a:xfrm>
          <a:off x="161290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64061</xdr:rowOff>
    </xdr:from>
    <xdr:ext cx="736600" cy="259045"/>
    <xdr:sp macro="" textlink="">
      <xdr:nvSpPr>
        <xdr:cNvPr id="327" name="テキスト ボックス 326">
          <a:extLst>
            <a:ext uri="{FF2B5EF4-FFF2-40B4-BE49-F238E27FC236}">
              <a16:creationId xmlns:a16="http://schemas.microsoft.com/office/drawing/2014/main" id="{C0E2EE22-7761-4299-A1C7-1A59FF0450F5}"/>
            </a:ext>
          </a:extLst>
        </xdr:cNvPr>
        <xdr:cNvSpPr txBox="1"/>
      </xdr:nvSpPr>
      <xdr:spPr>
        <a:xfrm>
          <a:off x="15798800" y="1035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31750</xdr:rowOff>
    </xdr:from>
    <xdr:to>
      <xdr:col>72</xdr:col>
      <xdr:colOff>203200</xdr:colOff>
      <xdr:row>67</xdr:row>
      <xdr:rowOff>35197</xdr:rowOff>
    </xdr:to>
    <xdr:cxnSp macro="">
      <xdr:nvCxnSpPr>
        <xdr:cNvPr id="328" name="直線コネクタ 327">
          <a:extLst>
            <a:ext uri="{FF2B5EF4-FFF2-40B4-BE49-F238E27FC236}">
              <a16:creationId xmlns:a16="http://schemas.microsoft.com/office/drawing/2014/main" id="{4351A5D8-14F6-4764-9B4D-360EBA022335}"/>
            </a:ext>
          </a:extLst>
        </xdr:cNvPr>
        <xdr:cNvCxnSpPr/>
      </xdr:nvCxnSpPr>
      <xdr:spPr>
        <a:xfrm>
          <a:off x="14401800" y="1151890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a:extLst>
            <a:ext uri="{FF2B5EF4-FFF2-40B4-BE49-F238E27FC236}">
              <a16:creationId xmlns:a16="http://schemas.microsoft.com/office/drawing/2014/main" id="{0B0F5234-9003-4900-83CF-E6B5C0D90599}"/>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0" name="テキスト ボックス 329">
          <a:extLst>
            <a:ext uri="{FF2B5EF4-FFF2-40B4-BE49-F238E27FC236}">
              <a16:creationId xmlns:a16="http://schemas.microsoft.com/office/drawing/2014/main" id="{FC5950C7-E40D-4D77-8D60-E534AB941E85}"/>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134257</xdr:rowOff>
    </xdr:from>
    <xdr:to>
      <xdr:col>68</xdr:col>
      <xdr:colOff>152400</xdr:colOff>
      <xdr:row>67</xdr:row>
      <xdr:rowOff>31750</xdr:rowOff>
    </xdr:to>
    <xdr:cxnSp macro="">
      <xdr:nvCxnSpPr>
        <xdr:cNvPr id="331" name="直線コネクタ 330">
          <a:extLst>
            <a:ext uri="{FF2B5EF4-FFF2-40B4-BE49-F238E27FC236}">
              <a16:creationId xmlns:a16="http://schemas.microsoft.com/office/drawing/2014/main" id="{B87CDFAA-E789-4C00-A378-0A89E51D372E}"/>
            </a:ext>
          </a:extLst>
        </xdr:cNvPr>
        <xdr:cNvCxnSpPr/>
      </xdr:nvCxnSpPr>
      <xdr:spPr>
        <a:xfrm>
          <a:off x="13512800" y="114499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a:extLst>
            <a:ext uri="{FF2B5EF4-FFF2-40B4-BE49-F238E27FC236}">
              <a16:creationId xmlns:a16="http://schemas.microsoft.com/office/drawing/2014/main" id="{E05B4319-03A1-42A7-9614-A891297802CA}"/>
            </a:ext>
          </a:extLst>
        </xdr:cNvPr>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70955</xdr:rowOff>
    </xdr:from>
    <xdr:ext cx="762000" cy="259045"/>
    <xdr:sp macro="" textlink="">
      <xdr:nvSpPr>
        <xdr:cNvPr id="333" name="テキスト ボックス 332">
          <a:extLst>
            <a:ext uri="{FF2B5EF4-FFF2-40B4-BE49-F238E27FC236}">
              <a16:creationId xmlns:a16="http://schemas.microsoft.com/office/drawing/2014/main" id="{32ABCD2A-4D67-4941-82F6-0DD375EF88D0}"/>
            </a:ext>
          </a:extLst>
        </xdr:cNvPr>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a:extLst>
            <a:ext uri="{FF2B5EF4-FFF2-40B4-BE49-F238E27FC236}">
              <a16:creationId xmlns:a16="http://schemas.microsoft.com/office/drawing/2014/main" id="{C04683AB-2F31-44F8-9E6E-B344A946B251}"/>
            </a:ext>
          </a:extLst>
        </xdr:cNvPr>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60614</xdr:rowOff>
    </xdr:from>
    <xdr:ext cx="762000" cy="259045"/>
    <xdr:sp macro="" textlink="">
      <xdr:nvSpPr>
        <xdr:cNvPr id="335" name="テキスト ボックス 334">
          <a:extLst>
            <a:ext uri="{FF2B5EF4-FFF2-40B4-BE49-F238E27FC236}">
              <a16:creationId xmlns:a16="http://schemas.microsoft.com/office/drawing/2014/main" id="{7A478EF7-416D-42CE-B8CF-0DE95EBF63BA}"/>
            </a:ext>
          </a:extLst>
        </xdr:cNvPr>
        <xdr:cNvSpPr txBox="1"/>
      </xdr:nvSpPr>
      <xdr:spPr>
        <a:xfrm>
          <a:off x="13131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F0986819-CD7C-4282-95C0-279FBF3149D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BDB79B6A-6B17-4E35-9AC9-1C68DD47C68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93E083A2-DB73-4229-93DA-09200D07E34A}"/>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6549CAFD-0780-4470-9C06-E114D3557CDA}"/>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FA235D1E-0F28-41CB-8512-EAB68EE932C3}"/>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63681</xdr:rowOff>
    </xdr:from>
    <xdr:to>
      <xdr:col>81</xdr:col>
      <xdr:colOff>95250</xdr:colOff>
      <xdr:row>67</xdr:row>
      <xdr:rowOff>165281</xdr:rowOff>
    </xdr:to>
    <xdr:sp macro="" textlink="">
      <xdr:nvSpPr>
        <xdr:cNvPr id="341" name="楕円 340">
          <a:extLst>
            <a:ext uri="{FF2B5EF4-FFF2-40B4-BE49-F238E27FC236}">
              <a16:creationId xmlns:a16="http://schemas.microsoft.com/office/drawing/2014/main" id="{DFD3692B-9E2F-40D5-8275-8A9F68B90558}"/>
            </a:ext>
          </a:extLst>
        </xdr:cNvPr>
        <xdr:cNvSpPr/>
      </xdr:nvSpPr>
      <xdr:spPr>
        <a:xfrm>
          <a:off x="16967200" y="115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131008</xdr:rowOff>
    </xdr:from>
    <xdr:ext cx="762000" cy="259045"/>
    <xdr:sp macro="" textlink="">
      <xdr:nvSpPr>
        <xdr:cNvPr id="342" name="定員管理の状況該当値テキスト">
          <a:extLst>
            <a:ext uri="{FF2B5EF4-FFF2-40B4-BE49-F238E27FC236}">
              <a16:creationId xmlns:a16="http://schemas.microsoft.com/office/drawing/2014/main" id="{8CB4C74D-4B19-4F26-9FED-3E43B074BE80}"/>
            </a:ext>
          </a:extLst>
        </xdr:cNvPr>
        <xdr:cNvSpPr txBox="1"/>
      </xdr:nvSpPr>
      <xdr:spPr>
        <a:xfrm>
          <a:off x="17106900" y="1144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29210</xdr:rowOff>
    </xdr:from>
    <xdr:to>
      <xdr:col>77</xdr:col>
      <xdr:colOff>95250</xdr:colOff>
      <xdr:row>67</xdr:row>
      <xdr:rowOff>130810</xdr:rowOff>
    </xdr:to>
    <xdr:sp macro="" textlink="">
      <xdr:nvSpPr>
        <xdr:cNvPr id="343" name="楕円 342">
          <a:extLst>
            <a:ext uri="{FF2B5EF4-FFF2-40B4-BE49-F238E27FC236}">
              <a16:creationId xmlns:a16="http://schemas.microsoft.com/office/drawing/2014/main" id="{C72D322F-5DBF-454E-A13C-1DD5DA1A7F83}"/>
            </a:ext>
          </a:extLst>
        </xdr:cNvPr>
        <xdr:cNvSpPr/>
      </xdr:nvSpPr>
      <xdr:spPr>
        <a:xfrm>
          <a:off x="16129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115587</xdr:rowOff>
    </xdr:from>
    <xdr:ext cx="736600" cy="259045"/>
    <xdr:sp macro="" textlink="">
      <xdr:nvSpPr>
        <xdr:cNvPr id="344" name="テキスト ボックス 343">
          <a:extLst>
            <a:ext uri="{FF2B5EF4-FFF2-40B4-BE49-F238E27FC236}">
              <a16:creationId xmlns:a16="http://schemas.microsoft.com/office/drawing/2014/main" id="{AF3CBD34-81B7-4C4F-A72E-DC91EB648A1E}"/>
            </a:ext>
          </a:extLst>
        </xdr:cNvPr>
        <xdr:cNvSpPr txBox="1"/>
      </xdr:nvSpPr>
      <xdr:spPr>
        <a:xfrm>
          <a:off x="15798800" y="1160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155847</xdr:rowOff>
    </xdr:from>
    <xdr:to>
      <xdr:col>73</xdr:col>
      <xdr:colOff>44450</xdr:colOff>
      <xdr:row>67</xdr:row>
      <xdr:rowOff>85997</xdr:rowOff>
    </xdr:to>
    <xdr:sp macro="" textlink="">
      <xdr:nvSpPr>
        <xdr:cNvPr id="345" name="楕円 344">
          <a:extLst>
            <a:ext uri="{FF2B5EF4-FFF2-40B4-BE49-F238E27FC236}">
              <a16:creationId xmlns:a16="http://schemas.microsoft.com/office/drawing/2014/main" id="{BD3122F8-6DF1-4C2D-B5F0-B65D89543036}"/>
            </a:ext>
          </a:extLst>
        </xdr:cNvPr>
        <xdr:cNvSpPr/>
      </xdr:nvSpPr>
      <xdr:spPr>
        <a:xfrm>
          <a:off x="15240000" y="1147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70774</xdr:rowOff>
    </xdr:from>
    <xdr:ext cx="762000" cy="259045"/>
    <xdr:sp macro="" textlink="">
      <xdr:nvSpPr>
        <xdr:cNvPr id="346" name="テキスト ボックス 345">
          <a:extLst>
            <a:ext uri="{FF2B5EF4-FFF2-40B4-BE49-F238E27FC236}">
              <a16:creationId xmlns:a16="http://schemas.microsoft.com/office/drawing/2014/main" id="{BDF559E3-A814-4DC3-9204-BD86026163DC}"/>
            </a:ext>
          </a:extLst>
        </xdr:cNvPr>
        <xdr:cNvSpPr txBox="1"/>
      </xdr:nvSpPr>
      <xdr:spPr>
        <a:xfrm>
          <a:off x="14909800" y="1155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152400</xdr:rowOff>
    </xdr:from>
    <xdr:to>
      <xdr:col>68</xdr:col>
      <xdr:colOff>203200</xdr:colOff>
      <xdr:row>67</xdr:row>
      <xdr:rowOff>82550</xdr:rowOff>
    </xdr:to>
    <xdr:sp macro="" textlink="">
      <xdr:nvSpPr>
        <xdr:cNvPr id="347" name="楕円 346">
          <a:extLst>
            <a:ext uri="{FF2B5EF4-FFF2-40B4-BE49-F238E27FC236}">
              <a16:creationId xmlns:a16="http://schemas.microsoft.com/office/drawing/2014/main" id="{607EBAE4-D8B6-4BF3-913D-03B342744C2B}"/>
            </a:ext>
          </a:extLst>
        </xdr:cNvPr>
        <xdr:cNvSpPr/>
      </xdr:nvSpPr>
      <xdr:spPr>
        <a:xfrm>
          <a:off x="14351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67327</xdr:rowOff>
    </xdr:from>
    <xdr:ext cx="762000" cy="259045"/>
    <xdr:sp macro="" textlink="">
      <xdr:nvSpPr>
        <xdr:cNvPr id="348" name="テキスト ボックス 347">
          <a:extLst>
            <a:ext uri="{FF2B5EF4-FFF2-40B4-BE49-F238E27FC236}">
              <a16:creationId xmlns:a16="http://schemas.microsoft.com/office/drawing/2014/main" id="{F51246F4-6F57-488E-A368-0F58E6757A3D}"/>
            </a:ext>
          </a:extLst>
        </xdr:cNvPr>
        <xdr:cNvSpPr txBox="1"/>
      </xdr:nvSpPr>
      <xdr:spPr>
        <a:xfrm>
          <a:off x="14020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83457</xdr:rowOff>
    </xdr:from>
    <xdr:to>
      <xdr:col>64</xdr:col>
      <xdr:colOff>152400</xdr:colOff>
      <xdr:row>67</xdr:row>
      <xdr:rowOff>13607</xdr:rowOff>
    </xdr:to>
    <xdr:sp macro="" textlink="">
      <xdr:nvSpPr>
        <xdr:cNvPr id="349" name="楕円 348">
          <a:extLst>
            <a:ext uri="{FF2B5EF4-FFF2-40B4-BE49-F238E27FC236}">
              <a16:creationId xmlns:a16="http://schemas.microsoft.com/office/drawing/2014/main" id="{071A7F15-E830-468C-9F4A-08B2F1A531F9}"/>
            </a:ext>
          </a:extLst>
        </xdr:cNvPr>
        <xdr:cNvSpPr/>
      </xdr:nvSpPr>
      <xdr:spPr>
        <a:xfrm>
          <a:off x="13462000" y="1139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169834</xdr:rowOff>
    </xdr:from>
    <xdr:ext cx="762000" cy="259045"/>
    <xdr:sp macro="" textlink="">
      <xdr:nvSpPr>
        <xdr:cNvPr id="350" name="テキスト ボックス 349">
          <a:extLst>
            <a:ext uri="{FF2B5EF4-FFF2-40B4-BE49-F238E27FC236}">
              <a16:creationId xmlns:a16="http://schemas.microsoft.com/office/drawing/2014/main" id="{82705E8A-2D7A-446F-915A-A9603FE5235A}"/>
            </a:ext>
          </a:extLst>
        </xdr:cNvPr>
        <xdr:cNvSpPr txBox="1"/>
      </xdr:nvSpPr>
      <xdr:spPr>
        <a:xfrm>
          <a:off x="13131800" y="1148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D40EF9F-8D27-4B41-8648-0A4D52F2D385}"/>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F662B3FE-04AC-4D15-B36D-E8C5EE89CA9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F6935285-31C2-4F94-9653-7610775E7683}"/>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C6B1AFB2-BD23-4C5C-990D-CCC0B194BEEF}"/>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60ACF6C4-57AB-4F28-8F9C-BD102DE11791}"/>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F8BC098F-B44A-417C-84D5-3703612FCB49}"/>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33B6E232-72DA-4C51-B8CE-3C99D67B7A16}"/>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4DDF1332-F58F-45F5-AE17-320987D2496B}"/>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DEDD072F-FAB9-4C80-85B2-9CDF8B11D90C}"/>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750F5529-9587-4666-A873-82E569904A3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6293CD12-E77B-42B3-A967-DB6AD1A0BC4D}"/>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C88D982F-FE57-4663-9679-F0DA35ECBCAE}"/>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1C69A42D-08FD-4EA0-BFC9-9E296CCD92E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第三セクター等改革推進債（振興公社分）の償還が始まった平成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％以上で高止まり傾向にあったが、その他の元利償還金の減等により、平成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％で推移してきている。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令和４年度においては、算出から外れた令和元年度と比較して、算入された令和４年度の単年度比率がほぼ同率であったため、横ばいとなっている。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依然として類似団体平均を大きく上回っているため、今後も「返す以上に借りない」という方針に基づき、公債費の縮減に努める。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E165C011-57AC-4450-AA1A-1CCE065C98B1}"/>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F8C0BF74-EAD5-437E-A93E-BDA2F8166D2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6E2A89B1-2373-4DF9-9838-70C06EC7458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74AF1158-46F9-437D-81B5-161F46A51266}"/>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16836D3E-3742-4787-98F6-7100C63B42E5}"/>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7F9CECBC-4A0F-43EC-98C5-FAF6BC858693}"/>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4357E60F-17B3-4BF0-A544-EC76A85DDD15}"/>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F726419-BF2D-4F72-9138-594E7F5A23FD}"/>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D6E3C188-73CE-40EA-AAE7-71C13A5BAF4E}"/>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78E7E417-5B5A-4472-AAEE-4BDE355578E5}"/>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F8C13443-CA0D-49AE-96D5-6E6ACC20A729}"/>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469C7AEA-495F-410E-B5C6-D495DDD0C5EE}"/>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F89DA11F-4C41-4F3A-9FBA-1A7780354E86}"/>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9DD589B-5981-4694-A771-DEF0B6C3411C}"/>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E3C6A4EC-0893-41F3-838E-B3AD4F4D250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AC7BB508-E6A9-4B02-B251-4D9B8BA15BB4}"/>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850ED973-C63A-4128-9D38-65FEB838E7AA}"/>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93D8088E-D88F-4F76-8329-26E6724926FA}"/>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42CE3554-2F06-4FCD-8EF6-55DAE52A8371}"/>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4BEE1328-66AD-43FF-872B-E7B13135EBFF}"/>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D01F6BC8-47E5-43E3-AEFB-90463627336B}"/>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153609</xdr:rowOff>
    </xdr:from>
    <xdr:to>
      <xdr:col>81</xdr:col>
      <xdr:colOff>44450</xdr:colOff>
      <xdr:row>44</xdr:row>
      <xdr:rowOff>153609</xdr:rowOff>
    </xdr:to>
    <xdr:cxnSp macro="">
      <xdr:nvCxnSpPr>
        <xdr:cNvPr id="385" name="直線コネクタ 384">
          <a:extLst>
            <a:ext uri="{FF2B5EF4-FFF2-40B4-BE49-F238E27FC236}">
              <a16:creationId xmlns:a16="http://schemas.microsoft.com/office/drawing/2014/main" id="{A639151F-FFDC-49C9-84AE-839C63476615}"/>
            </a:ext>
          </a:extLst>
        </xdr:cNvPr>
        <xdr:cNvCxnSpPr/>
      </xdr:nvCxnSpPr>
      <xdr:spPr>
        <a:xfrm>
          <a:off x="16179800" y="76974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a:extLst>
            <a:ext uri="{FF2B5EF4-FFF2-40B4-BE49-F238E27FC236}">
              <a16:creationId xmlns:a16="http://schemas.microsoft.com/office/drawing/2014/main" id="{BB67354A-B9DD-4FBE-8EB6-30F1DD674034}"/>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2186EE1F-CEFA-4343-B1EE-F5EB5BA176E1}"/>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153609</xdr:rowOff>
    </xdr:from>
    <xdr:to>
      <xdr:col>77</xdr:col>
      <xdr:colOff>44450</xdr:colOff>
      <xdr:row>45</xdr:row>
      <xdr:rowOff>16631</xdr:rowOff>
    </xdr:to>
    <xdr:cxnSp macro="">
      <xdr:nvCxnSpPr>
        <xdr:cNvPr id="388" name="直線コネクタ 387">
          <a:extLst>
            <a:ext uri="{FF2B5EF4-FFF2-40B4-BE49-F238E27FC236}">
              <a16:creationId xmlns:a16="http://schemas.microsoft.com/office/drawing/2014/main" id="{F3215627-28E2-45D1-B60C-939D061FA22D}"/>
            </a:ext>
          </a:extLst>
        </xdr:cNvPr>
        <xdr:cNvCxnSpPr/>
      </xdr:nvCxnSpPr>
      <xdr:spPr>
        <a:xfrm flipV="1">
          <a:off x="15290800" y="76974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a:extLst>
            <a:ext uri="{FF2B5EF4-FFF2-40B4-BE49-F238E27FC236}">
              <a16:creationId xmlns:a16="http://schemas.microsoft.com/office/drawing/2014/main" id="{F13E415D-4145-49EE-9D03-292D5684EADB}"/>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0" name="テキスト ボックス 389">
          <a:extLst>
            <a:ext uri="{FF2B5EF4-FFF2-40B4-BE49-F238E27FC236}">
              <a16:creationId xmlns:a16="http://schemas.microsoft.com/office/drawing/2014/main" id="{68B55238-2B5F-42F7-9807-7C1AFF8A96C7}"/>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5141</xdr:rowOff>
    </xdr:from>
    <xdr:to>
      <xdr:col>72</xdr:col>
      <xdr:colOff>203200</xdr:colOff>
      <xdr:row>45</xdr:row>
      <xdr:rowOff>16631</xdr:rowOff>
    </xdr:to>
    <xdr:cxnSp macro="">
      <xdr:nvCxnSpPr>
        <xdr:cNvPr id="391" name="直線コネクタ 390">
          <a:extLst>
            <a:ext uri="{FF2B5EF4-FFF2-40B4-BE49-F238E27FC236}">
              <a16:creationId xmlns:a16="http://schemas.microsoft.com/office/drawing/2014/main" id="{EBBAE93F-C803-46BB-914B-F7C5324B7D4D}"/>
            </a:ext>
          </a:extLst>
        </xdr:cNvPr>
        <xdr:cNvCxnSpPr/>
      </xdr:nvCxnSpPr>
      <xdr:spPr>
        <a:xfrm>
          <a:off x="14401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a:extLst>
            <a:ext uri="{FF2B5EF4-FFF2-40B4-BE49-F238E27FC236}">
              <a16:creationId xmlns:a16="http://schemas.microsoft.com/office/drawing/2014/main" id="{CE89CC90-2047-4910-AF94-4BF7797C14CA}"/>
            </a:ext>
          </a:extLst>
        </xdr:cNvPr>
        <xdr:cNvSpPr/>
      </xdr:nvSpPr>
      <xdr:spPr>
        <a:xfrm>
          <a:off x="15240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61582</xdr:rowOff>
    </xdr:from>
    <xdr:ext cx="762000" cy="259045"/>
    <xdr:sp macro="" textlink="">
      <xdr:nvSpPr>
        <xdr:cNvPr id="393" name="テキスト ボックス 392">
          <a:extLst>
            <a:ext uri="{FF2B5EF4-FFF2-40B4-BE49-F238E27FC236}">
              <a16:creationId xmlns:a16="http://schemas.microsoft.com/office/drawing/2014/main" id="{229482FB-BC27-4C9A-99E1-F8229BA90DBA}"/>
            </a:ext>
          </a:extLst>
        </xdr:cNvPr>
        <xdr:cNvSpPr txBox="1"/>
      </xdr:nvSpPr>
      <xdr:spPr>
        <a:xfrm>
          <a:off x="14909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5141</xdr:rowOff>
    </xdr:from>
    <xdr:to>
      <xdr:col>68</xdr:col>
      <xdr:colOff>152400</xdr:colOff>
      <xdr:row>45</xdr:row>
      <xdr:rowOff>16631</xdr:rowOff>
    </xdr:to>
    <xdr:cxnSp macro="">
      <xdr:nvCxnSpPr>
        <xdr:cNvPr id="394" name="直線コネクタ 393">
          <a:extLst>
            <a:ext uri="{FF2B5EF4-FFF2-40B4-BE49-F238E27FC236}">
              <a16:creationId xmlns:a16="http://schemas.microsoft.com/office/drawing/2014/main" id="{C9D0A62E-266C-4BAF-9AC6-571D8EDB5AC8}"/>
            </a:ext>
          </a:extLst>
        </xdr:cNvPr>
        <xdr:cNvCxnSpPr/>
      </xdr:nvCxnSpPr>
      <xdr:spPr>
        <a:xfrm flipV="1">
          <a:off x="13512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EB2A5244-E92A-4B29-9DAB-0F6B8F7589A0}"/>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6" name="テキスト ボックス 395">
          <a:extLst>
            <a:ext uri="{FF2B5EF4-FFF2-40B4-BE49-F238E27FC236}">
              <a16:creationId xmlns:a16="http://schemas.microsoft.com/office/drawing/2014/main" id="{78DA6D4D-22B8-4420-AD15-3FE62870CA3F}"/>
            </a:ext>
          </a:extLst>
        </xdr:cNvPr>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a:extLst>
            <a:ext uri="{FF2B5EF4-FFF2-40B4-BE49-F238E27FC236}">
              <a16:creationId xmlns:a16="http://schemas.microsoft.com/office/drawing/2014/main" id="{B084B27D-6D06-4290-918B-AA166BE12815}"/>
            </a:ext>
          </a:extLst>
        </xdr:cNvPr>
        <xdr:cNvSpPr/>
      </xdr:nvSpPr>
      <xdr:spPr>
        <a:xfrm>
          <a:off x="13462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73072</xdr:rowOff>
    </xdr:from>
    <xdr:ext cx="762000" cy="259045"/>
    <xdr:sp macro="" textlink="">
      <xdr:nvSpPr>
        <xdr:cNvPr id="398" name="テキスト ボックス 397">
          <a:extLst>
            <a:ext uri="{FF2B5EF4-FFF2-40B4-BE49-F238E27FC236}">
              <a16:creationId xmlns:a16="http://schemas.microsoft.com/office/drawing/2014/main" id="{2140A516-D112-4CBD-B0ED-60D15B69B9F2}"/>
            </a:ext>
          </a:extLst>
        </xdr:cNvPr>
        <xdr:cNvSpPr txBox="1"/>
      </xdr:nvSpPr>
      <xdr:spPr>
        <a:xfrm>
          <a:off x="13131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26CBC1C3-6E3C-4C85-A0DC-8A8DD7D59FBC}"/>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100E6DF5-D663-471E-8582-7EE44789CBB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EEF18084-8228-4B09-85F9-B26B9DC43003}"/>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21EC289A-2F63-4424-9D91-F9FAFDAC1CE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1BF5A69C-5F72-46B5-B902-AA563E0DF3F5}"/>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102809</xdr:rowOff>
    </xdr:from>
    <xdr:to>
      <xdr:col>81</xdr:col>
      <xdr:colOff>95250</xdr:colOff>
      <xdr:row>45</xdr:row>
      <xdr:rowOff>32959</xdr:rowOff>
    </xdr:to>
    <xdr:sp macro="" textlink="">
      <xdr:nvSpPr>
        <xdr:cNvPr id="404" name="楕円 403">
          <a:extLst>
            <a:ext uri="{FF2B5EF4-FFF2-40B4-BE49-F238E27FC236}">
              <a16:creationId xmlns:a16="http://schemas.microsoft.com/office/drawing/2014/main" id="{DA13DD29-CA98-458E-B879-93B19AB8C83C}"/>
            </a:ext>
          </a:extLst>
        </xdr:cNvPr>
        <xdr:cNvSpPr/>
      </xdr:nvSpPr>
      <xdr:spPr>
        <a:xfrm>
          <a:off x="16967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170136</xdr:rowOff>
    </xdr:from>
    <xdr:ext cx="762000" cy="259045"/>
    <xdr:sp macro="" textlink="">
      <xdr:nvSpPr>
        <xdr:cNvPr id="405" name="公債費負担の状況該当値テキスト">
          <a:extLst>
            <a:ext uri="{FF2B5EF4-FFF2-40B4-BE49-F238E27FC236}">
              <a16:creationId xmlns:a16="http://schemas.microsoft.com/office/drawing/2014/main" id="{C2AB59A1-93DF-45A4-BB46-1FB674AD5C3D}"/>
            </a:ext>
          </a:extLst>
        </xdr:cNvPr>
        <xdr:cNvSpPr txBox="1"/>
      </xdr:nvSpPr>
      <xdr:spPr>
        <a:xfrm>
          <a:off x="17106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102809</xdr:rowOff>
    </xdr:from>
    <xdr:to>
      <xdr:col>77</xdr:col>
      <xdr:colOff>95250</xdr:colOff>
      <xdr:row>45</xdr:row>
      <xdr:rowOff>32959</xdr:rowOff>
    </xdr:to>
    <xdr:sp macro="" textlink="">
      <xdr:nvSpPr>
        <xdr:cNvPr id="406" name="楕円 405">
          <a:extLst>
            <a:ext uri="{FF2B5EF4-FFF2-40B4-BE49-F238E27FC236}">
              <a16:creationId xmlns:a16="http://schemas.microsoft.com/office/drawing/2014/main" id="{DC5E8A39-8B07-4307-9B97-DD266C54CFE6}"/>
            </a:ext>
          </a:extLst>
        </xdr:cNvPr>
        <xdr:cNvSpPr/>
      </xdr:nvSpPr>
      <xdr:spPr>
        <a:xfrm>
          <a:off x="16129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17736</xdr:rowOff>
    </xdr:from>
    <xdr:ext cx="736600" cy="259045"/>
    <xdr:sp macro="" textlink="">
      <xdr:nvSpPr>
        <xdr:cNvPr id="407" name="テキスト ボックス 406">
          <a:extLst>
            <a:ext uri="{FF2B5EF4-FFF2-40B4-BE49-F238E27FC236}">
              <a16:creationId xmlns:a16="http://schemas.microsoft.com/office/drawing/2014/main" id="{E0A9A7CB-FB28-4B58-8521-D9B4BDAB2BEA}"/>
            </a:ext>
          </a:extLst>
        </xdr:cNvPr>
        <xdr:cNvSpPr txBox="1"/>
      </xdr:nvSpPr>
      <xdr:spPr>
        <a:xfrm>
          <a:off x="15798800" y="773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137281</xdr:rowOff>
    </xdr:from>
    <xdr:to>
      <xdr:col>73</xdr:col>
      <xdr:colOff>44450</xdr:colOff>
      <xdr:row>45</xdr:row>
      <xdr:rowOff>67431</xdr:rowOff>
    </xdr:to>
    <xdr:sp macro="" textlink="">
      <xdr:nvSpPr>
        <xdr:cNvPr id="408" name="楕円 407">
          <a:extLst>
            <a:ext uri="{FF2B5EF4-FFF2-40B4-BE49-F238E27FC236}">
              <a16:creationId xmlns:a16="http://schemas.microsoft.com/office/drawing/2014/main" id="{6DE582D0-8CF2-4036-A8C4-D199DD1A3814}"/>
            </a:ext>
          </a:extLst>
        </xdr:cNvPr>
        <xdr:cNvSpPr/>
      </xdr:nvSpPr>
      <xdr:spPr>
        <a:xfrm>
          <a:off x="15240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52208</xdr:rowOff>
    </xdr:from>
    <xdr:ext cx="762000" cy="259045"/>
    <xdr:sp macro="" textlink="">
      <xdr:nvSpPr>
        <xdr:cNvPr id="409" name="テキスト ボックス 408">
          <a:extLst>
            <a:ext uri="{FF2B5EF4-FFF2-40B4-BE49-F238E27FC236}">
              <a16:creationId xmlns:a16="http://schemas.microsoft.com/office/drawing/2014/main" id="{541B3334-8820-4116-A580-1AFE0E32D552}"/>
            </a:ext>
          </a:extLst>
        </xdr:cNvPr>
        <xdr:cNvSpPr txBox="1"/>
      </xdr:nvSpPr>
      <xdr:spPr>
        <a:xfrm>
          <a:off x="14909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125791</xdr:rowOff>
    </xdr:from>
    <xdr:to>
      <xdr:col>68</xdr:col>
      <xdr:colOff>203200</xdr:colOff>
      <xdr:row>45</xdr:row>
      <xdr:rowOff>55941</xdr:rowOff>
    </xdr:to>
    <xdr:sp macro="" textlink="">
      <xdr:nvSpPr>
        <xdr:cNvPr id="410" name="楕円 409">
          <a:extLst>
            <a:ext uri="{FF2B5EF4-FFF2-40B4-BE49-F238E27FC236}">
              <a16:creationId xmlns:a16="http://schemas.microsoft.com/office/drawing/2014/main" id="{324536CD-025A-4CD2-9A73-740E66500BB0}"/>
            </a:ext>
          </a:extLst>
        </xdr:cNvPr>
        <xdr:cNvSpPr/>
      </xdr:nvSpPr>
      <xdr:spPr>
        <a:xfrm>
          <a:off x="14351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40718</xdr:rowOff>
    </xdr:from>
    <xdr:ext cx="762000" cy="259045"/>
    <xdr:sp macro="" textlink="">
      <xdr:nvSpPr>
        <xdr:cNvPr id="411" name="テキスト ボックス 410">
          <a:extLst>
            <a:ext uri="{FF2B5EF4-FFF2-40B4-BE49-F238E27FC236}">
              <a16:creationId xmlns:a16="http://schemas.microsoft.com/office/drawing/2014/main" id="{5EE1D941-120B-4B63-9F6A-7FDB6333CB1A}"/>
            </a:ext>
          </a:extLst>
        </xdr:cNvPr>
        <xdr:cNvSpPr txBox="1"/>
      </xdr:nvSpPr>
      <xdr:spPr>
        <a:xfrm>
          <a:off x="14020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137281</xdr:rowOff>
    </xdr:from>
    <xdr:to>
      <xdr:col>64</xdr:col>
      <xdr:colOff>152400</xdr:colOff>
      <xdr:row>45</xdr:row>
      <xdr:rowOff>67431</xdr:rowOff>
    </xdr:to>
    <xdr:sp macro="" textlink="">
      <xdr:nvSpPr>
        <xdr:cNvPr id="412" name="楕円 411">
          <a:extLst>
            <a:ext uri="{FF2B5EF4-FFF2-40B4-BE49-F238E27FC236}">
              <a16:creationId xmlns:a16="http://schemas.microsoft.com/office/drawing/2014/main" id="{AB70D303-1039-4692-9D05-EF14035ADA99}"/>
            </a:ext>
          </a:extLst>
        </xdr:cNvPr>
        <xdr:cNvSpPr/>
      </xdr:nvSpPr>
      <xdr:spPr>
        <a:xfrm>
          <a:off x="13462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52208</xdr:rowOff>
    </xdr:from>
    <xdr:ext cx="762000" cy="259045"/>
    <xdr:sp macro="" textlink="">
      <xdr:nvSpPr>
        <xdr:cNvPr id="413" name="テキスト ボックス 412">
          <a:extLst>
            <a:ext uri="{FF2B5EF4-FFF2-40B4-BE49-F238E27FC236}">
              <a16:creationId xmlns:a16="http://schemas.microsoft.com/office/drawing/2014/main" id="{8F5907F1-4658-4BE6-9F8C-7BCD6D2FA98D}"/>
            </a:ext>
          </a:extLst>
        </xdr:cNvPr>
        <xdr:cNvSpPr txBox="1"/>
      </xdr:nvSpPr>
      <xdr:spPr>
        <a:xfrm>
          <a:off x="13131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BBA9654C-23B4-401B-8268-66F95492F7D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1F9FF6E5-7BAC-4AB5-9F89-CB7EC50B3303}"/>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5DEA2DA6-2166-43C8-A235-059F317DF737}"/>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58CEEFA2-B56C-4F2E-8C6F-9208C7C7640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8681D741-B525-4A9F-BC70-3D05677373A2}"/>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372C169B-E8DA-491E-8253-03340C6645FE}"/>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AFC342DB-BFA4-4420-82A0-AAC6D6A236BF}"/>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CC06A877-CC6D-4506-8B67-794D5279A786}"/>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377B06E9-F8C1-4375-94E5-06D584E2A196}"/>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D665AEB8-FC0B-466D-BF1B-5A9E3B5CF58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F4170B23-642A-40B5-A1EA-8A2A88DF4CF7}"/>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943CF4CC-E710-45B1-9708-7D7F323495B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8FF3B884-E0B0-4FDC-A32D-7E73FAA2DF8A}"/>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地方債残高の減少や充当可能基金の増加などにより、将来負担比率は年々減少しており、令和４年度は前年度比で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依然として類似団体平均を大きく上回っているため、今後もなお一層の収支改善に取り組み、財政健全化に努める。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7E31A72E-D5E0-4489-84E3-564DEE81FD1F}"/>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6CC1622F-A256-43CA-A12A-E5F1A40FAC26}"/>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AFC8F4FD-1297-4B77-ABDA-D320DAEB533E}"/>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57D88D62-C929-4688-BF2F-8F393D9365CF}"/>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DAAE3B89-8ABF-4D77-AEFF-87A0D6CF6825}"/>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73B3FDF8-C7A2-4560-BAD3-1A16D164A393}"/>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FF12BB12-0643-4BB8-8E7B-99F01B5D8BC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6538F5C2-5505-436E-AE8B-4024DBC3DCDC}"/>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D89BA2E3-A036-4EC1-B3C9-79FE96F4A117}"/>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AEB5483C-B64D-4D84-82D5-D5A5345C51CA}"/>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9619B85-013B-480C-8E5F-C9C0BF8B0FBC}"/>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AAEDA1F7-7949-4A00-85E1-435012D58DDF}"/>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A4390571-5A82-4033-BF49-FB1FAB7B6688}"/>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DABC121B-D79F-43AF-BC33-D52E3868F52C}"/>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A77CF6D6-3526-4692-81A4-A378F6543B17}"/>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C0724227-EC58-4B88-9E78-F22BDCFA1D71}"/>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67777C6F-7F76-4EF6-8D01-68D3BE70495F}"/>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a:extLst>
            <a:ext uri="{FF2B5EF4-FFF2-40B4-BE49-F238E27FC236}">
              <a16:creationId xmlns:a16="http://schemas.microsoft.com/office/drawing/2014/main" id="{C612E3A4-8425-4BAC-B83C-97F58562B054}"/>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a:extLst>
            <a:ext uri="{FF2B5EF4-FFF2-40B4-BE49-F238E27FC236}">
              <a16:creationId xmlns:a16="http://schemas.microsoft.com/office/drawing/2014/main" id="{BAAFBA35-1D8D-4566-A1F8-531AA41EF078}"/>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a:extLst>
            <a:ext uri="{FF2B5EF4-FFF2-40B4-BE49-F238E27FC236}">
              <a16:creationId xmlns:a16="http://schemas.microsoft.com/office/drawing/2014/main" id="{797CC7C6-FBD2-4651-92A0-C3FD42EB3276}"/>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88542CF0-7586-4C1B-96A4-1821F7B04764}"/>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952ED759-55A0-4101-8851-A0422052B5E9}"/>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76835</xdr:rowOff>
    </xdr:from>
    <xdr:to>
      <xdr:col>81</xdr:col>
      <xdr:colOff>44450</xdr:colOff>
      <xdr:row>19</xdr:row>
      <xdr:rowOff>44994</xdr:rowOff>
    </xdr:to>
    <xdr:cxnSp macro="">
      <xdr:nvCxnSpPr>
        <xdr:cNvPr id="449" name="直線コネクタ 448">
          <a:extLst>
            <a:ext uri="{FF2B5EF4-FFF2-40B4-BE49-F238E27FC236}">
              <a16:creationId xmlns:a16="http://schemas.microsoft.com/office/drawing/2014/main" id="{1D2B8582-11DA-49E5-BF84-7852056EFA72}"/>
            </a:ext>
          </a:extLst>
        </xdr:cNvPr>
        <xdr:cNvCxnSpPr/>
      </xdr:nvCxnSpPr>
      <xdr:spPr>
        <a:xfrm flipV="1">
          <a:off x="16179800" y="3162935"/>
          <a:ext cx="838200" cy="13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50" name="将来負担の状況平均値テキスト">
          <a:extLst>
            <a:ext uri="{FF2B5EF4-FFF2-40B4-BE49-F238E27FC236}">
              <a16:creationId xmlns:a16="http://schemas.microsoft.com/office/drawing/2014/main" id="{71C34764-12C8-497A-9B5F-B8DFA163A90B}"/>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1" name="フローチャート: 判断 450">
          <a:extLst>
            <a:ext uri="{FF2B5EF4-FFF2-40B4-BE49-F238E27FC236}">
              <a16:creationId xmlns:a16="http://schemas.microsoft.com/office/drawing/2014/main" id="{A3FF0590-70FC-49DE-B266-923D4B87674E}"/>
            </a:ext>
          </a:extLst>
        </xdr:cNvPr>
        <xdr:cNvSpPr/>
      </xdr:nvSpPr>
      <xdr:spPr>
        <a:xfrm>
          <a:off x="16967200" y="226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44994</xdr:rowOff>
    </xdr:from>
    <xdr:to>
      <xdr:col>77</xdr:col>
      <xdr:colOff>44450</xdr:colOff>
      <xdr:row>20</xdr:row>
      <xdr:rowOff>99332</xdr:rowOff>
    </xdr:to>
    <xdr:cxnSp macro="">
      <xdr:nvCxnSpPr>
        <xdr:cNvPr id="452" name="直線コネクタ 451">
          <a:extLst>
            <a:ext uri="{FF2B5EF4-FFF2-40B4-BE49-F238E27FC236}">
              <a16:creationId xmlns:a16="http://schemas.microsoft.com/office/drawing/2014/main" id="{0B904257-8BCC-43DA-B493-AC7EF4727957}"/>
            </a:ext>
          </a:extLst>
        </xdr:cNvPr>
        <xdr:cNvCxnSpPr/>
      </xdr:nvCxnSpPr>
      <xdr:spPr>
        <a:xfrm flipV="1">
          <a:off x="15290800" y="3302544"/>
          <a:ext cx="889000" cy="22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a:extLst>
            <a:ext uri="{FF2B5EF4-FFF2-40B4-BE49-F238E27FC236}">
              <a16:creationId xmlns:a16="http://schemas.microsoft.com/office/drawing/2014/main" id="{E534F6C3-AB40-4A9F-AFFA-0F3E079C1B7D}"/>
            </a:ext>
          </a:extLst>
        </xdr:cNvPr>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a:extLst>
            <a:ext uri="{FF2B5EF4-FFF2-40B4-BE49-F238E27FC236}">
              <a16:creationId xmlns:a16="http://schemas.microsoft.com/office/drawing/2014/main" id="{A8AA0167-F754-4AAF-BDD6-812C8CE5CDD9}"/>
            </a:ext>
          </a:extLst>
        </xdr:cNvPr>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99332</xdr:rowOff>
    </xdr:from>
    <xdr:to>
      <xdr:col>72</xdr:col>
      <xdr:colOff>203200</xdr:colOff>
      <xdr:row>21</xdr:row>
      <xdr:rowOff>153670</xdr:rowOff>
    </xdr:to>
    <xdr:cxnSp macro="">
      <xdr:nvCxnSpPr>
        <xdr:cNvPr id="455" name="直線コネクタ 454">
          <a:extLst>
            <a:ext uri="{FF2B5EF4-FFF2-40B4-BE49-F238E27FC236}">
              <a16:creationId xmlns:a16="http://schemas.microsoft.com/office/drawing/2014/main" id="{725044B9-9ABF-4079-A3FE-59355B14A00B}"/>
            </a:ext>
          </a:extLst>
        </xdr:cNvPr>
        <xdr:cNvCxnSpPr/>
      </xdr:nvCxnSpPr>
      <xdr:spPr>
        <a:xfrm flipV="1">
          <a:off x="14401800" y="3528332"/>
          <a:ext cx="889000" cy="22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155938</xdr:rowOff>
    </xdr:from>
    <xdr:to>
      <xdr:col>73</xdr:col>
      <xdr:colOff>44450</xdr:colOff>
      <xdr:row>14</xdr:row>
      <xdr:rowOff>86088</xdr:rowOff>
    </xdr:to>
    <xdr:sp macro="" textlink="">
      <xdr:nvSpPr>
        <xdr:cNvPr id="456" name="フローチャート: 判断 455">
          <a:extLst>
            <a:ext uri="{FF2B5EF4-FFF2-40B4-BE49-F238E27FC236}">
              <a16:creationId xmlns:a16="http://schemas.microsoft.com/office/drawing/2014/main" id="{B807839B-A6B1-4A5C-99C0-CAC409FE4E0A}"/>
            </a:ext>
          </a:extLst>
        </xdr:cNvPr>
        <xdr:cNvSpPr/>
      </xdr:nvSpPr>
      <xdr:spPr>
        <a:xfrm>
          <a:off x="15240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7" name="テキスト ボックス 456">
          <a:extLst>
            <a:ext uri="{FF2B5EF4-FFF2-40B4-BE49-F238E27FC236}">
              <a16:creationId xmlns:a16="http://schemas.microsoft.com/office/drawing/2014/main" id="{48F42EA0-47B0-4951-B24E-AC31AFF218B5}"/>
            </a:ext>
          </a:extLst>
        </xdr:cNvPr>
        <xdr:cNvSpPr txBox="1"/>
      </xdr:nvSpPr>
      <xdr:spPr>
        <a:xfrm>
          <a:off x="14909800" y="215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153670</xdr:rowOff>
    </xdr:from>
    <xdr:to>
      <xdr:col>68</xdr:col>
      <xdr:colOff>152400</xdr:colOff>
      <xdr:row>22</xdr:row>
      <xdr:rowOff>156301</xdr:rowOff>
    </xdr:to>
    <xdr:cxnSp macro="">
      <xdr:nvCxnSpPr>
        <xdr:cNvPr id="458" name="直線コネクタ 457">
          <a:extLst>
            <a:ext uri="{FF2B5EF4-FFF2-40B4-BE49-F238E27FC236}">
              <a16:creationId xmlns:a16="http://schemas.microsoft.com/office/drawing/2014/main" id="{D0061819-C93C-4321-AB70-1BF612B8BAE6}"/>
            </a:ext>
          </a:extLst>
        </xdr:cNvPr>
        <xdr:cNvCxnSpPr/>
      </xdr:nvCxnSpPr>
      <xdr:spPr>
        <a:xfrm flipV="1">
          <a:off x="13512800" y="3754120"/>
          <a:ext cx="889000" cy="17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55154</xdr:rowOff>
    </xdr:from>
    <xdr:to>
      <xdr:col>68</xdr:col>
      <xdr:colOff>203200</xdr:colOff>
      <xdr:row>14</xdr:row>
      <xdr:rowOff>156754</xdr:rowOff>
    </xdr:to>
    <xdr:sp macro="" textlink="">
      <xdr:nvSpPr>
        <xdr:cNvPr id="459" name="フローチャート: 判断 458">
          <a:extLst>
            <a:ext uri="{FF2B5EF4-FFF2-40B4-BE49-F238E27FC236}">
              <a16:creationId xmlns:a16="http://schemas.microsoft.com/office/drawing/2014/main" id="{9F099046-8D15-4981-8AF0-F1DA8C7E4135}"/>
            </a:ext>
          </a:extLst>
        </xdr:cNvPr>
        <xdr:cNvSpPr/>
      </xdr:nvSpPr>
      <xdr:spPr>
        <a:xfrm>
          <a:off x="14351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60" name="テキスト ボックス 459">
          <a:extLst>
            <a:ext uri="{FF2B5EF4-FFF2-40B4-BE49-F238E27FC236}">
              <a16:creationId xmlns:a16="http://schemas.microsoft.com/office/drawing/2014/main" id="{833A8BC7-1E30-41B1-9F25-E6473FA2989C}"/>
            </a:ext>
          </a:extLst>
        </xdr:cNvPr>
        <xdr:cNvSpPr txBox="1"/>
      </xdr:nvSpPr>
      <xdr:spPr>
        <a:xfrm>
          <a:off x="14020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61" name="フローチャート: 判断 460">
          <a:extLst>
            <a:ext uri="{FF2B5EF4-FFF2-40B4-BE49-F238E27FC236}">
              <a16:creationId xmlns:a16="http://schemas.microsoft.com/office/drawing/2014/main" id="{A5B49659-E825-42D1-B8DC-E3AEB6CBFDAF}"/>
            </a:ext>
          </a:extLst>
        </xdr:cNvPr>
        <xdr:cNvSpPr/>
      </xdr:nvSpPr>
      <xdr:spPr>
        <a:xfrm>
          <a:off x="13462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62" name="テキスト ボックス 461">
          <a:extLst>
            <a:ext uri="{FF2B5EF4-FFF2-40B4-BE49-F238E27FC236}">
              <a16:creationId xmlns:a16="http://schemas.microsoft.com/office/drawing/2014/main" id="{695C3486-0023-4404-A70B-DC475E496977}"/>
            </a:ext>
          </a:extLst>
        </xdr:cNvPr>
        <xdr:cNvSpPr txBox="1"/>
      </xdr:nvSpPr>
      <xdr:spPr>
        <a:xfrm>
          <a:off x="13131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2934F7A1-24A4-4874-8907-2D6976A5826A}"/>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E7C206BE-AF31-42A6-AEE4-76362B47D92F}"/>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7F4EB580-B68D-48F2-B7E1-04FE892C2C14}"/>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71E83A56-13AA-4C63-A610-E5EC22517352}"/>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96453F73-7DF3-4401-800D-7AD3AC82D7C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26035</xdr:rowOff>
    </xdr:from>
    <xdr:to>
      <xdr:col>81</xdr:col>
      <xdr:colOff>95250</xdr:colOff>
      <xdr:row>18</xdr:row>
      <xdr:rowOff>127635</xdr:rowOff>
    </xdr:to>
    <xdr:sp macro="" textlink="">
      <xdr:nvSpPr>
        <xdr:cNvPr id="468" name="楕円 467">
          <a:extLst>
            <a:ext uri="{FF2B5EF4-FFF2-40B4-BE49-F238E27FC236}">
              <a16:creationId xmlns:a16="http://schemas.microsoft.com/office/drawing/2014/main" id="{A81B2970-8C45-4593-94C5-6331E1521ED0}"/>
            </a:ext>
          </a:extLst>
        </xdr:cNvPr>
        <xdr:cNvSpPr/>
      </xdr:nvSpPr>
      <xdr:spPr>
        <a:xfrm>
          <a:off x="16967200" y="31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169562</xdr:rowOff>
    </xdr:from>
    <xdr:ext cx="762000" cy="259045"/>
    <xdr:sp macro="" textlink="">
      <xdr:nvSpPr>
        <xdr:cNvPr id="469" name="将来負担の状況該当値テキスト">
          <a:extLst>
            <a:ext uri="{FF2B5EF4-FFF2-40B4-BE49-F238E27FC236}">
              <a16:creationId xmlns:a16="http://schemas.microsoft.com/office/drawing/2014/main" id="{1A5487FA-713B-42C4-BB15-9B51D741BA0A}"/>
            </a:ext>
          </a:extLst>
        </xdr:cNvPr>
        <xdr:cNvSpPr txBox="1"/>
      </xdr:nvSpPr>
      <xdr:spPr>
        <a:xfrm>
          <a:off x="17106900" y="308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165644</xdr:rowOff>
    </xdr:from>
    <xdr:to>
      <xdr:col>77</xdr:col>
      <xdr:colOff>95250</xdr:colOff>
      <xdr:row>19</xdr:row>
      <xdr:rowOff>95794</xdr:rowOff>
    </xdr:to>
    <xdr:sp macro="" textlink="">
      <xdr:nvSpPr>
        <xdr:cNvPr id="470" name="楕円 469">
          <a:extLst>
            <a:ext uri="{FF2B5EF4-FFF2-40B4-BE49-F238E27FC236}">
              <a16:creationId xmlns:a16="http://schemas.microsoft.com/office/drawing/2014/main" id="{D98E1D02-B1E0-4350-8040-9AD4B669227D}"/>
            </a:ext>
          </a:extLst>
        </xdr:cNvPr>
        <xdr:cNvSpPr/>
      </xdr:nvSpPr>
      <xdr:spPr>
        <a:xfrm>
          <a:off x="16129000" y="32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80571</xdr:rowOff>
    </xdr:from>
    <xdr:ext cx="736600" cy="259045"/>
    <xdr:sp macro="" textlink="">
      <xdr:nvSpPr>
        <xdr:cNvPr id="471" name="テキスト ボックス 470">
          <a:extLst>
            <a:ext uri="{FF2B5EF4-FFF2-40B4-BE49-F238E27FC236}">
              <a16:creationId xmlns:a16="http://schemas.microsoft.com/office/drawing/2014/main" id="{22D179E2-717E-472E-84B9-D3112894BA10}"/>
            </a:ext>
          </a:extLst>
        </xdr:cNvPr>
        <xdr:cNvSpPr txBox="1"/>
      </xdr:nvSpPr>
      <xdr:spPr>
        <a:xfrm>
          <a:off x="15798800" y="3338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48532</xdr:rowOff>
    </xdr:from>
    <xdr:to>
      <xdr:col>73</xdr:col>
      <xdr:colOff>44450</xdr:colOff>
      <xdr:row>20</xdr:row>
      <xdr:rowOff>150132</xdr:rowOff>
    </xdr:to>
    <xdr:sp macro="" textlink="">
      <xdr:nvSpPr>
        <xdr:cNvPr id="472" name="楕円 471">
          <a:extLst>
            <a:ext uri="{FF2B5EF4-FFF2-40B4-BE49-F238E27FC236}">
              <a16:creationId xmlns:a16="http://schemas.microsoft.com/office/drawing/2014/main" id="{C2A8D753-B898-4168-915D-A5F4ED3C07B9}"/>
            </a:ext>
          </a:extLst>
        </xdr:cNvPr>
        <xdr:cNvSpPr/>
      </xdr:nvSpPr>
      <xdr:spPr>
        <a:xfrm>
          <a:off x="15240000" y="34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134909</xdr:rowOff>
    </xdr:from>
    <xdr:ext cx="762000" cy="259045"/>
    <xdr:sp macro="" textlink="">
      <xdr:nvSpPr>
        <xdr:cNvPr id="473" name="テキスト ボックス 472">
          <a:extLst>
            <a:ext uri="{FF2B5EF4-FFF2-40B4-BE49-F238E27FC236}">
              <a16:creationId xmlns:a16="http://schemas.microsoft.com/office/drawing/2014/main" id="{6194C1A4-D8E2-4D36-BDFC-C86EF3408B48}"/>
            </a:ext>
          </a:extLst>
        </xdr:cNvPr>
        <xdr:cNvSpPr txBox="1"/>
      </xdr:nvSpPr>
      <xdr:spPr>
        <a:xfrm>
          <a:off x="14909800" y="356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102870</xdr:rowOff>
    </xdr:from>
    <xdr:to>
      <xdr:col>68</xdr:col>
      <xdr:colOff>203200</xdr:colOff>
      <xdr:row>22</xdr:row>
      <xdr:rowOff>33020</xdr:rowOff>
    </xdr:to>
    <xdr:sp macro="" textlink="">
      <xdr:nvSpPr>
        <xdr:cNvPr id="474" name="楕円 473">
          <a:extLst>
            <a:ext uri="{FF2B5EF4-FFF2-40B4-BE49-F238E27FC236}">
              <a16:creationId xmlns:a16="http://schemas.microsoft.com/office/drawing/2014/main" id="{4B3532F2-43CA-489C-8816-6FEAD1026048}"/>
            </a:ext>
          </a:extLst>
        </xdr:cNvPr>
        <xdr:cNvSpPr/>
      </xdr:nvSpPr>
      <xdr:spPr>
        <a:xfrm>
          <a:off x="14351000" y="37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17797</xdr:rowOff>
    </xdr:from>
    <xdr:ext cx="762000" cy="259045"/>
    <xdr:sp macro="" textlink="">
      <xdr:nvSpPr>
        <xdr:cNvPr id="475" name="テキスト ボックス 474">
          <a:extLst>
            <a:ext uri="{FF2B5EF4-FFF2-40B4-BE49-F238E27FC236}">
              <a16:creationId xmlns:a16="http://schemas.microsoft.com/office/drawing/2014/main" id="{8A4DACEF-5F85-4248-8ACE-C3D9C5F7EB82}"/>
            </a:ext>
          </a:extLst>
        </xdr:cNvPr>
        <xdr:cNvSpPr txBox="1"/>
      </xdr:nvSpPr>
      <xdr:spPr>
        <a:xfrm>
          <a:off x="14020800" y="378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105501</xdr:rowOff>
    </xdr:from>
    <xdr:to>
      <xdr:col>64</xdr:col>
      <xdr:colOff>152400</xdr:colOff>
      <xdr:row>23</xdr:row>
      <xdr:rowOff>35651</xdr:rowOff>
    </xdr:to>
    <xdr:sp macro="" textlink="">
      <xdr:nvSpPr>
        <xdr:cNvPr id="476" name="楕円 475">
          <a:extLst>
            <a:ext uri="{FF2B5EF4-FFF2-40B4-BE49-F238E27FC236}">
              <a16:creationId xmlns:a16="http://schemas.microsoft.com/office/drawing/2014/main" id="{C65CCF94-C1F9-404B-9136-5D478B218BB5}"/>
            </a:ext>
          </a:extLst>
        </xdr:cNvPr>
        <xdr:cNvSpPr/>
      </xdr:nvSpPr>
      <xdr:spPr>
        <a:xfrm>
          <a:off x="13462000" y="387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20428</xdr:rowOff>
    </xdr:from>
    <xdr:ext cx="762000" cy="259045"/>
    <xdr:sp macro="" textlink="">
      <xdr:nvSpPr>
        <xdr:cNvPr id="477" name="テキスト ボックス 476">
          <a:extLst>
            <a:ext uri="{FF2B5EF4-FFF2-40B4-BE49-F238E27FC236}">
              <a16:creationId xmlns:a16="http://schemas.microsoft.com/office/drawing/2014/main" id="{2FF3553F-FCF3-4C94-9390-2764B267EF67}"/>
            </a:ext>
          </a:extLst>
        </xdr:cNvPr>
        <xdr:cNvSpPr txBox="1"/>
      </xdr:nvSpPr>
      <xdr:spPr>
        <a:xfrm>
          <a:off x="13131800" y="396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北海道釧路市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160,483
159,576
1,363.29
101,629,191
99,630,262
1,970,987
49,600,313
105,109,672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定員適正化計画等に基づく職員定数の見直しや財政健全化推進プランに基づいた業務のアウトソーシング、給与の独自削減等に取り組んできた結果、類似団体平均を下回っている。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引き続き業務のアウトソーシングや職員の適正配置により、人件費の抑制に努める。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35</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23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123190</xdr:rowOff>
    </xdr:from>
    <xdr:to>
      <xdr:col>19</xdr:col>
      <xdr:colOff>187325</xdr:colOff>
      <xdr:row>36</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23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8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27940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84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類似団体と比較すると平均を下回って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、その割合は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傾向にある。これは、財政健全化推進プランに基づいた事務事業の見直しにより経費を節減している一方で、業務のアウトソーシングの推進を着実に実行した結果、委託料が増加したことによるものである。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引き続き、事務事業の見直しによる歳出の抑制とともに業務のアウトソーシングを積極的に推進していく。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132715</xdr:rowOff>
    </xdr:from>
    <xdr:to>
      <xdr:col>82</xdr:col>
      <xdr:colOff>107950</xdr:colOff>
      <xdr:row>15</xdr:row>
      <xdr:rowOff>24130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3301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88282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3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132715</xdr:rowOff>
    </xdr:from>
    <xdr:to>
      <xdr:col>78</xdr:col>
      <xdr:colOff>69850</xdr:colOff>
      <xdr:row>15</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330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134002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29845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730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29845</xdr:rowOff>
    </xdr:from>
    <xdr:to>
      <xdr:col>69</xdr:col>
      <xdr:colOff>92075</xdr:colOff>
      <xdr:row>15</xdr:row>
      <xdr:rowOff>29845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60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156862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144780</xdr:rowOff>
    </xdr:from>
    <xdr:to>
      <xdr:col>82</xdr:col>
      <xdr:colOff>158750</xdr:colOff>
      <xdr:row>15</xdr:row>
      <xdr:rowOff>74930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161307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81915</xdr:rowOff>
    </xdr:from>
    <xdr:to>
      <xdr:col>78</xdr:col>
      <xdr:colOff>120650</xdr:colOff>
      <xdr:row>15</xdr:row>
      <xdr:rowOff>12065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22242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5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150495</xdr:rowOff>
    </xdr:from>
    <xdr:to>
      <xdr:col>69</xdr:col>
      <xdr:colOff>142875</xdr:colOff>
      <xdr:row>15</xdr:row>
      <xdr:rowOff>80645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90822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1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150495</xdr:rowOff>
    </xdr:from>
    <xdr:to>
      <xdr:col>65</xdr:col>
      <xdr:colOff>53975</xdr:colOff>
      <xdr:row>15</xdr:row>
      <xdr:rowOff>80645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90822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31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生活保護受給者の自立支援を目的とした釧路市自立支援プログラムの推進などにより、生活保護費は減少傾向にあ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令和４年度は障害福祉サービス費などの増加により、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また、経常的一般財源の扶助費に占める生活保護費の割合は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％と依然として大きいことから、今後も、自立支援プログラムの推進による生活保護費の抑制に努めていく。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58</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8615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57</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61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59</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9187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59</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147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19050</xdr:rowOff>
    </xdr:from>
    <xdr:to>
      <xdr:col>24</xdr:col>
      <xdr:colOff>76200</xdr:colOff>
      <xdr:row>58</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0</xdr:rowOff>
    </xdr:from>
    <xdr:to>
      <xdr:col>11</xdr:col>
      <xdr:colOff>60325</xdr:colOff>
      <xdr:row>59</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類似団体と比較すると平均を下回っており、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企業会計への繰出金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82550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804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133350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804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118127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95250</xdr:rowOff>
    </xdr:from>
    <xdr:to>
      <xdr:col>73</xdr:col>
      <xdr:colOff>180975</xdr:colOff>
      <xdr:row>57</xdr:row>
      <xdr:rowOff>133350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95250</xdr:rowOff>
    </xdr:from>
    <xdr:to>
      <xdr:col>69</xdr:col>
      <xdr:colOff>92075</xdr:colOff>
      <xdr:row>57</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86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31750</xdr:rowOff>
    </xdr:from>
    <xdr:to>
      <xdr:col>82</xdr:col>
      <xdr:colOff>158750</xdr:colOff>
      <xdr:row>57</xdr:row>
      <xdr:rowOff>133350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82550</xdr:rowOff>
    </xdr:from>
    <xdr:to>
      <xdr:col>74</xdr:col>
      <xdr:colOff>31750</xdr:colOff>
      <xdr:row>58</xdr:row>
      <xdr:rowOff>12700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22877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44450</xdr:rowOff>
    </xdr:from>
    <xdr:to>
      <xdr:col>69</xdr:col>
      <xdr:colOff>142875</xdr:colOff>
      <xdr:row>57</xdr:row>
      <xdr:rowOff>146050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156227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補助費等の経常収支比率が類似団体平均を上回っているのは、建設投資に係る企業債の償還のための企業会計への補助費が多いためである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121557</xdr:rowOff>
    </xdr:from>
    <xdr:to>
      <xdr:col>82</xdr:col>
      <xdr:colOff>107950</xdr:colOff>
      <xdr:row>37</xdr:row>
      <xdr:rowOff>4536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2937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87284</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121557</xdr:rowOff>
    </xdr:from>
    <xdr:to>
      <xdr:col>78</xdr:col>
      <xdr:colOff>69850</xdr:colOff>
      <xdr:row>36</xdr:row>
      <xdr:rowOff>154214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293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143328</xdr:rowOff>
    </xdr:from>
    <xdr:to>
      <xdr:col>73</xdr:col>
      <xdr:colOff>180975</xdr:colOff>
      <xdr:row>36</xdr:row>
      <xdr:rowOff>154214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315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21970</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143328</xdr:rowOff>
    </xdr:from>
    <xdr:to>
      <xdr:col>69</xdr:col>
      <xdr:colOff>92075</xdr:colOff>
      <xdr:row>37</xdr:row>
      <xdr:rowOff>102507</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3155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160763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125186</xdr:rowOff>
    </xdr:from>
    <xdr:to>
      <xdr:col>82</xdr:col>
      <xdr:colOff>158750</xdr:colOff>
      <xdr:row>37</xdr:row>
      <xdr:rowOff>55336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97263</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70757</xdr:rowOff>
    </xdr:from>
    <xdr:to>
      <xdr:col>78</xdr:col>
      <xdr:colOff>120650</xdr:colOff>
      <xdr:row>37</xdr:row>
      <xdr:rowOff>907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157134</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32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103414</xdr:rowOff>
    </xdr:from>
    <xdr:to>
      <xdr:col>74</xdr:col>
      <xdr:colOff>31750</xdr:colOff>
      <xdr:row>37</xdr:row>
      <xdr:rowOff>33564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92528</xdr:rowOff>
    </xdr:from>
    <xdr:to>
      <xdr:col>69</xdr:col>
      <xdr:colOff>142875</xdr:colOff>
      <xdr:row>37</xdr:row>
      <xdr:rowOff>22678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7455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51707</xdr:rowOff>
    </xdr:from>
    <xdr:to>
      <xdr:col>65</xdr:col>
      <xdr:colOff>53975</xdr:colOff>
      <xdr:row>37</xdr:row>
      <xdr:rowOff>153307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138084</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通常、県が行っている港湾や空港の建設費用を当市が負担しており、これらに係る公債費の経常収支比率は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％である。これを当市の比率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％から差し引くと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％まで低下する。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しかし、それでも類似団体平均を大きく上回っていることから、今後も、「返す以上に借りない」という方針を守り、比率の低下に努める。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40132</xdr:rowOff>
    </xdr:from>
    <xdr:to>
      <xdr:col>24</xdr:col>
      <xdr:colOff>25400</xdr:colOff>
      <xdr:row>79</xdr:row>
      <xdr:rowOff>74422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27432"/>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46499</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59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74422</xdr:rowOff>
    </xdr:from>
    <xdr:to>
      <xdr:col>24</xdr:col>
      <xdr:colOff>114300</xdr:colOff>
      <xdr:row>79</xdr:row>
      <xdr:rowOff>74422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61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126509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40132</xdr:rowOff>
    </xdr:from>
    <xdr:to>
      <xdr:col>24</xdr:col>
      <xdr:colOff>114300</xdr:colOff>
      <xdr:row>74</xdr:row>
      <xdr:rowOff>40132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69850</xdr:rowOff>
    </xdr:from>
    <xdr:to>
      <xdr:col>24</xdr:col>
      <xdr:colOff>25400</xdr:colOff>
      <xdr:row>79</xdr:row>
      <xdr:rowOff>74422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6144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60723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44196</xdr:rowOff>
    </xdr:from>
    <xdr:to>
      <xdr:col>24</xdr:col>
      <xdr:colOff>76200</xdr:colOff>
      <xdr:row>76</xdr:row>
      <xdr:rowOff>145796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129287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6144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44196</xdr:rowOff>
    </xdr:from>
    <xdr:to>
      <xdr:col>20</xdr:col>
      <xdr:colOff>38100</xdr:colOff>
      <xdr:row>76</xdr:row>
      <xdr:rowOff>145796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155973</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129287</xdr:rowOff>
    </xdr:from>
    <xdr:to>
      <xdr:col>15</xdr:col>
      <xdr:colOff>98425</xdr:colOff>
      <xdr:row>79</xdr:row>
      <xdr:rowOff>138430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6738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129287</xdr:rowOff>
    </xdr:from>
    <xdr:to>
      <xdr:col>11</xdr:col>
      <xdr:colOff>9525</xdr:colOff>
      <xdr:row>79</xdr:row>
      <xdr:rowOff>138430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6738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103632</xdr:rowOff>
    </xdr:from>
    <xdr:to>
      <xdr:col>11</xdr:col>
      <xdr:colOff>60325</xdr:colOff>
      <xdr:row>77</xdr:row>
      <xdr:rowOff>33782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43959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23622</xdr:rowOff>
    </xdr:from>
    <xdr:to>
      <xdr:col>24</xdr:col>
      <xdr:colOff>76200</xdr:colOff>
      <xdr:row>79</xdr:row>
      <xdr:rowOff>125222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103649</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47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78487</xdr:rowOff>
    </xdr:from>
    <xdr:to>
      <xdr:col>15</xdr:col>
      <xdr:colOff>149225</xdr:colOff>
      <xdr:row>80</xdr:row>
      <xdr:rowOff>8637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164864</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87630</xdr:rowOff>
    </xdr:from>
    <xdr:to>
      <xdr:col>11</xdr:col>
      <xdr:colOff>60325</xdr:colOff>
      <xdr:row>80</xdr:row>
      <xdr:rowOff>17780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78487</xdr:rowOff>
    </xdr:from>
    <xdr:to>
      <xdr:col>6</xdr:col>
      <xdr:colOff>171450</xdr:colOff>
      <xdr:row>80</xdr:row>
      <xdr:rowOff>8637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164864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公債費以外では、類似団体平均を下回っている。これは、人件費や物件費の割合が類似団体平均より低いことが要因である。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170434</xdr:rowOff>
    </xdr:from>
    <xdr:to>
      <xdr:col>82</xdr:col>
      <xdr:colOff>107950</xdr:colOff>
      <xdr:row>81</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686284"/>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85361</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170434</xdr:rowOff>
    </xdr:from>
    <xdr:to>
      <xdr:col>82</xdr:col>
      <xdr:colOff>196850</xdr:colOff>
      <xdr:row>73</xdr:row>
      <xdr:rowOff>170434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104140</xdr:rowOff>
    </xdr:from>
    <xdr:to>
      <xdr:col>82</xdr:col>
      <xdr:colOff>107950</xdr:colOff>
      <xdr:row>74</xdr:row>
      <xdr:rowOff>35560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44854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104140</xdr:rowOff>
    </xdr:from>
    <xdr:to>
      <xdr:col>78</xdr:col>
      <xdr:colOff>69850</xdr:colOff>
      <xdr:row>74</xdr:row>
      <xdr:rowOff>53848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448540"/>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53848</xdr:rowOff>
    </xdr:from>
    <xdr:to>
      <xdr:col>73</xdr:col>
      <xdr:colOff>180975</xdr:colOff>
      <xdr:row>74</xdr:row>
      <xdr:rowOff>154432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27411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149352</xdr:rowOff>
    </xdr:from>
    <xdr:to>
      <xdr:col>74</xdr:col>
      <xdr:colOff>31750</xdr:colOff>
      <xdr:row>79</xdr:row>
      <xdr:rowOff>79502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5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64279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154432</xdr:rowOff>
    </xdr:from>
    <xdr:to>
      <xdr:col>69</xdr:col>
      <xdr:colOff>92075</xdr:colOff>
      <xdr:row>75</xdr:row>
      <xdr:rowOff>110998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284173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14478</xdr:rowOff>
    </xdr:from>
    <xdr:to>
      <xdr:col>69</xdr:col>
      <xdr:colOff>142875</xdr:colOff>
      <xdr:row>79</xdr:row>
      <xdr:rowOff>116078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55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100855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112776</xdr:rowOff>
    </xdr:from>
    <xdr:to>
      <xdr:col>65</xdr:col>
      <xdr:colOff>53975</xdr:colOff>
      <xdr:row>79</xdr:row>
      <xdr:rowOff>42926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4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27703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156210</xdr:rowOff>
    </xdr:from>
    <xdr:to>
      <xdr:col>82</xdr:col>
      <xdr:colOff>158750</xdr:colOff>
      <xdr:row>74</xdr:row>
      <xdr:rowOff>86360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64787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53340</xdr:rowOff>
    </xdr:from>
    <xdr:to>
      <xdr:col>78</xdr:col>
      <xdr:colOff>120650</xdr:colOff>
      <xdr:row>72</xdr:row>
      <xdr:rowOff>154940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39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70</xdr:row>
      <xdr:rowOff>165117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16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3048</xdr:rowOff>
    </xdr:from>
    <xdr:to>
      <xdr:col>74</xdr:col>
      <xdr:colOff>31750</xdr:colOff>
      <xdr:row>74</xdr:row>
      <xdr:rowOff>104648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114825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103632</xdr:rowOff>
    </xdr:from>
    <xdr:to>
      <xdr:col>69</xdr:col>
      <xdr:colOff>142875</xdr:colOff>
      <xdr:row>75</xdr:row>
      <xdr:rowOff>33782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43959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60198</xdr:rowOff>
    </xdr:from>
    <xdr:to>
      <xdr:col>65</xdr:col>
      <xdr:colOff>53975</xdr:colOff>
      <xdr:row>75</xdr:row>
      <xdr:rowOff>161798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525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北海道釧路市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66459</xdr:rowOff>
    </xdr:from>
    <xdr:to>
      <xdr:col>29</xdr:col>
      <xdr:colOff>127000</xdr:colOff>
      <xdr:row>13</xdr:row>
      <xdr:rowOff>75794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342934"/>
          <a:ext cx="647700" cy="9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164749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5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75794</xdr:rowOff>
    </xdr:from>
    <xdr:to>
      <xdr:col>26</xdr:col>
      <xdr:colOff>50800</xdr:colOff>
      <xdr:row>13</xdr:row>
      <xdr:rowOff>108712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352269"/>
          <a:ext cx="698500" cy="32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124553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8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108712</xdr:rowOff>
    </xdr:from>
    <xdr:to>
      <xdr:col>22</xdr:col>
      <xdr:colOff>114300</xdr:colOff>
      <xdr:row>14</xdr:row>
      <xdr:rowOff>43104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385187"/>
          <a:ext cx="698500" cy="105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134192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9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27483</xdr:rowOff>
    </xdr:from>
    <xdr:to>
      <xdr:col>18</xdr:col>
      <xdr:colOff>177800</xdr:colOff>
      <xdr:row>14</xdr:row>
      <xdr:rowOff>43104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475408"/>
          <a:ext cx="698500" cy="15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6900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31018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15659</xdr:rowOff>
    </xdr:from>
    <xdr:to>
      <xdr:col>29</xdr:col>
      <xdr:colOff>177800</xdr:colOff>
      <xdr:row>13</xdr:row>
      <xdr:rowOff>117259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92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95686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0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24994</xdr:rowOff>
    </xdr:from>
    <xdr:to>
      <xdr:col>26</xdr:col>
      <xdr:colOff>101600</xdr:colOff>
      <xdr:row>13</xdr:row>
      <xdr:rowOff>126594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01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136771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07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57912</xdr:rowOff>
    </xdr:from>
    <xdr:to>
      <xdr:col>22</xdr:col>
      <xdr:colOff>165100</xdr:colOff>
      <xdr:row>13</xdr:row>
      <xdr:rowOff>159512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334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169689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0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163754</xdr:rowOff>
    </xdr:from>
    <xdr:to>
      <xdr:col>19</xdr:col>
      <xdr:colOff>38100</xdr:colOff>
      <xdr:row>14</xdr:row>
      <xdr:rowOff>93904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40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104081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148133</xdr:rowOff>
    </xdr:from>
    <xdr:to>
      <xdr:col>15</xdr:col>
      <xdr:colOff>101600</xdr:colOff>
      <xdr:row>14</xdr:row>
      <xdr:rowOff>78283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24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88460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167577</xdr:rowOff>
    </xdr:from>
    <xdr:to>
      <xdr:col>29</xdr:col>
      <xdr:colOff>127000</xdr:colOff>
      <xdr:row>33</xdr:row>
      <xdr:rowOff>241529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092127"/>
          <a:ext cx="647700" cy="73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203306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13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207048</xdr:rowOff>
    </xdr:from>
    <xdr:to>
      <xdr:col>26</xdr:col>
      <xdr:colOff>50800</xdr:colOff>
      <xdr:row>33</xdr:row>
      <xdr:rowOff>241529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131598"/>
          <a:ext cx="698500" cy="34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338865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4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207048</xdr:rowOff>
    </xdr:from>
    <xdr:to>
      <xdr:col>22</xdr:col>
      <xdr:colOff>114300</xdr:colOff>
      <xdr:row>33</xdr:row>
      <xdr:rowOff>255778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131598"/>
          <a:ext cx="698500" cy="48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22331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7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255778</xdr:rowOff>
    </xdr:from>
    <xdr:to>
      <xdr:col>18</xdr:col>
      <xdr:colOff>177800</xdr:colOff>
      <xdr:row>33</xdr:row>
      <xdr:rowOff>273190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180328"/>
          <a:ext cx="698500" cy="17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10825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6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22521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116777</xdr:rowOff>
    </xdr:from>
    <xdr:to>
      <xdr:col>29</xdr:col>
      <xdr:colOff>177800</xdr:colOff>
      <xdr:row>33</xdr:row>
      <xdr:rowOff>218377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041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63454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598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190729</xdr:rowOff>
    </xdr:from>
    <xdr:to>
      <xdr:col>26</xdr:col>
      <xdr:colOff>101600</xdr:colOff>
      <xdr:row>33</xdr:row>
      <xdr:rowOff>292329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115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131056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5884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156248</xdr:rowOff>
    </xdr:from>
    <xdr:to>
      <xdr:col>22</xdr:col>
      <xdr:colOff>165100</xdr:colOff>
      <xdr:row>33</xdr:row>
      <xdr:rowOff>257848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080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96575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584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204978</xdr:rowOff>
    </xdr:from>
    <xdr:to>
      <xdr:col>19</xdr:col>
      <xdr:colOff>38100</xdr:colOff>
      <xdr:row>33</xdr:row>
      <xdr:rowOff>306578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129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145305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222390</xdr:rowOff>
    </xdr:from>
    <xdr:to>
      <xdr:col>15</xdr:col>
      <xdr:colOff>101600</xdr:colOff>
      <xdr:row>33</xdr:row>
      <xdr:rowOff>323990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146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162717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91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北海道釧路市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160,483
159,576
1,363.29
101,629,191
99,630,262
1,970,987
49,600,313
105,109,672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64589</xdr:rowOff>
    </xdr:from>
    <xdr:to>
      <xdr:col>24</xdr:col>
      <xdr:colOff>63500</xdr:colOff>
      <xdr:row>32</xdr:row>
      <xdr:rowOff>68279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550989"/>
          <a:ext cx="8382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3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64589</xdr:rowOff>
    </xdr:from>
    <xdr:to>
      <xdr:col>19</xdr:col>
      <xdr:colOff>177800</xdr:colOff>
      <xdr:row>32</xdr:row>
      <xdr:rowOff>66809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550989"/>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136103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66809</xdr:rowOff>
    </xdr:from>
    <xdr:to>
      <xdr:col>15</xdr:col>
      <xdr:colOff>50800</xdr:colOff>
      <xdr:row>33</xdr:row>
      <xdr:rowOff>16942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553209"/>
          <a:ext cx="889000" cy="12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150635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16942</xdr:rowOff>
    </xdr:from>
    <xdr:to>
      <xdr:col>10</xdr:col>
      <xdr:colOff>114300</xdr:colOff>
      <xdr:row>33</xdr:row>
      <xdr:rowOff>40292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674792"/>
          <a:ext cx="8890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125947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17479</xdr:rowOff>
    </xdr:from>
    <xdr:to>
      <xdr:col>24</xdr:col>
      <xdr:colOff>114300</xdr:colOff>
      <xdr:row>32</xdr:row>
      <xdr:rowOff>119079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0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40356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5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13789</xdr:rowOff>
    </xdr:from>
    <xdr:to>
      <xdr:col>20</xdr:col>
      <xdr:colOff>38100</xdr:colOff>
      <xdr:row>32</xdr:row>
      <xdr:rowOff>115389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131916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27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16009</xdr:rowOff>
    </xdr:from>
    <xdr:to>
      <xdr:col>15</xdr:col>
      <xdr:colOff>101600</xdr:colOff>
      <xdr:row>32</xdr:row>
      <xdr:rowOff>117609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50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134136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27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137592</xdr:rowOff>
    </xdr:from>
    <xdr:to>
      <xdr:col>10</xdr:col>
      <xdr:colOff>165100</xdr:colOff>
      <xdr:row>33</xdr:row>
      <xdr:rowOff>67742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6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84269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39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160942</xdr:rowOff>
    </xdr:from>
    <xdr:to>
      <xdr:col>6</xdr:col>
      <xdr:colOff>38100</xdr:colOff>
      <xdr:row>33</xdr:row>
      <xdr:rowOff>91092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64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107619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42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115563</xdr:rowOff>
    </xdr:from>
    <xdr:to>
      <xdr:col>24</xdr:col>
      <xdr:colOff>63500</xdr:colOff>
      <xdr:row>55</xdr:row>
      <xdr:rowOff>110725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73863"/>
          <a:ext cx="838200" cy="16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95235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110725</xdr:rowOff>
    </xdr:from>
    <xdr:to>
      <xdr:col>19</xdr:col>
      <xdr:colOff>177800</xdr:colOff>
      <xdr:row>56</xdr:row>
      <xdr:rowOff>7760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40475"/>
          <a:ext cx="889000" cy="6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106627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7760</xdr:rowOff>
    </xdr:from>
    <xdr:to>
      <xdr:col>15</xdr:col>
      <xdr:colOff>50800</xdr:colOff>
      <xdr:row>56</xdr:row>
      <xdr:rowOff>131890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08960"/>
          <a:ext cx="889000" cy="1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107732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131890</xdr:rowOff>
    </xdr:from>
    <xdr:to>
      <xdr:col>10</xdr:col>
      <xdr:colOff>114300</xdr:colOff>
      <xdr:row>57</xdr:row>
      <xdr:rowOff>57214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33090"/>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8882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61574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64763</xdr:rowOff>
    </xdr:from>
    <xdr:to>
      <xdr:col>24</xdr:col>
      <xdr:colOff>114300</xdr:colOff>
      <xdr:row>54</xdr:row>
      <xdr:rowOff>166363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87640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7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59925</xdr:rowOff>
    </xdr:from>
    <xdr:to>
      <xdr:col>20</xdr:col>
      <xdr:colOff>38100</xdr:colOff>
      <xdr:row>55</xdr:row>
      <xdr:rowOff>161525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6602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6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128410</xdr:rowOff>
    </xdr:from>
    <xdr:to>
      <xdr:col>15</xdr:col>
      <xdr:colOff>101600</xdr:colOff>
      <xdr:row>56</xdr:row>
      <xdr:rowOff>58560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5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75087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81090</xdr:rowOff>
    </xdr:from>
    <xdr:to>
      <xdr:col>10</xdr:col>
      <xdr:colOff>165100</xdr:colOff>
      <xdr:row>57</xdr:row>
      <xdr:rowOff>11240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8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27767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6414</xdr:rowOff>
    </xdr:from>
    <xdr:to>
      <xdr:col>6</xdr:col>
      <xdr:colOff>38100</xdr:colOff>
      <xdr:row>57</xdr:row>
      <xdr:rowOff>108014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124541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5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49998</xdr:rowOff>
    </xdr:from>
    <xdr:to>
      <xdr:col>24</xdr:col>
      <xdr:colOff>63500</xdr:colOff>
      <xdr:row>74</xdr:row>
      <xdr:rowOff>34909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565848"/>
          <a:ext cx="838200" cy="15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116795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4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149667</xdr:rowOff>
    </xdr:from>
    <xdr:to>
      <xdr:col>19</xdr:col>
      <xdr:colOff>177800</xdr:colOff>
      <xdr:row>74</xdr:row>
      <xdr:rowOff>34909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665517"/>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70161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27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123972</xdr:rowOff>
    </xdr:from>
    <xdr:to>
      <xdr:col>15</xdr:col>
      <xdr:colOff>50800</xdr:colOff>
      <xdr:row>73</xdr:row>
      <xdr:rowOff>149667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2639822"/>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77660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2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123972</xdr:rowOff>
    </xdr:from>
    <xdr:to>
      <xdr:col>10</xdr:col>
      <xdr:colOff>114300</xdr:colOff>
      <xdr:row>74</xdr:row>
      <xdr:rowOff>80447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639822"/>
          <a:ext cx="889000" cy="12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79581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8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86346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170648</xdr:rowOff>
    </xdr:from>
    <xdr:to>
      <xdr:col>24</xdr:col>
      <xdr:colOff>114300</xdr:colOff>
      <xdr:row>73</xdr:row>
      <xdr:rowOff>100798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51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22075</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36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155559</xdr:rowOff>
    </xdr:from>
    <xdr:to>
      <xdr:col>20</xdr:col>
      <xdr:colOff>38100</xdr:colOff>
      <xdr:row>74</xdr:row>
      <xdr:rowOff>85709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67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102236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44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98867</xdr:rowOff>
    </xdr:from>
    <xdr:to>
      <xdr:col>15</xdr:col>
      <xdr:colOff>101600</xdr:colOff>
      <xdr:row>74</xdr:row>
      <xdr:rowOff>29017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61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45544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38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73172</xdr:rowOff>
    </xdr:from>
    <xdr:to>
      <xdr:col>10</xdr:col>
      <xdr:colOff>165100</xdr:colOff>
      <xdr:row>74</xdr:row>
      <xdr:rowOff>3322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58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19849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36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29647</xdr:rowOff>
    </xdr:from>
    <xdr:to>
      <xdr:col>6</xdr:col>
      <xdr:colOff>38100</xdr:colOff>
      <xdr:row>74</xdr:row>
      <xdr:rowOff>131247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71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147774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49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150076</xdr:rowOff>
    </xdr:from>
    <xdr:to>
      <xdr:col>24</xdr:col>
      <xdr:colOff>62865</xdr:colOff>
      <xdr:row>99</xdr:row>
      <xdr:rowOff>80721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752026"/>
          <a:ext cx="1270" cy="1302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84548</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80721</xdr:rowOff>
    </xdr:from>
    <xdr:to>
      <xdr:col>24</xdr:col>
      <xdr:colOff>152400</xdr:colOff>
      <xdr:row>99</xdr:row>
      <xdr:rowOff>80721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96753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150076</xdr:rowOff>
    </xdr:from>
    <xdr:to>
      <xdr:col>24</xdr:col>
      <xdr:colOff>152400</xdr:colOff>
      <xdr:row>91</xdr:row>
      <xdr:rowOff>150076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75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94450</xdr:rowOff>
    </xdr:from>
    <xdr:to>
      <xdr:col>24</xdr:col>
      <xdr:colOff>63500</xdr:colOff>
      <xdr:row>91</xdr:row>
      <xdr:rowOff>150076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5524950"/>
          <a:ext cx="838200" cy="22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110596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569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132169</xdr:rowOff>
    </xdr:from>
    <xdr:to>
      <xdr:col>24</xdr:col>
      <xdr:colOff>114300</xdr:colOff>
      <xdr:row>97</xdr:row>
      <xdr:rowOff>62319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94450</xdr:rowOff>
    </xdr:from>
    <xdr:to>
      <xdr:col>19</xdr:col>
      <xdr:colOff>177800</xdr:colOff>
      <xdr:row>93</xdr:row>
      <xdr:rowOff>14542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524950"/>
          <a:ext cx="889000" cy="43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162864</xdr:rowOff>
    </xdr:from>
    <xdr:to>
      <xdr:col>20</xdr:col>
      <xdr:colOff>38100</xdr:colOff>
      <xdr:row>96</xdr:row>
      <xdr:rowOff>93014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84141</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4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14542</xdr:rowOff>
    </xdr:from>
    <xdr:to>
      <xdr:col>15</xdr:col>
      <xdr:colOff>50800</xdr:colOff>
      <xdr:row>93</xdr:row>
      <xdr:rowOff>58813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5959392"/>
          <a:ext cx="889000" cy="4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116700</xdr:rowOff>
    </xdr:from>
    <xdr:to>
      <xdr:col>15</xdr:col>
      <xdr:colOff>101600</xdr:colOff>
      <xdr:row>98</xdr:row>
      <xdr:rowOff>46850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37977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8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58813</xdr:rowOff>
    </xdr:from>
    <xdr:to>
      <xdr:col>10</xdr:col>
      <xdr:colOff>114300</xdr:colOff>
      <xdr:row>93</xdr:row>
      <xdr:rowOff>157632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003663"/>
          <a:ext cx="889000" cy="9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9703</xdr:rowOff>
    </xdr:from>
    <xdr:to>
      <xdr:col>10</xdr:col>
      <xdr:colOff>165100</xdr:colOff>
      <xdr:row>98</xdr:row>
      <xdr:rowOff>111303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102430</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9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72961</xdr:rowOff>
    </xdr:from>
    <xdr:to>
      <xdr:col>6</xdr:col>
      <xdr:colOff>38100</xdr:colOff>
      <xdr:row>99</xdr:row>
      <xdr:rowOff>3111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165688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9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99276</xdr:rowOff>
    </xdr:from>
    <xdr:to>
      <xdr:col>24</xdr:col>
      <xdr:colOff>114300</xdr:colOff>
      <xdr:row>92</xdr:row>
      <xdr:rowOff>29426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70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52303</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654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43650</xdr:rowOff>
    </xdr:from>
    <xdr:to>
      <xdr:col>20</xdr:col>
      <xdr:colOff>38100</xdr:colOff>
      <xdr:row>90</xdr:row>
      <xdr:rowOff>145250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47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161777</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24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135192</xdr:rowOff>
    </xdr:from>
    <xdr:to>
      <xdr:col>15</xdr:col>
      <xdr:colOff>101600</xdr:colOff>
      <xdr:row>93</xdr:row>
      <xdr:rowOff>65342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90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81869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68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8013</xdr:rowOff>
    </xdr:from>
    <xdr:to>
      <xdr:col>10</xdr:col>
      <xdr:colOff>165100</xdr:colOff>
      <xdr:row>93</xdr:row>
      <xdr:rowOff>109613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595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126140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72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106832</xdr:rowOff>
    </xdr:from>
    <xdr:to>
      <xdr:col>6</xdr:col>
      <xdr:colOff>38100</xdr:colOff>
      <xdr:row>94</xdr:row>
      <xdr:rowOff>36982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05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53509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582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5382</xdr:rowOff>
    </xdr:from>
    <xdr:to>
      <xdr:col>54</xdr:col>
      <xdr:colOff>189865</xdr:colOff>
      <xdr:row>38</xdr:row>
      <xdr:rowOff>98689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6177582"/>
          <a:ext cx="1270" cy="43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102516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1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98689</xdr:rowOff>
    </xdr:from>
    <xdr:to>
      <xdr:col>55</xdr:col>
      <xdr:colOff>88900</xdr:colOff>
      <xdr:row>38</xdr:row>
      <xdr:rowOff>98689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13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123509</xdr:rowOff>
    </xdr:from>
    <xdr:ext cx="534377"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95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5382</xdr:rowOff>
    </xdr:from>
    <xdr:to>
      <xdr:col>55</xdr:col>
      <xdr:colOff>88900</xdr:colOff>
      <xdr:row>36</xdr:row>
      <xdr:rowOff>5382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177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22634</xdr:rowOff>
    </xdr:from>
    <xdr:to>
      <xdr:col>55</xdr:col>
      <xdr:colOff>0</xdr:colOff>
      <xdr:row>36</xdr:row>
      <xdr:rowOff>53099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194834"/>
          <a:ext cx="838200" cy="3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6542</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350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28115</xdr:rowOff>
    </xdr:from>
    <xdr:to>
      <xdr:col>55</xdr:col>
      <xdr:colOff>50800</xdr:colOff>
      <xdr:row>37</xdr:row>
      <xdr:rowOff>129715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37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147495</xdr:rowOff>
    </xdr:from>
    <xdr:to>
      <xdr:col>50</xdr:col>
      <xdr:colOff>114300</xdr:colOff>
      <xdr:row>36</xdr:row>
      <xdr:rowOff>53099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462445"/>
          <a:ext cx="889000" cy="76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57247</xdr:rowOff>
    </xdr:from>
    <xdr:to>
      <xdr:col>50</xdr:col>
      <xdr:colOff>165100</xdr:colOff>
      <xdr:row>37</xdr:row>
      <xdr:rowOff>158846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008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149974</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49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147495</xdr:rowOff>
    </xdr:from>
    <xdr:to>
      <xdr:col>45</xdr:col>
      <xdr:colOff>177800</xdr:colOff>
      <xdr:row>36</xdr:row>
      <xdr:rowOff>159908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462445"/>
          <a:ext cx="889000" cy="86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142514</xdr:rowOff>
    </xdr:from>
    <xdr:to>
      <xdr:col>46</xdr:col>
      <xdr:colOff>38100</xdr:colOff>
      <xdr:row>33</xdr:row>
      <xdr:rowOff>72664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62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63791</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72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159908</xdr:rowOff>
    </xdr:from>
    <xdr:to>
      <xdr:col>41</xdr:col>
      <xdr:colOff>50800</xdr:colOff>
      <xdr:row>37</xdr:row>
      <xdr:rowOff>49502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32108"/>
          <a:ext cx="889000" cy="6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113871</xdr:rowOff>
    </xdr:from>
    <xdr:to>
      <xdr:col>41</xdr:col>
      <xdr:colOff>101600</xdr:colOff>
      <xdr:row>38</xdr:row>
      <xdr:rowOff>44021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35148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55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123876</xdr:rowOff>
    </xdr:from>
    <xdr:to>
      <xdr:col>36</xdr:col>
      <xdr:colOff>165100</xdr:colOff>
      <xdr:row>38</xdr:row>
      <xdr:rowOff>54026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6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45153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56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143284</xdr:rowOff>
    </xdr:from>
    <xdr:to>
      <xdr:col>55</xdr:col>
      <xdr:colOff>50800</xdr:colOff>
      <xdr:row>36</xdr:row>
      <xdr:rowOff>73434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4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79059</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07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2299</xdr:rowOff>
    </xdr:from>
    <xdr:to>
      <xdr:col>50</xdr:col>
      <xdr:colOff>165100</xdr:colOff>
      <xdr:row>36</xdr:row>
      <xdr:rowOff>103899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7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120426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94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96695</xdr:rowOff>
    </xdr:from>
    <xdr:to>
      <xdr:col>46</xdr:col>
      <xdr:colOff>38100</xdr:colOff>
      <xdr:row>32</xdr:row>
      <xdr:rowOff>26845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4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43372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18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109108</xdr:rowOff>
    </xdr:from>
    <xdr:to>
      <xdr:col>41</xdr:col>
      <xdr:colOff>101600</xdr:colOff>
      <xdr:row>37</xdr:row>
      <xdr:rowOff>39258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8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55785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05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170152</xdr:rowOff>
    </xdr:from>
    <xdr:to>
      <xdr:col>36</xdr:col>
      <xdr:colOff>165100</xdr:colOff>
      <xdr:row>37</xdr:row>
      <xdr:rowOff>100302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4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116829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11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155336</xdr:rowOff>
    </xdr:from>
    <xdr:to>
      <xdr:col>55</xdr:col>
      <xdr:colOff>0</xdr:colOff>
      <xdr:row>54</xdr:row>
      <xdr:rowOff>134534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242186"/>
          <a:ext cx="838200" cy="15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63761</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66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121458</xdr:rowOff>
    </xdr:from>
    <xdr:to>
      <xdr:col>50</xdr:col>
      <xdr:colOff>114300</xdr:colOff>
      <xdr:row>53</xdr:row>
      <xdr:rowOff>155336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036858"/>
          <a:ext cx="889000" cy="20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70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121458</xdr:rowOff>
    </xdr:from>
    <xdr:to>
      <xdr:col>45</xdr:col>
      <xdr:colOff>177800</xdr:colOff>
      <xdr:row>55</xdr:row>
      <xdr:rowOff>102667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036858"/>
          <a:ext cx="889000" cy="49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85135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68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159177</xdr:rowOff>
    </xdr:from>
    <xdr:to>
      <xdr:col>41</xdr:col>
      <xdr:colOff>50800</xdr:colOff>
      <xdr:row>55</xdr:row>
      <xdr:rowOff>102667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417477"/>
          <a:ext cx="889000" cy="11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121185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7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51942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82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83734</xdr:rowOff>
    </xdr:from>
    <xdr:to>
      <xdr:col>55</xdr:col>
      <xdr:colOff>50800</xdr:colOff>
      <xdr:row>55</xdr:row>
      <xdr:rowOff>13884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34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106611</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19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104536</xdr:rowOff>
    </xdr:from>
    <xdr:to>
      <xdr:col>50</xdr:col>
      <xdr:colOff>165100</xdr:colOff>
      <xdr:row>54</xdr:row>
      <xdr:rowOff>34686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19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51213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896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70658</xdr:rowOff>
    </xdr:from>
    <xdr:to>
      <xdr:col>46</xdr:col>
      <xdr:colOff>38100</xdr:colOff>
      <xdr:row>53</xdr:row>
      <xdr:rowOff>808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89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17335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876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51867</xdr:rowOff>
    </xdr:from>
    <xdr:to>
      <xdr:col>41</xdr:col>
      <xdr:colOff>101600</xdr:colOff>
      <xdr:row>55</xdr:row>
      <xdr:rowOff>153467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4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169994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25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108377</xdr:rowOff>
    </xdr:from>
    <xdr:to>
      <xdr:col>36</xdr:col>
      <xdr:colOff>165100</xdr:colOff>
      <xdr:row>55</xdr:row>
      <xdr:rowOff>38527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36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55054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14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49037</xdr:rowOff>
    </xdr:from>
    <xdr:to>
      <xdr:col>55</xdr:col>
      <xdr:colOff>0</xdr:colOff>
      <xdr:row>78</xdr:row>
      <xdr:rowOff>113274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22137"/>
          <a:ext cx="8382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145519</xdr:rowOff>
    </xdr:from>
    <xdr:ext cx="469744"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00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49037</xdr:rowOff>
    </xdr:from>
    <xdr:to>
      <xdr:col>50</xdr:col>
      <xdr:colOff>114300</xdr:colOff>
      <xdr:row>78</xdr:row>
      <xdr:rowOff>122417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22137"/>
          <a:ext cx="8890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122417</xdr:rowOff>
    </xdr:from>
    <xdr:to>
      <xdr:col>45</xdr:col>
      <xdr:colOff>177800</xdr:colOff>
      <xdr:row>78</xdr:row>
      <xdr:rowOff>134945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95517"/>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81891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276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116794</xdr:rowOff>
    </xdr:from>
    <xdr:to>
      <xdr:col>41</xdr:col>
      <xdr:colOff>50800</xdr:colOff>
      <xdr:row>78</xdr:row>
      <xdr:rowOff>134945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89894"/>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87058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277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10020</xdr:rowOff>
    </xdr:from>
    <xdr:ext cx="469744"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37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62474</xdr:rowOff>
    </xdr:from>
    <xdr:to>
      <xdr:col>55</xdr:col>
      <xdr:colOff>50800</xdr:colOff>
      <xdr:row>78</xdr:row>
      <xdr:rowOff>164074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148851</xdr:rowOff>
    </xdr:from>
    <xdr:ext cx="378565"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50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169687</xdr:rowOff>
    </xdr:from>
    <xdr:to>
      <xdr:col>50</xdr:col>
      <xdr:colOff>165100</xdr:colOff>
      <xdr:row>78</xdr:row>
      <xdr:rowOff>99837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90964</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4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71617</xdr:rowOff>
    </xdr:from>
    <xdr:to>
      <xdr:col>46</xdr:col>
      <xdr:colOff>38100</xdr:colOff>
      <xdr:row>79</xdr:row>
      <xdr:rowOff>1767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164344</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61017" y="13537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84145</xdr:rowOff>
    </xdr:from>
    <xdr:to>
      <xdr:col>41</xdr:col>
      <xdr:colOff>101600</xdr:colOff>
      <xdr:row>79</xdr:row>
      <xdr:rowOff>14295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5422</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2017" y="13549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65994</xdr:rowOff>
    </xdr:from>
    <xdr:to>
      <xdr:col>36</xdr:col>
      <xdr:colOff>165100</xdr:colOff>
      <xdr:row>78</xdr:row>
      <xdr:rowOff>167594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3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158721</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3017" y="13531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63291</xdr:rowOff>
    </xdr:from>
    <xdr:to>
      <xdr:col>55</xdr:col>
      <xdr:colOff>0</xdr:colOff>
      <xdr:row>94</xdr:row>
      <xdr:rowOff>127603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179591"/>
          <a:ext cx="838200" cy="6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62850</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2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163951</xdr:rowOff>
    </xdr:from>
    <xdr:to>
      <xdr:col>50</xdr:col>
      <xdr:colOff>114300</xdr:colOff>
      <xdr:row>94</xdr:row>
      <xdr:rowOff>127603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5937351"/>
          <a:ext cx="889000" cy="30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129869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5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163951</xdr:rowOff>
    </xdr:from>
    <xdr:to>
      <xdr:col>45</xdr:col>
      <xdr:colOff>177800</xdr:colOff>
      <xdr:row>95</xdr:row>
      <xdr:rowOff>92894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5937351"/>
          <a:ext cx="889000" cy="44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167873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144214</xdr:rowOff>
    </xdr:from>
    <xdr:to>
      <xdr:col>41</xdr:col>
      <xdr:colOff>50800</xdr:colOff>
      <xdr:row>95</xdr:row>
      <xdr:rowOff>92894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260514"/>
          <a:ext cx="889000" cy="12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25398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77937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12491</xdr:rowOff>
    </xdr:from>
    <xdr:to>
      <xdr:col>55</xdr:col>
      <xdr:colOff>50800</xdr:colOff>
      <xdr:row>94</xdr:row>
      <xdr:rowOff>114091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1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35368</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59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76803</xdr:rowOff>
    </xdr:from>
    <xdr:to>
      <xdr:col>50</xdr:col>
      <xdr:colOff>165100</xdr:colOff>
      <xdr:row>95</xdr:row>
      <xdr:rowOff>6953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19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23480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596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113151</xdr:rowOff>
    </xdr:from>
    <xdr:to>
      <xdr:col>46</xdr:col>
      <xdr:colOff>38100</xdr:colOff>
      <xdr:row>93</xdr:row>
      <xdr:rowOff>43301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588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59828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566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42094</xdr:rowOff>
    </xdr:from>
    <xdr:to>
      <xdr:col>41</xdr:col>
      <xdr:colOff>101600</xdr:colOff>
      <xdr:row>95</xdr:row>
      <xdr:rowOff>143694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3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160221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1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93414</xdr:rowOff>
    </xdr:from>
    <xdr:to>
      <xdr:col>36</xdr:col>
      <xdr:colOff>165100</xdr:colOff>
      <xdr:row>95</xdr:row>
      <xdr:rowOff>23564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2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40091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598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120106</xdr:rowOff>
    </xdr:from>
    <xdr:to>
      <xdr:col>85</xdr:col>
      <xdr:colOff>127000</xdr:colOff>
      <xdr:row>38</xdr:row>
      <xdr:rowOff>26488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5949406"/>
          <a:ext cx="838200" cy="59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24873</xdr:rowOff>
    </xdr:from>
    <xdr:ext cx="378565"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9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26488</xdr:rowOff>
    </xdr:from>
    <xdr:to>
      <xdr:col>81</xdr:col>
      <xdr:colOff>50800</xdr:colOff>
      <xdr:row>38</xdr:row>
      <xdr:rowOff>46083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5415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3646</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2017" y="6690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144599</xdr:rowOff>
    </xdr:from>
    <xdr:to>
      <xdr:col>76</xdr:col>
      <xdr:colOff>114300</xdr:colOff>
      <xdr:row>38</xdr:row>
      <xdr:rowOff>46083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488249"/>
          <a:ext cx="88900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162923</xdr:rowOff>
    </xdr:from>
    <xdr:to>
      <xdr:col>76</xdr:col>
      <xdr:colOff>165100</xdr:colOff>
      <xdr:row>37</xdr:row>
      <xdr:rowOff>93073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109600</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3017" y="6110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144599</xdr:rowOff>
    </xdr:from>
    <xdr:to>
      <xdr:col>71</xdr:col>
      <xdr:colOff>177800</xdr:colOff>
      <xdr:row>39</xdr:row>
      <xdr:rowOff>1996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488249"/>
          <a:ext cx="889000" cy="20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100330</xdr:rowOff>
    </xdr:from>
    <xdr:to>
      <xdr:col>72</xdr:col>
      <xdr:colOff>38100</xdr:colOff>
      <xdr:row>38</xdr:row>
      <xdr:rowOff>30480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21607</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4017" y="653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160201</xdr:rowOff>
    </xdr:from>
    <xdr:to>
      <xdr:col>67</xdr:col>
      <xdr:colOff>101600</xdr:colOff>
      <xdr:row>38</xdr:row>
      <xdr:rowOff>90351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0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106878</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5017" y="627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69306</xdr:rowOff>
    </xdr:from>
    <xdr:to>
      <xdr:col>85</xdr:col>
      <xdr:colOff>177800</xdr:colOff>
      <xdr:row>34</xdr:row>
      <xdr:rowOff>170906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58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92183</xdr:rowOff>
    </xdr:from>
    <xdr:ext cx="378565"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5750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147139</xdr:rowOff>
    </xdr:from>
    <xdr:to>
      <xdr:col>81</xdr:col>
      <xdr:colOff>101600</xdr:colOff>
      <xdr:row>38</xdr:row>
      <xdr:rowOff>77288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4907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93816</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26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166733</xdr:rowOff>
    </xdr:from>
    <xdr:to>
      <xdr:col>76</xdr:col>
      <xdr:colOff>165100</xdr:colOff>
      <xdr:row>38</xdr:row>
      <xdr:rowOff>96883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1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88010</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17" y="6603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93799</xdr:rowOff>
    </xdr:from>
    <xdr:to>
      <xdr:col>72</xdr:col>
      <xdr:colOff>38100</xdr:colOff>
      <xdr:row>38</xdr:row>
      <xdr:rowOff>23949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4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40476</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4017" y="621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122646</xdr:rowOff>
    </xdr:from>
    <xdr:to>
      <xdr:col>67</xdr:col>
      <xdr:colOff>101600</xdr:colOff>
      <xdr:row>39</xdr:row>
      <xdr:rowOff>52796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43923</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57333" y="67304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82512</xdr:rowOff>
    </xdr:from>
    <xdr:to>
      <xdr:col>85</xdr:col>
      <xdr:colOff>127000</xdr:colOff>
      <xdr:row>70</xdr:row>
      <xdr:rowOff>84531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2084012"/>
          <a:ext cx="8382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152767</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0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84531</xdr:rowOff>
    </xdr:from>
    <xdr:to>
      <xdr:col>81</xdr:col>
      <xdr:colOff>50800</xdr:colOff>
      <xdr:row>70</xdr:row>
      <xdr:rowOff>97428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2086031"/>
          <a:ext cx="8890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86720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1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97428</xdr:rowOff>
    </xdr:from>
    <xdr:to>
      <xdr:col>76</xdr:col>
      <xdr:colOff>114300</xdr:colOff>
      <xdr:row>70</xdr:row>
      <xdr:rowOff>111278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2098928"/>
          <a:ext cx="889000" cy="1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93939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1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111278</xdr:rowOff>
    </xdr:from>
    <xdr:to>
      <xdr:col>71</xdr:col>
      <xdr:colOff>177800</xdr:colOff>
      <xdr:row>71</xdr:row>
      <xdr:rowOff>1016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2112778"/>
          <a:ext cx="889000" cy="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81100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86701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31712</xdr:rowOff>
    </xdr:from>
    <xdr:to>
      <xdr:col>85</xdr:col>
      <xdr:colOff>177800</xdr:colOff>
      <xdr:row>70</xdr:row>
      <xdr:rowOff>133312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03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156189</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198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33731</xdr:rowOff>
    </xdr:from>
    <xdr:to>
      <xdr:col>81</xdr:col>
      <xdr:colOff>101600</xdr:colOff>
      <xdr:row>70</xdr:row>
      <xdr:rowOff>135331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203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151858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181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46628</xdr:rowOff>
    </xdr:from>
    <xdr:to>
      <xdr:col>76</xdr:col>
      <xdr:colOff>165100</xdr:colOff>
      <xdr:row>70</xdr:row>
      <xdr:rowOff>148228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04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68</xdr:row>
      <xdr:rowOff>164755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18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60478</xdr:rowOff>
    </xdr:from>
    <xdr:to>
      <xdr:col>72</xdr:col>
      <xdr:colOff>38100</xdr:colOff>
      <xdr:row>70</xdr:row>
      <xdr:rowOff>162078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06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7155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183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121666</xdr:rowOff>
    </xdr:from>
    <xdr:to>
      <xdr:col>67</xdr:col>
      <xdr:colOff>101600</xdr:colOff>
      <xdr:row>71</xdr:row>
      <xdr:rowOff>51816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212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68343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189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112382</xdr:rowOff>
    </xdr:from>
    <xdr:to>
      <xdr:col>85</xdr:col>
      <xdr:colOff>127000</xdr:colOff>
      <xdr:row>98</xdr:row>
      <xdr:rowOff>170408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914482"/>
          <a:ext cx="838200" cy="5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159935</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276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160846</xdr:rowOff>
    </xdr:from>
    <xdr:to>
      <xdr:col>81</xdr:col>
      <xdr:colOff>50800</xdr:colOff>
      <xdr:row>98</xdr:row>
      <xdr:rowOff>170408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962946"/>
          <a:ext cx="8890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160846</xdr:rowOff>
    </xdr:from>
    <xdr:to>
      <xdr:col>76</xdr:col>
      <xdr:colOff>114300</xdr:colOff>
      <xdr:row>99</xdr:row>
      <xdr:rowOff>13322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962946"/>
          <a:ext cx="8890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120273</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57428" y="164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10540</xdr:rowOff>
    </xdr:from>
    <xdr:to>
      <xdr:col>71</xdr:col>
      <xdr:colOff>177800</xdr:colOff>
      <xdr:row>99</xdr:row>
      <xdr:rowOff>13322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984090"/>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131627</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68428" y="1641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131894</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79428" y="1641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61582</xdr:rowOff>
    </xdr:from>
    <xdr:to>
      <xdr:col>85</xdr:col>
      <xdr:colOff>177800</xdr:colOff>
      <xdr:row>98</xdr:row>
      <xdr:rowOff>163182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147959</xdr:rowOff>
    </xdr:from>
    <xdr:ext cx="469744"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7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119608</xdr:rowOff>
    </xdr:from>
    <xdr:to>
      <xdr:col>81</xdr:col>
      <xdr:colOff>101600</xdr:colOff>
      <xdr:row>99</xdr:row>
      <xdr:rowOff>49758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2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40885</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70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110046</xdr:rowOff>
    </xdr:from>
    <xdr:to>
      <xdr:col>76</xdr:col>
      <xdr:colOff>165100</xdr:colOff>
      <xdr:row>99</xdr:row>
      <xdr:rowOff>40196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1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31323</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70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133972</xdr:rowOff>
    </xdr:from>
    <xdr:to>
      <xdr:col>72</xdr:col>
      <xdr:colOff>38100</xdr:colOff>
      <xdr:row>99</xdr:row>
      <xdr:rowOff>64122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3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55249</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4017" y="17028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131190</xdr:rowOff>
    </xdr:from>
    <xdr:to>
      <xdr:col>67</xdr:col>
      <xdr:colOff>101600</xdr:colOff>
      <xdr:row>99</xdr:row>
      <xdr:rowOff>61340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3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52467</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5017" y="17026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168656</xdr:rowOff>
    </xdr:from>
    <xdr:to>
      <xdr:col>116</xdr:col>
      <xdr:colOff>63500</xdr:colOff>
      <xdr:row>38</xdr:row>
      <xdr:rowOff>154178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5826506"/>
          <a:ext cx="838200" cy="84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168656</xdr:rowOff>
    </xdr:from>
    <xdr:to>
      <xdr:col>111</xdr:col>
      <xdr:colOff>177800</xdr:colOff>
      <xdr:row>34</xdr:row>
      <xdr:rowOff>89408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5826506"/>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87139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4017" y="6430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65024</xdr:rowOff>
    </xdr:from>
    <xdr:to>
      <xdr:col>107</xdr:col>
      <xdr:colOff>50800</xdr:colOff>
      <xdr:row>34</xdr:row>
      <xdr:rowOff>89408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5894324"/>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10558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5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65024</xdr:rowOff>
    </xdr:from>
    <xdr:to>
      <xdr:col>102</xdr:col>
      <xdr:colOff>114300</xdr:colOff>
      <xdr:row>34</xdr:row>
      <xdr:rowOff>79121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5894324"/>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26560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140860</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7017" y="648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103378</xdr:rowOff>
    </xdr:from>
    <xdr:to>
      <xdr:col>116</xdr:col>
      <xdr:colOff>114300</xdr:colOff>
      <xdr:row>39</xdr:row>
      <xdr:rowOff>33528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18305</xdr:rowOff>
    </xdr:from>
    <xdr:ext cx="378565"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33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117856</xdr:rowOff>
    </xdr:from>
    <xdr:to>
      <xdr:col>112</xdr:col>
      <xdr:colOff>38100</xdr:colOff>
      <xdr:row>34</xdr:row>
      <xdr:rowOff>48006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57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64533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555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38608</xdr:rowOff>
    </xdr:from>
    <xdr:to>
      <xdr:col>107</xdr:col>
      <xdr:colOff>101600</xdr:colOff>
      <xdr:row>34</xdr:row>
      <xdr:rowOff>140208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58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156735</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56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14224</xdr:rowOff>
    </xdr:from>
    <xdr:to>
      <xdr:col>102</xdr:col>
      <xdr:colOff>165100</xdr:colOff>
      <xdr:row>34</xdr:row>
      <xdr:rowOff>115824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132351</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28321</xdr:rowOff>
    </xdr:from>
    <xdr:to>
      <xdr:col>98</xdr:col>
      <xdr:colOff>38100</xdr:colOff>
      <xdr:row>34</xdr:row>
      <xdr:rowOff>129921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58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146448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563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78207</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9507957"/>
          <a:ext cx="1269" cy="575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24884</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928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78207</xdr:rowOff>
    </xdr:from>
    <xdr:to>
      <xdr:col>116</xdr:col>
      <xdr:colOff>152400</xdr:colOff>
      <xdr:row>55</xdr:row>
      <xdr:rowOff>78207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95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1488</xdr:rowOff>
    </xdr:from>
    <xdr:to>
      <xdr:col>116</xdr:col>
      <xdr:colOff>63500</xdr:colOff>
      <xdr:row>55</xdr:row>
      <xdr:rowOff>78207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9431238"/>
          <a:ext cx="838200" cy="7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146057</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18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167630</xdr:rowOff>
    </xdr:from>
    <xdr:to>
      <xdr:col>116</xdr:col>
      <xdr:colOff>114300</xdr:colOff>
      <xdr:row>58</xdr:row>
      <xdr:rowOff>97780</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145872</xdr:rowOff>
    </xdr:from>
    <xdr:to>
      <xdr:col>111</xdr:col>
      <xdr:colOff>177800</xdr:colOff>
      <xdr:row>55</xdr:row>
      <xdr:rowOff>1488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232722"/>
          <a:ext cx="889000" cy="19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158028</xdr:rowOff>
    </xdr:from>
    <xdr:to>
      <xdr:col>112</xdr:col>
      <xdr:colOff>38100</xdr:colOff>
      <xdr:row>58</xdr:row>
      <xdr:rowOff>88178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93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79305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0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143860</xdr:rowOff>
    </xdr:from>
    <xdr:to>
      <xdr:col>107</xdr:col>
      <xdr:colOff>50800</xdr:colOff>
      <xdr:row>53</xdr:row>
      <xdr:rowOff>145872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059260"/>
          <a:ext cx="889000" cy="17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148748</xdr:rowOff>
    </xdr:from>
    <xdr:to>
      <xdr:col>107</xdr:col>
      <xdr:colOff>101600</xdr:colOff>
      <xdr:row>58</xdr:row>
      <xdr:rowOff>78898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9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70025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01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67828</xdr:rowOff>
    </xdr:from>
    <xdr:to>
      <xdr:col>102</xdr:col>
      <xdr:colOff>114300</xdr:colOff>
      <xdr:row>52</xdr:row>
      <xdr:rowOff>143860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8640328"/>
          <a:ext cx="889000" cy="41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144815</xdr:rowOff>
    </xdr:from>
    <xdr:to>
      <xdr:col>102</xdr:col>
      <xdr:colOff>165100</xdr:colOff>
      <xdr:row>58</xdr:row>
      <xdr:rowOff>74965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9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66092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01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123876</xdr:rowOff>
    </xdr:from>
    <xdr:to>
      <xdr:col>98</xdr:col>
      <xdr:colOff>38100</xdr:colOff>
      <xdr:row>58</xdr:row>
      <xdr:rowOff>54026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45153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98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27407</xdr:rowOff>
    </xdr:from>
    <xdr:to>
      <xdr:col>116</xdr:col>
      <xdr:colOff>114300</xdr:colOff>
      <xdr:row>55</xdr:row>
      <xdr:rowOff>129007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4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151884</xdr:rowOff>
    </xdr:from>
    <xdr:ext cx="534377"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41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122138</xdr:rowOff>
    </xdr:from>
    <xdr:to>
      <xdr:col>112</xdr:col>
      <xdr:colOff>38100</xdr:colOff>
      <xdr:row>55</xdr:row>
      <xdr:rowOff>52288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38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68815</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56111" y="915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95072</xdr:rowOff>
    </xdr:from>
    <xdr:to>
      <xdr:col>107</xdr:col>
      <xdr:colOff>101600</xdr:colOff>
      <xdr:row>54</xdr:row>
      <xdr:rowOff>25222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18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41749</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67111" y="895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93060</xdr:rowOff>
    </xdr:from>
    <xdr:to>
      <xdr:col>102</xdr:col>
      <xdr:colOff>165100</xdr:colOff>
      <xdr:row>53</xdr:row>
      <xdr:rowOff>23210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00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39737</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278111" y="878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17028</xdr:rowOff>
    </xdr:from>
    <xdr:to>
      <xdr:col>98</xdr:col>
      <xdr:colOff>38100</xdr:colOff>
      <xdr:row>50</xdr:row>
      <xdr:rowOff>118628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858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135155</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389111" y="836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151633</xdr:rowOff>
    </xdr:from>
    <xdr:to>
      <xdr:col>116</xdr:col>
      <xdr:colOff>63500</xdr:colOff>
      <xdr:row>72</xdr:row>
      <xdr:rowOff>61930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2324583"/>
          <a:ext cx="838200" cy="8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81637</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7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61930</xdr:rowOff>
    </xdr:from>
    <xdr:to>
      <xdr:col>111</xdr:col>
      <xdr:colOff>177800</xdr:colOff>
      <xdr:row>72</xdr:row>
      <xdr:rowOff>68971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2406330"/>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92564</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95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68971</xdr:rowOff>
    </xdr:from>
    <xdr:to>
      <xdr:col>107</xdr:col>
      <xdr:colOff>50800</xdr:colOff>
      <xdr:row>72</xdr:row>
      <xdr:rowOff>127493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2413371"/>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100748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9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127493</xdr:rowOff>
    </xdr:from>
    <xdr:to>
      <xdr:col>102</xdr:col>
      <xdr:colOff>114300</xdr:colOff>
      <xdr:row>73</xdr:row>
      <xdr:rowOff>80218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471893"/>
          <a:ext cx="889000" cy="12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70253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86301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100833</xdr:rowOff>
    </xdr:from>
    <xdr:to>
      <xdr:col>116</xdr:col>
      <xdr:colOff>114300</xdr:colOff>
      <xdr:row>72</xdr:row>
      <xdr:rowOff>30983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27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19113</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19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11130</xdr:rowOff>
    </xdr:from>
    <xdr:to>
      <xdr:col>112</xdr:col>
      <xdr:colOff>38100</xdr:colOff>
      <xdr:row>72</xdr:row>
      <xdr:rowOff>112730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3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129257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13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18171</xdr:rowOff>
    </xdr:from>
    <xdr:to>
      <xdr:col>107</xdr:col>
      <xdr:colOff>101600</xdr:colOff>
      <xdr:row>72</xdr:row>
      <xdr:rowOff>119771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36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136298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13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76693</xdr:rowOff>
    </xdr:from>
    <xdr:to>
      <xdr:col>102</xdr:col>
      <xdr:colOff>165100</xdr:colOff>
      <xdr:row>73</xdr:row>
      <xdr:rowOff>6843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42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23370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19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29418</xdr:rowOff>
    </xdr:from>
    <xdr:to>
      <xdr:col>98</xdr:col>
      <xdr:colOff>38100</xdr:colOff>
      <xdr:row>73</xdr:row>
      <xdr:rowOff>131018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54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147545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32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189,683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円となっており、類似団体と比較してコストが高い状況が続いている。生活保護費については平成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年度をピークに減少傾向にあるが、障害福祉サービス費等の増加傾向が主な要因となっている。</a:t>
          </a:r>
          <a:b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・貸付金～住民一人当たり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円で類似団体平均を大きく上回り、前年度よりコスト減となっているが、これは制度融資に係る預託金の減等によるものである。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・投資及び出資金～住民一人当たり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ったが、これは平成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年間行った水道事業会計への出資金の皆減によるものである。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北海道釧路市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160,483
159,576
1,363.29
101,629,191
99,630,262
1,970,987
49,600,313
105,109,672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146558</xdr:rowOff>
    </xdr:from>
    <xdr:to>
      <xdr:col>24</xdr:col>
      <xdr:colOff>63500</xdr:colOff>
      <xdr:row>34</xdr:row>
      <xdr:rowOff>14427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04408"/>
          <a:ext cx="8382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101617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2540</xdr:rowOff>
    </xdr:from>
    <xdr:to>
      <xdr:col>19</xdr:col>
      <xdr:colOff>177800</xdr:colOff>
      <xdr:row>34</xdr:row>
      <xdr:rowOff>14427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31840"/>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54525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2540</xdr:rowOff>
    </xdr:from>
    <xdr:to>
      <xdr:col>15</xdr:col>
      <xdr:colOff>50800</xdr:colOff>
      <xdr:row>34</xdr:row>
      <xdr:rowOff>2540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3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56354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166675</xdr:rowOff>
    </xdr:from>
    <xdr:to>
      <xdr:col>10</xdr:col>
      <xdr:colOff>114300</xdr:colOff>
      <xdr:row>34</xdr:row>
      <xdr:rowOff>2540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2452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47210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95758</xdr:rowOff>
    </xdr:from>
    <xdr:to>
      <xdr:col>24</xdr:col>
      <xdr:colOff>114300</xdr:colOff>
      <xdr:row>34</xdr:row>
      <xdr:rowOff>25908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118635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0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135077</xdr:rowOff>
    </xdr:from>
    <xdr:to>
      <xdr:col>20</xdr:col>
      <xdr:colOff>38100</xdr:colOff>
      <xdr:row>34</xdr:row>
      <xdr:rowOff>65227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81754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6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123190</xdr:rowOff>
    </xdr:from>
    <xdr:to>
      <xdr:col>15</xdr:col>
      <xdr:colOff>101600</xdr:colOff>
      <xdr:row>34</xdr:row>
      <xdr:rowOff>53340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69867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5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123190</xdr:rowOff>
    </xdr:from>
    <xdr:to>
      <xdr:col>10</xdr:col>
      <xdr:colOff>165100</xdr:colOff>
      <xdr:row>34</xdr:row>
      <xdr:rowOff>53340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69867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5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115875</xdr:rowOff>
    </xdr:from>
    <xdr:to>
      <xdr:col>6</xdr:col>
      <xdr:colOff>38100</xdr:colOff>
      <xdr:row>34</xdr:row>
      <xdr:rowOff>46025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62552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4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88973</xdr:rowOff>
    </xdr:from>
    <xdr:to>
      <xdr:col>24</xdr:col>
      <xdr:colOff>63500</xdr:colOff>
      <xdr:row>56</xdr:row>
      <xdr:rowOff>121412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90173"/>
          <a:ext cx="838200" cy="3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42911</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87242</xdr:rowOff>
    </xdr:from>
    <xdr:to>
      <xdr:col>19</xdr:col>
      <xdr:colOff>177800</xdr:colOff>
      <xdr:row>56</xdr:row>
      <xdr:rowOff>121412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659742"/>
          <a:ext cx="889000" cy="106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164910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87242</xdr:rowOff>
    </xdr:from>
    <xdr:to>
      <xdr:col>15</xdr:col>
      <xdr:colOff>50800</xdr:colOff>
      <xdr:row>57</xdr:row>
      <xdr:rowOff>1930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659742"/>
          <a:ext cx="889000" cy="111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151681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72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1930</xdr:rowOff>
    </xdr:from>
    <xdr:to>
      <xdr:col>10</xdr:col>
      <xdr:colOff>114300</xdr:colOff>
      <xdr:row>57</xdr:row>
      <xdr:rowOff>85718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74580"/>
          <a:ext cx="889000" cy="8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58684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3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110503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4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38173</xdr:rowOff>
    </xdr:from>
    <xdr:to>
      <xdr:col>24</xdr:col>
      <xdr:colOff>114300</xdr:colOff>
      <xdr:row>56</xdr:row>
      <xdr:rowOff>139773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3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61050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9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70612</xdr:rowOff>
    </xdr:from>
    <xdr:to>
      <xdr:col>20</xdr:col>
      <xdr:colOff>38100</xdr:colOff>
      <xdr:row>57</xdr:row>
      <xdr:rowOff>762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7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163339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76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36442</xdr:rowOff>
    </xdr:from>
    <xdr:to>
      <xdr:col>15</xdr:col>
      <xdr:colOff>101600</xdr:colOff>
      <xdr:row>50</xdr:row>
      <xdr:rowOff>138042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60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154569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38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122580</xdr:rowOff>
    </xdr:from>
    <xdr:to>
      <xdr:col>10</xdr:col>
      <xdr:colOff>165100</xdr:colOff>
      <xdr:row>57</xdr:row>
      <xdr:rowOff>52730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69257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49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34918</xdr:rowOff>
    </xdr:from>
    <xdr:to>
      <xdr:col>6</xdr:col>
      <xdr:colOff>38100</xdr:colOff>
      <xdr:row>57</xdr:row>
      <xdr:rowOff>136518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127645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0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115828</xdr:rowOff>
    </xdr:from>
    <xdr:to>
      <xdr:col>24</xdr:col>
      <xdr:colOff>63500</xdr:colOff>
      <xdr:row>70</xdr:row>
      <xdr:rowOff>141170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1945878"/>
          <a:ext cx="838200" cy="19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151593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38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115828</xdr:rowOff>
    </xdr:from>
    <xdr:to>
      <xdr:col>19</xdr:col>
      <xdr:colOff>177800</xdr:colOff>
      <xdr:row>72</xdr:row>
      <xdr:rowOff>1343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1945878"/>
          <a:ext cx="889000" cy="39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31676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9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1343</xdr:rowOff>
    </xdr:from>
    <xdr:to>
      <xdr:col>15</xdr:col>
      <xdr:colOff>50800</xdr:colOff>
      <xdr:row>72</xdr:row>
      <xdr:rowOff>80405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345743"/>
          <a:ext cx="889000" cy="7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136963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6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80405</xdr:rowOff>
    </xdr:from>
    <xdr:to>
      <xdr:col>10</xdr:col>
      <xdr:colOff>114300</xdr:colOff>
      <xdr:row>73</xdr:row>
      <xdr:rowOff>11967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424805"/>
          <a:ext cx="889000" cy="10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54993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5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124761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2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90370</xdr:rowOff>
    </xdr:from>
    <xdr:to>
      <xdr:col>24</xdr:col>
      <xdr:colOff>114300</xdr:colOff>
      <xdr:row>71</xdr:row>
      <xdr:rowOff>20520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0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43397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044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65028</xdr:rowOff>
    </xdr:from>
    <xdr:to>
      <xdr:col>20</xdr:col>
      <xdr:colOff>38100</xdr:colOff>
      <xdr:row>69</xdr:row>
      <xdr:rowOff>166628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189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11705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16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121993</xdr:rowOff>
    </xdr:from>
    <xdr:to>
      <xdr:col>15</xdr:col>
      <xdr:colOff>101600</xdr:colOff>
      <xdr:row>72</xdr:row>
      <xdr:rowOff>52143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2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68670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07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29605</xdr:rowOff>
    </xdr:from>
    <xdr:to>
      <xdr:col>10</xdr:col>
      <xdr:colOff>165100</xdr:colOff>
      <xdr:row>72</xdr:row>
      <xdr:rowOff>131205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37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147732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14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132617</xdr:rowOff>
    </xdr:from>
    <xdr:to>
      <xdr:col>6</xdr:col>
      <xdr:colOff>38100</xdr:colOff>
      <xdr:row>73</xdr:row>
      <xdr:rowOff>62767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4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79294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25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136880</xdr:rowOff>
    </xdr:from>
    <xdr:to>
      <xdr:col>24</xdr:col>
      <xdr:colOff>63500</xdr:colOff>
      <xdr:row>95</xdr:row>
      <xdr:rowOff>31648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253180"/>
          <a:ext cx="838200" cy="6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49401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31648</xdr:rowOff>
    </xdr:from>
    <xdr:to>
      <xdr:col>19</xdr:col>
      <xdr:colOff>177800</xdr:colOff>
      <xdr:row>96</xdr:row>
      <xdr:rowOff>102324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319398"/>
          <a:ext cx="889000" cy="24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102324</xdr:rowOff>
    </xdr:from>
    <xdr:to>
      <xdr:col>15</xdr:col>
      <xdr:colOff>50800</xdr:colOff>
      <xdr:row>97</xdr:row>
      <xdr:rowOff>11131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561524"/>
          <a:ext cx="889000" cy="8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30560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3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11131</xdr:rowOff>
    </xdr:from>
    <xdr:to>
      <xdr:col>10</xdr:col>
      <xdr:colOff>114300</xdr:colOff>
      <xdr:row>97</xdr:row>
      <xdr:rowOff>71234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41781"/>
          <a:ext cx="889000" cy="6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52601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75080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7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86080</xdr:rowOff>
    </xdr:from>
    <xdr:to>
      <xdr:col>24</xdr:col>
      <xdr:colOff>114300</xdr:colOff>
      <xdr:row>95</xdr:row>
      <xdr:rowOff>16230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2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108957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152298</xdr:rowOff>
    </xdr:from>
    <xdr:to>
      <xdr:col>20</xdr:col>
      <xdr:colOff>38100</xdr:colOff>
      <xdr:row>95</xdr:row>
      <xdr:rowOff>82448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26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98975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0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51524</xdr:rowOff>
    </xdr:from>
    <xdr:to>
      <xdr:col>15</xdr:col>
      <xdr:colOff>101600</xdr:colOff>
      <xdr:row>96</xdr:row>
      <xdr:rowOff>153124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1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169651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2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131781</xdr:rowOff>
    </xdr:from>
    <xdr:to>
      <xdr:col>10</xdr:col>
      <xdr:colOff>165100</xdr:colOff>
      <xdr:row>97</xdr:row>
      <xdr:rowOff>61931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78458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36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20434</xdr:rowOff>
    </xdr:from>
    <xdr:to>
      <xdr:col>6</xdr:col>
      <xdr:colOff>38100</xdr:colOff>
      <xdr:row>97</xdr:row>
      <xdr:rowOff>122034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138561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2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56261</xdr:rowOff>
    </xdr:from>
    <xdr:to>
      <xdr:col>55</xdr:col>
      <xdr:colOff>0</xdr:colOff>
      <xdr:row>37</xdr:row>
      <xdr:rowOff>67691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39991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4843</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48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56261</xdr:rowOff>
    </xdr:from>
    <xdr:to>
      <xdr:col>50</xdr:col>
      <xdr:colOff>114300</xdr:colOff>
      <xdr:row>37</xdr:row>
      <xdr:rowOff>82550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399911"/>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113047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55118</xdr:rowOff>
    </xdr:from>
    <xdr:to>
      <xdr:col>45</xdr:col>
      <xdr:colOff>177800</xdr:colOff>
      <xdr:row>37</xdr:row>
      <xdr:rowOff>82550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398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145305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40640</xdr:rowOff>
    </xdr:from>
    <xdr:to>
      <xdr:col>41</xdr:col>
      <xdr:colOff>50800</xdr:colOff>
      <xdr:row>37</xdr:row>
      <xdr:rowOff>55118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38429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106443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149877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16891</xdr:rowOff>
    </xdr:from>
    <xdr:to>
      <xdr:col>55</xdr:col>
      <xdr:colOff>50800</xdr:colOff>
      <xdr:row>37</xdr:row>
      <xdr:rowOff>118491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3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39768</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21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5461</xdr:rowOff>
    </xdr:from>
    <xdr:to>
      <xdr:col>50</xdr:col>
      <xdr:colOff>165100</xdr:colOff>
      <xdr:row>37</xdr:row>
      <xdr:rowOff>107061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3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123588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124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31750</xdr:rowOff>
    </xdr:from>
    <xdr:to>
      <xdr:col>46</xdr:col>
      <xdr:colOff>38100</xdr:colOff>
      <xdr:row>37</xdr:row>
      <xdr:rowOff>133350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124477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468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4318</xdr:rowOff>
    </xdr:from>
    <xdr:to>
      <xdr:col>41</xdr:col>
      <xdr:colOff>101600</xdr:colOff>
      <xdr:row>37</xdr:row>
      <xdr:rowOff>105918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97045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440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161290</xdr:rowOff>
    </xdr:from>
    <xdr:to>
      <xdr:col>36</xdr:col>
      <xdr:colOff>165100</xdr:colOff>
      <xdr:row>37</xdr:row>
      <xdr:rowOff>91440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82567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42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79978</xdr:rowOff>
    </xdr:from>
    <xdr:to>
      <xdr:col>55</xdr:col>
      <xdr:colOff>0</xdr:colOff>
      <xdr:row>54</xdr:row>
      <xdr:rowOff>81235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338278"/>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143680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4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81235</xdr:rowOff>
    </xdr:from>
    <xdr:to>
      <xdr:col>50</xdr:col>
      <xdr:colOff>114300</xdr:colOff>
      <xdr:row>54</xdr:row>
      <xdr:rowOff>170447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339535"/>
          <a:ext cx="889000" cy="8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91673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86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153701</xdr:rowOff>
    </xdr:from>
    <xdr:to>
      <xdr:col>45</xdr:col>
      <xdr:colOff>177800</xdr:colOff>
      <xdr:row>54</xdr:row>
      <xdr:rowOff>170447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412001"/>
          <a:ext cx="889000" cy="1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83386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85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153701</xdr:rowOff>
    </xdr:from>
    <xdr:to>
      <xdr:col>41</xdr:col>
      <xdr:colOff>50800</xdr:colOff>
      <xdr:row>55</xdr:row>
      <xdr:rowOff>9227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412001"/>
          <a:ext cx="889000" cy="2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88130</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94702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86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29178</xdr:rowOff>
    </xdr:from>
    <xdr:to>
      <xdr:col>55</xdr:col>
      <xdr:colOff>50800</xdr:colOff>
      <xdr:row>54</xdr:row>
      <xdr:rowOff>130778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28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52055</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13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30435</xdr:rowOff>
    </xdr:from>
    <xdr:to>
      <xdr:col>50</xdr:col>
      <xdr:colOff>165100</xdr:colOff>
      <xdr:row>54</xdr:row>
      <xdr:rowOff>132035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2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148562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06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119647</xdr:rowOff>
    </xdr:from>
    <xdr:to>
      <xdr:col>46</xdr:col>
      <xdr:colOff>38100</xdr:colOff>
      <xdr:row>55</xdr:row>
      <xdr:rowOff>49797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37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66324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915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102901</xdr:rowOff>
    </xdr:from>
    <xdr:to>
      <xdr:col>41</xdr:col>
      <xdr:colOff>101600</xdr:colOff>
      <xdr:row>55</xdr:row>
      <xdr:rowOff>33051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36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49578</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913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129877</xdr:rowOff>
    </xdr:from>
    <xdr:to>
      <xdr:col>36</xdr:col>
      <xdr:colOff>165100</xdr:colOff>
      <xdr:row>55</xdr:row>
      <xdr:rowOff>60027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38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76554</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916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132804</xdr:rowOff>
    </xdr:from>
    <xdr:to>
      <xdr:col>54</xdr:col>
      <xdr:colOff>189865</xdr:colOff>
      <xdr:row>78</xdr:row>
      <xdr:rowOff>146253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648654"/>
          <a:ext cx="1270" cy="870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150080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2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146253</xdr:rowOff>
    </xdr:from>
    <xdr:to>
      <xdr:col>55</xdr:col>
      <xdr:colOff>88900</xdr:colOff>
      <xdr:row>78</xdr:row>
      <xdr:rowOff>146253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19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79481</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42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132804</xdr:rowOff>
    </xdr:from>
    <xdr:to>
      <xdr:col>55</xdr:col>
      <xdr:colOff>88900</xdr:colOff>
      <xdr:row>73</xdr:row>
      <xdr:rowOff>132804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64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147586</xdr:rowOff>
    </xdr:from>
    <xdr:to>
      <xdr:col>55</xdr:col>
      <xdr:colOff>0</xdr:colOff>
      <xdr:row>73</xdr:row>
      <xdr:rowOff>159283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491986"/>
          <a:ext cx="838200" cy="18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44544</xdr:rowOff>
    </xdr:from>
    <xdr:ext cx="469744"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46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66117</xdr:rowOff>
    </xdr:from>
    <xdr:to>
      <xdr:col>55</xdr:col>
      <xdr:colOff>50800</xdr:colOff>
      <xdr:row>77</xdr:row>
      <xdr:rowOff>167717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57900</xdr:rowOff>
    </xdr:from>
    <xdr:to>
      <xdr:col>50</xdr:col>
      <xdr:colOff>114300</xdr:colOff>
      <xdr:row>72</xdr:row>
      <xdr:rowOff>147586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2230850"/>
          <a:ext cx="889000" cy="26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68707</xdr:rowOff>
    </xdr:from>
    <xdr:to>
      <xdr:col>50</xdr:col>
      <xdr:colOff>165100</xdr:colOff>
      <xdr:row>77</xdr:row>
      <xdr:rowOff>170307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161434</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404428" y="133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161760</xdr:rowOff>
    </xdr:from>
    <xdr:to>
      <xdr:col>45</xdr:col>
      <xdr:colOff>177800</xdr:colOff>
      <xdr:row>71</xdr:row>
      <xdr:rowOff>57900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2163260"/>
          <a:ext cx="8890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2375</xdr:rowOff>
    </xdr:from>
    <xdr:to>
      <xdr:col>46</xdr:col>
      <xdr:colOff>38100</xdr:colOff>
      <xdr:row>77</xdr:row>
      <xdr:rowOff>103975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95102</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15428" y="1329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161760</xdr:rowOff>
    </xdr:from>
    <xdr:to>
      <xdr:col>41</xdr:col>
      <xdr:colOff>50800</xdr:colOff>
      <xdr:row>72</xdr:row>
      <xdr:rowOff>23914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2163260"/>
          <a:ext cx="889000" cy="20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125248</xdr:rowOff>
    </xdr:from>
    <xdr:to>
      <xdr:col>41</xdr:col>
      <xdr:colOff>101600</xdr:colOff>
      <xdr:row>78</xdr:row>
      <xdr:rowOff>55398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46525</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41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155460</xdr:rowOff>
    </xdr:from>
    <xdr:to>
      <xdr:col>36</xdr:col>
      <xdr:colOff>165100</xdr:colOff>
      <xdr:row>78</xdr:row>
      <xdr:rowOff>85610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76737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4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108483</xdr:rowOff>
    </xdr:from>
    <xdr:to>
      <xdr:col>55</xdr:col>
      <xdr:colOff>50800</xdr:colOff>
      <xdr:row>74</xdr:row>
      <xdr:rowOff>38633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6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35031</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55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96786</xdr:rowOff>
    </xdr:from>
    <xdr:to>
      <xdr:col>50</xdr:col>
      <xdr:colOff>165100</xdr:colOff>
      <xdr:row>73</xdr:row>
      <xdr:rowOff>26936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4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43463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21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7100</xdr:rowOff>
    </xdr:from>
    <xdr:to>
      <xdr:col>46</xdr:col>
      <xdr:colOff>38100</xdr:colOff>
      <xdr:row>71</xdr:row>
      <xdr:rowOff>108700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125227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195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110960</xdr:rowOff>
    </xdr:from>
    <xdr:to>
      <xdr:col>41</xdr:col>
      <xdr:colOff>101600</xdr:colOff>
      <xdr:row>71</xdr:row>
      <xdr:rowOff>41110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1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57637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188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144564</xdr:rowOff>
    </xdr:from>
    <xdr:to>
      <xdr:col>36</xdr:col>
      <xdr:colOff>165100</xdr:colOff>
      <xdr:row>72</xdr:row>
      <xdr:rowOff>74714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231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91241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09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42042</xdr:rowOff>
    </xdr:from>
    <xdr:to>
      <xdr:col>54</xdr:col>
      <xdr:colOff>189865</xdr:colOff>
      <xdr:row>99</xdr:row>
      <xdr:rowOff>9672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986892"/>
          <a:ext cx="1270" cy="99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13499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8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9672</xdr:rowOff>
    </xdr:from>
    <xdr:to>
      <xdr:col>55</xdr:col>
      <xdr:colOff>88900</xdr:colOff>
      <xdr:row>99</xdr:row>
      <xdr:rowOff>9672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8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160169</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7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42042</xdr:rowOff>
    </xdr:from>
    <xdr:to>
      <xdr:col>55</xdr:col>
      <xdr:colOff>88900</xdr:colOff>
      <xdr:row>93</xdr:row>
      <xdr:rowOff>42042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986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42042</xdr:rowOff>
    </xdr:from>
    <xdr:to>
      <xdr:col>55</xdr:col>
      <xdr:colOff>0</xdr:colOff>
      <xdr:row>93</xdr:row>
      <xdr:rowOff>101090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5986892"/>
          <a:ext cx="838200" cy="5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85820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545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107393</xdr:rowOff>
    </xdr:from>
    <xdr:to>
      <xdr:col>55</xdr:col>
      <xdr:colOff>50800</xdr:colOff>
      <xdr:row>97</xdr:row>
      <xdr:rowOff>37543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66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162125</xdr:rowOff>
    </xdr:from>
    <xdr:to>
      <xdr:col>50</xdr:col>
      <xdr:colOff>114300</xdr:colOff>
      <xdr:row>93</xdr:row>
      <xdr:rowOff>101090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5935525"/>
          <a:ext cx="889000" cy="1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143650</xdr:rowOff>
    </xdr:from>
    <xdr:to>
      <xdr:col>50</xdr:col>
      <xdr:colOff>165100</xdr:colOff>
      <xdr:row>97</xdr:row>
      <xdr:rowOff>73800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6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64927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9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162125</xdr:rowOff>
    </xdr:from>
    <xdr:to>
      <xdr:col>45</xdr:col>
      <xdr:colOff>177800</xdr:colOff>
      <xdr:row>94</xdr:row>
      <xdr:rowOff>137505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5935525"/>
          <a:ext cx="889000" cy="31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97152</xdr:rowOff>
    </xdr:from>
    <xdr:to>
      <xdr:col>46</xdr:col>
      <xdr:colOff>38100</xdr:colOff>
      <xdr:row>97</xdr:row>
      <xdr:rowOff>27302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18429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38522</xdr:rowOff>
    </xdr:from>
    <xdr:to>
      <xdr:col>41</xdr:col>
      <xdr:colOff>50800</xdr:colOff>
      <xdr:row>94</xdr:row>
      <xdr:rowOff>137505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5811922"/>
          <a:ext cx="889000" cy="44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135649</xdr:rowOff>
    </xdr:from>
    <xdr:to>
      <xdr:col>41</xdr:col>
      <xdr:colOff>101600</xdr:colOff>
      <xdr:row>97</xdr:row>
      <xdr:rowOff>65799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56926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8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130756</xdr:rowOff>
    </xdr:from>
    <xdr:to>
      <xdr:col>36</xdr:col>
      <xdr:colOff>165100</xdr:colOff>
      <xdr:row>97</xdr:row>
      <xdr:rowOff>60906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52033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8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162692</xdr:rowOff>
    </xdr:from>
    <xdr:to>
      <xdr:col>55</xdr:col>
      <xdr:colOff>50800</xdr:colOff>
      <xdr:row>93</xdr:row>
      <xdr:rowOff>92842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59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115719</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588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50290</xdr:rowOff>
    </xdr:from>
    <xdr:to>
      <xdr:col>50</xdr:col>
      <xdr:colOff>165100</xdr:colOff>
      <xdr:row>93</xdr:row>
      <xdr:rowOff>151890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599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168417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577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111325</xdr:rowOff>
    </xdr:from>
    <xdr:to>
      <xdr:col>46</xdr:col>
      <xdr:colOff>38100</xdr:colOff>
      <xdr:row>93</xdr:row>
      <xdr:rowOff>41475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58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58002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565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86705</xdr:rowOff>
    </xdr:from>
    <xdr:to>
      <xdr:col>41</xdr:col>
      <xdr:colOff>101600</xdr:colOff>
      <xdr:row>95</xdr:row>
      <xdr:rowOff>16855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2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33382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597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159172</xdr:rowOff>
    </xdr:from>
    <xdr:to>
      <xdr:col>36</xdr:col>
      <xdr:colOff>165100</xdr:colOff>
      <xdr:row>92</xdr:row>
      <xdr:rowOff>89322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576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105849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5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58410</xdr:rowOff>
    </xdr:from>
    <xdr:to>
      <xdr:col>85</xdr:col>
      <xdr:colOff>126364</xdr:colOff>
      <xdr:row>38</xdr:row>
      <xdr:rowOff>133025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44810"/>
          <a:ext cx="1269" cy="110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136852</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133025</xdr:rowOff>
    </xdr:from>
    <xdr:to>
      <xdr:col>86</xdr:col>
      <xdr:colOff>25400</xdr:colOff>
      <xdr:row>38</xdr:row>
      <xdr:rowOff>133025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4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5087</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2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58410</xdr:rowOff>
    </xdr:from>
    <xdr:to>
      <xdr:col>86</xdr:col>
      <xdr:colOff>25400</xdr:colOff>
      <xdr:row>32</xdr:row>
      <xdr:rowOff>58410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44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58410</xdr:rowOff>
    </xdr:from>
    <xdr:to>
      <xdr:col>85</xdr:col>
      <xdr:colOff>127000</xdr:colOff>
      <xdr:row>34</xdr:row>
      <xdr:rowOff>60787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5544810"/>
          <a:ext cx="838200" cy="34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152001</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2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2124</xdr:rowOff>
    </xdr:from>
    <xdr:to>
      <xdr:col>85</xdr:col>
      <xdr:colOff>177800</xdr:colOff>
      <xdr:row>37</xdr:row>
      <xdr:rowOff>103724</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4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22017</xdr:rowOff>
    </xdr:from>
    <xdr:to>
      <xdr:col>81</xdr:col>
      <xdr:colOff>50800</xdr:colOff>
      <xdr:row>34</xdr:row>
      <xdr:rowOff>60787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5165517"/>
          <a:ext cx="889000" cy="72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2124</xdr:rowOff>
    </xdr:from>
    <xdr:to>
      <xdr:col>81</xdr:col>
      <xdr:colOff>101600</xdr:colOff>
      <xdr:row>37</xdr:row>
      <xdr:rowOff>103724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4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94851</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43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22017</xdr:rowOff>
    </xdr:from>
    <xdr:to>
      <xdr:col>76</xdr:col>
      <xdr:colOff>114300</xdr:colOff>
      <xdr:row>33</xdr:row>
      <xdr:rowOff>143266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5165517"/>
          <a:ext cx="889000" cy="63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126024</xdr:rowOff>
    </xdr:from>
    <xdr:to>
      <xdr:col>76</xdr:col>
      <xdr:colOff>165100</xdr:colOff>
      <xdr:row>37</xdr:row>
      <xdr:rowOff>56174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47301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39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143266</xdr:rowOff>
    </xdr:from>
    <xdr:to>
      <xdr:col>71</xdr:col>
      <xdr:colOff>177800</xdr:colOff>
      <xdr:row>34</xdr:row>
      <xdr:rowOff>149393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5801116"/>
          <a:ext cx="889000" cy="17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128676</xdr:rowOff>
    </xdr:from>
    <xdr:to>
      <xdr:col>72</xdr:col>
      <xdr:colOff>38100</xdr:colOff>
      <xdr:row>37</xdr:row>
      <xdr:rowOff>58826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49953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39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15108</xdr:rowOff>
    </xdr:from>
    <xdr:to>
      <xdr:col>67</xdr:col>
      <xdr:colOff>101600</xdr:colOff>
      <xdr:row>37</xdr:row>
      <xdr:rowOff>116708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107835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4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7610</xdr:rowOff>
    </xdr:from>
    <xdr:to>
      <xdr:col>85</xdr:col>
      <xdr:colOff>177800</xdr:colOff>
      <xdr:row>32</xdr:row>
      <xdr:rowOff>109210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549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132087</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44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9987</xdr:rowOff>
    </xdr:from>
    <xdr:to>
      <xdr:col>81</xdr:col>
      <xdr:colOff>101600</xdr:colOff>
      <xdr:row>34</xdr:row>
      <xdr:rowOff>111587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58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128114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6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142667</xdr:rowOff>
    </xdr:from>
    <xdr:to>
      <xdr:col>76</xdr:col>
      <xdr:colOff>165100</xdr:colOff>
      <xdr:row>30</xdr:row>
      <xdr:rowOff>72817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511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89344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488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92466</xdr:rowOff>
    </xdr:from>
    <xdr:to>
      <xdr:col>72</xdr:col>
      <xdr:colOff>38100</xdr:colOff>
      <xdr:row>34</xdr:row>
      <xdr:rowOff>22616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75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39143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52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98593</xdr:rowOff>
    </xdr:from>
    <xdr:to>
      <xdr:col>67</xdr:col>
      <xdr:colOff>101600</xdr:colOff>
      <xdr:row>35</xdr:row>
      <xdr:rowOff>28743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59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45270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70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95199</xdr:rowOff>
    </xdr:from>
    <xdr:to>
      <xdr:col>85</xdr:col>
      <xdr:colOff>127000</xdr:colOff>
      <xdr:row>55</xdr:row>
      <xdr:rowOff>108039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524949"/>
          <a:ext cx="8382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166254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78987</xdr:rowOff>
    </xdr:from>
    <xdr:to>
      <xdr:col>81</xdr:col>
      <xdr:colOff>50800</xdr:colOff>
      <xdr:row>55</xdr:row>
      <xdr:rowOff>95199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337287"/>
          <a:ext cx="889000" cy="18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67498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6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78987</xdr:rowOff>
    </xdr:from>
    <xdr:to>
      <xdr:col>76</xdr:col>
      <xdr:colOff>114300</xdr:colOff>
      <xdr:row>56</xdr:row>
      <xdr:rowOff>15646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337287"/>
          <a:ext cx="889000" cy="27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75119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6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15646</xdr:rowOff>
    </xdr:from>
    <xdr:to>
      <xdr:col>71</xdr:col>
      <xdr:colOff>177800</xdr:colOff>
      <xdr:row>56</xdr:row>
      <xdr:rowOff>67901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616846"/>
          <a:ext cx="889000" cy="5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41229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1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96511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57239</xdr:rowOff>
    </xdr:from>
    <xdr:to>
      <xdr:col>85</xdr:col>
      <xdr:colOff>177800</xdr:colOff>
      <xdr:row>55</xdr:row>
      <xdr:rowOff>158839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48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80116</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3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44399</xdr:rowOff>
    </xdr:from>
    <xdr:to>
      <xdr:col>81</xdr:col>
      <xdr:colOff>101600</xdr:colOff>
      <xdr:row>55</xdr:row>
      <xdr:rowOff>145999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47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162526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24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28187</xdr:rowOff>
    </xdr:from>
    <xdr:to>
      <xdr:col>76</xdr:col>
      <xdr:colOff>165100</xdr:colOff>
      <xdr:row>54</xdr:row>
      <xdr:rowOff>129787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28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146314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0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136296</xdr:rowOff>
    </xdr:from>
    <xdr:to>
      <xdr:col>72</xdr:col>
      <xdr:colOff>38100</xdr:colOff>
      <xdr:row>56</xdr:row>
      <xdr:rowOff>66446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56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82973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3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17101</xdr:rowOff>
    </xdr:from>
    <xdr:to>
      <xdr:col>67</xdr:col>
      <xdr:colOff>101600</xdr:colOff>
      <xdr:row>56</xdr:row>
      <xdr:rowOff>118701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6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135228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9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120106</xdr:rowOff>
    </xdr:from>
    <xdr:to>
      <xdr:col>85</xdr:col>
      <xdr:colOff>127000</xdr:colOff>
      <xdr:row>78</xdr:row>
      <xdr:rowOff>26488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2807406"/>
          <a:ext cx="838200" cy="59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24872</xdr:rowOff>
    </xdr:from>
    <xdr:ext cx="378565"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26488</xdr:rowOff>
    </xdr:from>
    <xdr:to>
      <xdr:col>81</xdr:col>
      <xdr:colOff>50800</xdr:colOff>
      <xdr:row>78</xdr:row>
      <xdr:rowOff>46082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39958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3646</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2017" y="13548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144599</xdr:rowOff>
    </xdr:from>
    <xdr:to>
      <xdr:col>76</xdr:col>
      <xdr:colOff>114300</xdr:colOff>
      <xdr:row>78</xdr:row>
      <xdr:rowOff>46082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346249"/>
          <a:ext cx="889000" cy="7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162923</xdr:rowOff>
    </xdr:from>
    <xdr:to>
      <xdr:col>76</xdr:col>
      <xdr:colOff>165100</xdr:colOff>
      <xdr:row>77</xdr:row>
      <xdr:rowOff>93073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19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109600</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3017" y="1296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144599</xdr:rowOff>
    </xdr:from>
    <xdr:to>
      <xdr:col>71</xdr:col>
      <xdr:colOff>177800</xdr:colOff>
      <xdr:row>79</xdr:row>
      <xdr:rowOff>1995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346249"/>
          <a:ext cx="889000" cy="20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100330</xdr:rowOff>
    </xdr:from>
    <xdr:to>
      <xdr:col>72</xdr:col>
      <xdr:colOff>38100</xdr:colOff>
      <xdr:row>78</xdr:row>
      <xdr:rowOff>30480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21607</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4017" y="13394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160201</xdr:rowOff>
    </xdr:from>
    <xdr:to>
      <xdr:col>67</xdr:col>
      <xdr:colOff>101600</xdr:colOff>
      <xdr:row>78</xdr:row>
      <xdr:rowOff>90351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106878</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5017" y="1313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69306</xdr:rowOff>
    </xdr:from>
    <xdr:to>
      <xdr:col>85</xdr:col>
      <xdr:colOff>177800</xdr:colOff>
      <xdr:row>74</xdr:row>
      <xdr:rowOff>170906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275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92183</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2608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147138</xdr:rowOff>
    </xdr:from>
    <xdr:to>
      <xdr:col>81</xdr:col>
      <xdr:colOff>101600</xdr:colOff>
      <xdr:row>78</xdr:row>
      <xdr:rowOff>77288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3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93815</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12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166732</xdr:rowOff>
    </xdr:from>
    <xdr:to>
      <xdr:col>76</xdr:col>
      <xdr:colOff>165100</xdr:colOff>
      <xdr:row>78</xdr:row>
      <xdr:rowOff>96882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36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88009</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461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93799</xdr:rowOff>
    </xdr:from>
    <xdr:to>
      <xdr:col>72</xdr:col>
      <xdr:colOff>38100</xdr:colOff>
      <xdr:row>78</xdr:row>
      <xdr:rowOff>23949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29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40476</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07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122645</xdr:rowOff>
    </xdr:from>
    <xdr:to>
      <xdr:col>67</xdr:col>
      <xdr:colOff>101600</xdr:colOff>
      <xdr:row>79</xdr:row>
      <xdr:rowOff>52795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43922</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57333" y="135884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82511</xdr:rowOff>
    </xdr:from>
    <xdr:to>
      <xdr:col>85</xdr:col>
      <xdr:colOff>127000</xdr:colOff>
      <xdr:row>90</xdr:row>
      <xdr:rowOff>84531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5513011"/>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152767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440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84531</xdr:rowOff>
    </xdr:from>
    <xdr:to>
      <xdr:col>81</xdr:col>
      <xdr:colOff>50800</xdr:colOff>
      <xdr:row>90</xdr:row>
      <xdr:rowOff>97428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5515031"/>
          <a:ext cx="8890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86720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54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97428</xdr:rowOff>
    </xdr:from>
    <xdr:to>
      <xdr:col>76</xdr:col>
      <xdr:colOff>114300</xdr:colOff>
      <xdr:row>90</xdr:row>
      <xdr:rowOff>111277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5527928"/>
          <a:ext cx="8890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93921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5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111277</xdr:rowOff>
    </xdr:from>
    <xdr:to>
      <xdr:col>71</xdr:col>
      <xdr:colOff>177800</xdr:colOff>
      <xdr:row>91</xdr:row>
      <xdr:rowOff>1015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5541777"/>
          <a:ext cx="889000" cy="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81081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86682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31711</xdr:rowOff>
    </xdr:from>
    <xdr:to>
      <xdr:col>85</xdr:col>
      <xdr:colOff>177800</xdr:colOff>
      <xdr:row>90</xdr:row>
      <xdr:rowOff>133311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546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156188</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41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33731</xdr:rowOff>
    </xdr:from>
    <xdr:to>
      <xdr:col>81</xdr:col>
      <xdr:colOff>101600</xdr:colOff>
      <xdr:row>90</xdr:row>
      <xdr:rowOff>135331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546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151858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523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46628</xdr:rowOff>
    </xdr:from>
    <xdr:to>
      <xdr:col>76</xdr:col>
      <xdr:colOff>165100</xdr:colOff>
      <xdr:row>90</xdr:row>
      <xdr:rowOff>148228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547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164755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52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60477</xdr:rowOff>
    </xdr:from>
    <xdr:to>
      <xdr:col>72</xdr:col>
      <xdr:colOff>38100</xdr:colOff>
      <xdr:row>90</xdr:row>
      <xdr:rowOff>162077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549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7154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526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121665</xdr:rowOff>
    </xdr:from>
    <xdr:to>
      <xdr:col>67</xdr:col>
      <xdr:colOff>101600</xdr:colOff>
      <xdr:row>91</xdr:row>
      <xdr:rowOff>51815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55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68342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53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23,986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なっており、類似団体と比較してコストが高い状況が続いている。貸付金が類似団体に比べ高くなっており、制度融資に係る預託金が主な要因となっている。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円となっており、類似団体と比較してコストが高い状況が続いている。平成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年度に借り入れした第三セクター等改革推進債が主な要因となっている。今後も引き続き「返す以上に借りない」という方針に基づき、公債費の縮減に努めていく。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北海道釧路市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令和４年度の財政調整基金残高は、標準財政規模比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4.39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億円）増となったが、これは、令和３年度決算剰余金の積立てによるものである。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実質収支額は標準財政規模比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4.45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ポイントの減となっているが、市税等の増により黒字を確保している。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今後も財政健全化推進プランの着実な実行により、健全な財政運営に努めていく。</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北海道釧路市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令和４年度は、前年度と比較して、企業会計では資金剰余額が約１１億３千万円増加し、一般・特別会計では実質収支額が約２２億３千万円減少したものの、全ての会計において黒字となっている。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今後も引き続き財政の健全化に向け、一層の取り組みに努めていく。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29" sqref="A29:XFD29"/>
    </sheetView>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77"/>
      <c r="DK1" s="177"/>
      <c r="DL1" s="177"/>
      <c r="DM1" s="177"/>
      <c r="DN1" s="177"/>
      <c r="DO1" s="177"/>
    </row>
    <row r="2" spans="1:119" ht="24.75" thickBot="1" x14ac:dyDescent="0.2">
      <c r="B2" s="178" t="s">
        <v>85</v>
      </c>
      <c r="C2" s="178"/>
      <c r="D2" s="179"/>
    </row>
    <row r="3" spans="1:119" ht="18.75" customHeight="1" thickBot="1" x14ac:dyDescent="0.2">
      <c r="A3" s="177"/>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15">
      <c r="A4" s="177"/>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101629191</v>
      </c>
      <c r="BO4" s="371"/>
      <c r="BP4" s="371"/>
      <c r="BQ4" s="371"/>
      <c r="BR4" s="371"/>
      <c r="BS4" s="371"/>
      <c r="BT4" s="371"/>
      <c r="BU4" s="372"/>
      <c r="BV4" s="370">
        <v>107647417</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4</v>
      </c>
      <c r="CU4" s="377"/>
      <c r="CV4" s="377"/>
      <c r="CW4" s="377"/>
      <c r="CX4" s="377"/>
      <c r="CY4" s="377"/>
      <c r="CZ4" s="377"/>
      <c r="DA4" s="378"/>
      <c r="DB4" s="376">
        <v>8.4</v>
      </c>
      <c r="DC4" s="377"/>
      <c r="DD4" s="377"/>
      <c r="DE4" s="377"/>
      <c r="DF4" s="377"/>
      <c r="DG4" s="377"/>
      <c r="DH4" s="377"/>
      <c r="DI4" s="378"/>
    </row>
    <row r="5" spans="1:119" ht="18.75" customHeight="1" x14ac:dyDescent="0.15">
      <c r="A5" s="177"/>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97</v>
      </c>
      <c r="AN5" s="437"/>
      <c r="AO5" s="437"/>
      <c r="AP5" s="437"/>
      <c r="AQ5" s="437"/>
      <c r="AR5" s="437"/>
      <c r="AS5" s="437"/>
      <c r="AT5" s="438"/>
      <c r="AU5" s="439" t="s">
        <v>98</v>
      </c>
      <c r="AV5" s="440"/>
      <c r="AW5" s="440"/>
      <c r="AX5" s="440"/>
      <c r="AY5" s="441" t="s">
        <v>99</v>
      </c>
      <c r="AZ5" s="442"/>
      <c r="BA5" s="442"/>
      <c r="BB5" s="442"/>
      <c r="BC5" s="442"/>
      <c r="BD5" s="442"/>
      <c r="BE5" s="442"/>
      <c r="BF5" s="442"/>
      <c r="BG5" s="442"/>
      <c r="BH5" s="442"/>
      <c r="BI5" s="442"/>
      <c r="BJ5" s="442"/>
      <c r="BK5" s="442"/>
      <c r="BL5" s="442"/>
      <c r="BM5" s="443"/>
      <c r="BN5" s="407">
        <v>99630262</v>
      </c>
      <c r="BO5" s="408"/>
      <c r="BP5" s="408"/>
      <c r="BQ5" s="408"/>
      <c r="BR5" s="408"/>
      <c r="BS5" s="408"/>
      <c r="BT5" s="408"/>
      <c r="BU5" s="409"/>
      <c r="BV5" s="407">
        <v>102901683</v>
      </c>
      <c r="BW5" s="408"/>
      <c r="BX5" s="408"/>
      <c r="BY5" s="408"/>
      <c r="BZ5" s="408"/>
      <c r="CA5" s="408"/>
      <c r="CB5" s="408"/>
      <c r="CC5" s="409"/>
      <c r="CD5" s="410" t="s">
        <v>100</v>
      </c>
      <c r="CE5" s="411"/>
      <c r="CF5" s="411"/>
      <c r="CG5" s="411"/>
      <c r="CH5" s="411"/>
      <c r="CI5" s="411"/>
      <c r="CJ5" s="411"/>
      <c r="CK5" s="411"/>
      <c r="CL5" s="411"/>
      <c r="CM5" s="411"/>
      <c r="CN5" s="411"/>
      <c r="CO5" s="411"/>
      <c r="CP5" s="411"/>
      <c r="CQ5" s="411"/>
      <c r="CR5" s="411"/>
      <c r="CS5" s="412"/>
      <c r="CT5" s="404">
        <v>94.1</v>
      </c>
      <c r="CU5" s="405"/>
      <c r="CV5" s="405"/>
      <c r="CW5" s="405"/>
      <c r="CX5" s="405"/>
      <c r="CY5" s="405"/>
      <c r="CZ5" s="405"/>
      <c r="DA5" s="406"/>
      <c r="DB5" s="404">
        <v>91</v>
      </c>
      <c r="DC5" s="405"/>
      <c r="DD5" s="405"/>
      <c r="DE5" s="405"/>
      <c r="DF5" s="405"/>
      <c r="DG5" s="405"/>
      <c r="DH5" s="405"/>
      <c r="DI5" s="406"/>
    </row>
    <row r="6" spans="1:119" ht="18.75" customHeight="1" x14ac:dyDescent="0.15">
      <c r="A6" s="177"/>
      <c r="B6" s="413" t="s">
        <v>101</v>
      </c>
      <c r="C6" s="414"/>
      <c r="D6" s="414"/>
      <c r="E6" s="415"/>
      <c r="F6" s="415"/>
      <c r="G6" s="415"/>
      <c r="H6" s="415"/>
      <c r="I6" s="415"/>
      <c r="J6" s="415"/>
      <c r="K6" s="415"/>
      <c r="L6" s="415" t="s">
        <v>102</v>
      </c>
      <c r="M6" s="415"/>
      <c r="N6" s="415"/>
      <c r="O6" s="415"/>
      <c r="P6" s="415"/>
      <c r="Q6" s="415"/>
      <c r="R6" s="419"/>
      <c r="S6" s="419"/>
      <c r="T6" s="419"/>
      <c r="U6" s="419"/>
      <c r="V6" s="420"/>
      <c r="W6" s="423" t="s">
        <v>103</v>
      </c>
      <c r="X6" s="424"/>
      <c r="Y6" s="424"/>
      <c r="Z6" s="424"/>
      <c r="AA6" s="424"/>
      <c r="AB6" s="414"/>
      <c r="AC6" s="427" t="s">
        <v>104</v>
      </c>
      <c r="AD6" s="428"/>
      <c r="AE6" s="428"/>
      <c r="AF6" s="428"/>
      <c r="AG6" s="428"/>
      <c r="AH6" s="428"/>
      <c r="AI6" s="428"/>
      <c r="AJ6" s="428"/>
      <c r="AK6" s="428"/>
      <c r="AL6" s="429"/>
      <c r="AM6" s="436" t="s">
        <v>105</v>
      </c>
      <c r="AN6" s="437"/>
      <c r="AO6" s="437"/>
      <c r="AP6" s="437"/>
      <c r="AQ6" s="437"/>
      <c r="AR6" s="437"/>
      <c r="AS6" s="437"/>
      <c r="AT6" s="438"/>
      <c r="AU6" s="439" t="s">
        <v>98</v>
      </c>
      <c r="AV6" s="440"/>
      <c r="AW6" s="440"/>
      <c r="AX6" s="440"/>
      <c r="AY6" s="441" t="s">
        <v>106</v>
      </c>
      <c r="AZ6" s="442"/>
      <c r="BA6" s="442"/>
      <c r="BB6" s="442"/>
      <c r="BC6" s="442"/>
      <c r="BD6" s="442"/>
      <c r="BE6" s="442"/>
      <c r="BF6" s="442"/>
      <c r="BG6" s="442"/>
      <c r="BH6" s="442"/>
      <c r="BI6" s="442"/>
      <c r="BJ6" s="442"/>
      <c r="BK6" s="442"/>
      <c r="BL6" s="442"/>
      <c r="BM6" s="443"/>
      <c r="BN6" s="407">
        <v>1998929</v>
      </c>
      <c r="BO6" s="408"/>
      <c r="BP6" s="408"/>
      <c r="BQ6" s="408"/>
      <c r="BR6" s="408"/>
      <c r="BS6" s="408"/>
      <c r="BT6" s="408"/>
      <c r="BU6" s="409"/>
      <c r="BV6" s="407">
        <v>4745734</v>
      </c>
      <c r="BW6" s="408"/>
      <c r="BX6" s="408"/>
      <c r="BY6" s="408"/>
      <c r="BZ6" s="408"/>
      <c r="CA6" s="408"/>
      <c r="CB6" s="408"/>
      <c r="CC6" s="409"/>
      <c r="CD6" s="410" t="s">
        <v>107</v>
      </c>
      <c r="CE6" s="411"/>
      <c r="CF6" s="411"/>
      <c r="CG6" s="411"/>
      <c r="CH6" s="411"/>
      <c r="CI6" s="411"/>
      <c r="CJ6" s="411"/>
      <c r="CK6" s="411"/>
      <c r="CL6" s="411"/>
      <c r="CM6" s="411"/>
      <c r="CN6" s="411"/>
      <c r="CO6" s="411"/>
      <c r="CP6" s="411"/>
      <c r="CQ6" s="411"/>
      <c r="CR6" s="411"/>
      <c r="CS6" s="412"/>
      <c r="CT6" s="444">
        <v>95.4</v>
      </c>
      <c r="CU6" s="445"/>
      <c r="CV6" s="445"/>
      <c r="CW6" s="445"/>
      <c r="CX6" s="445"/>
      <c r="CY6" s="445"/>
      <c r="CZ6" s="445"/>
      <c r="DA6" s="446"/>
      <c r="DB6" s="444">
        <v>94.3</v>
      </c>
      <c r="DC6" s="445"/>
      <c r="DD6" s="445"/>
      <c r="DE6" s="445"/>
      <c r="DF6" s="445"/>
      <c r="DG6" s="445"/>
      <c r="DH6" s="445"/>
      <c r="DI6" s="446"/>
    </row>
    <row r="7" spans="1:119" ht="18.75" customHeight="1" x14ac:dyDescent="0.15">
      <c r="A7" s="177"/>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108</v>
      </c>
      <c r="AN7" s="437"/>
      <c r="AO7" s="437"/>
      <c r="AP7" s="437"/>
      <c r="AQ7" s="437"/>
      <c r="AR7" s="437"/>
      <c r="AS7" s="437"/>
      <c r="AT7" s="438"/>
      <c r="AU7" s="439" t="s">
        <v>109</v>
      </c>
      <c r="AV7" s="440"/>
      <c r="AW7" s="440"/>
      <c r="AX7" s="440"/>
      <c r="AY7" s="441" t="s">
        <v>110</v>
      </c>
      <c r="AZ7" s="442"/>
      <c r="BA7" s="442"/>
      <c r="BB7" s="442"/>
      <c r="BC7" s="442"/>
      <c r="BD7" s="442"/>
      <c r="BE7" s="442"/>
      <c r="BF7" s="442"/>
      <c r="BG7" s="442"/>
      <c r="BH7" s="442"/>
      <c r="BI7" s="442"/>
      <c r="BJ7" s="442"/>
      <c r="BK7" s="442"/>
      <c r="BL7" s="442"/>
      <c r="BM7" s="443"/>
      <c r="BN7" s="407">
        <v>27942</v>
      </c>
      <c r="BO7" s="408"/>
      <c r="BP7" s="408"/>
      <c r="BQ7" s="408"/>
      <c r="BR7" s="408"/>
      <c r="BS7" s="408"/>
      <c r="BT7" s="408"/>
      <c r="BU7" s="409"/>
      <c r="BV7" s="407">
        <v>477891</v>
      </c>
      <c r="BW7" s="408"/>
      <c r="BX7" s="408"/>
      <c r="BY7" s="408"/>
      <c r="BZ7" s="408"/>
      <c r="CA7" s="408"/>
      <c r="CB7" s="408"/>
      <c r="CC7" s="409"/>
      <c r="CD7" s="410" t="s">
        <v>111</v>
      </c>
      <c r="CE7" s="411"/>
      <c r="CF7" s="411"/>
      <c r="CG7" s="411"/>
      <c r="CH7" s="411"/>
      <c r="CI7" s="411"/>
      <c r="CJ7" s="411"/>
      <c r="CK7" s="411"/>
      <c r="CL7" s="411"/>
      <c r="CM7" s="411"/>
      <c r="CN7" s="411"/>
      <c r="CO7" s="411"/>
      <c r="CP7" s="411"/>
      <c r="CQ7" s="411"/>
      <c r="CR7" s="411"/>
      <c r="CS7" s="412"/>
      <c r="CT7" s="407">
        <v>49600313</v>
      </c>
      <c r="CU7" s="408"/>
      <c r="CV7" s="408"/>
      <c r="CW7" s="408"/>
      <c r="CX7" s="408"/>
      <c r="CY7" s="408"/>
      <c r="CZ7" s="408"/>
      <c r="DA7" s="409"/>
      <c r="DB7" s="407">
        <v>50658051</v>
      </c>
      <c r="DC7" s="408"/>
      <c r="DD7" s="408"/>
      <c r="DE7" s="408"/>
      <c r="DF7" s="408"/>
      <c r="DG7" s="408"/>
      <c r="DH7" s="408"/>
      <c r="DI7" s="409"/>
    </row>
    <row r="8" spans="1:119" ht="18.75" customHeight="1" thickBot="1" x14ac:dyDescent="0.2">
      <c r="A8" s="177"/>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112</v>
      </c>
      <c r="AN8" s="437"/>
      <c r="AO8" s="437"/>
      <c r="AP8" s="437"/>
      <c r="AQ8" s="437"/>
      <c r="AR8" s="437"/>
      <c r="AS8" s="437"/>
      <c r="AT8" s="438"/>
      <c r="AU8" s="439" t="s">
        <v>113</v>
      </c>
      <c r="AV8" s="440"/>
      <c r="AW8" s="440"/>
      <c r="AX8" s="440"/>
      <c r="AY8" s="441" t="s">
        <v>114</v>
      </c>
      <c r="AZ8" s="442"/>
      <c r="BA8" s="442"/>
      <c r="BB8" s="442"/>
      <c r="BC8" s="442"/>
      <c r="BD8" s="442"/>
      <c r="BE8" s="442"/>
      <c r="BF8" s="442"/>
      <c r="BG8" s="442"/>
      <c r="BH8" s="442"/>
      <c r="BI8" s="442"/>
      <c r="BJ8" s="442"/>
      <c r="BK8" s="442"/>
      <c r="BL8" s="442"/>
      <c r="BM8" s="443"/>
      <c r="BN8" s="407">
        <v>1970987</v>
      </c>
      <c r="BO8" s="408"/>
      <c r="BP8" s="408"/>
      <c r="BQ8" s="408"/>
      <c r="BR8" s="408"/>
      <c r="BS8" s="408"/>
      <c r="BT8" s="408"/>
      <c r="BU8" s="409"/>
      <c r="BV8" s="407">
        <v>4267843</v>
      </c>
      <c r="BW8" s="408"/>
      <c r="BX8" s="408"/>
      <c r="BY8" s="408"/>
      <c r="BZ8" s="408"/>
      <c r="CA8" s="408"/>
      <c r="CB8" s="408"/>
      <c r="CC8" s="409"/>
      <c r="CD8" s="410" t="s">
        <v>115</v>
      </c>
      <c r="CE8" s="411"/>
      <c r="CF8" s="411"/>
      <c r="CG8" s="411"/>
      <c r="CH8" s="411"/>
      <c r="CI8" s="411"/>
      <c r="CJ8" s="411"/>
      <c r="CK8" s="411"/>
      <c r="CL8" s="411"/>
      <c r="CM8" s="411"/>
      <c r="CN8" s="411"/>
      <c r="CO8" s="411"/>
      <c r="CP8" s="411"/>
      <c r="CQ8" s="411"/>
      <c r="CR8" s="411"/>
      <c r="CS8" s="412"/>
      <c r="CT8" s="447">
        <v>0.45</v>
      </c>
      <c r="CU8" s="448"/>
      <c r="CV8" s="448"/>
      <c r="CW8" s="448"/>
      <c r="CX8" s="448"/>
      <c r="CY8" s="448"/>
      <c r="CZ8" s="448"/>
      <c r="DA8" s="449"/>
      <c r="DB8" s="447">
        <v>0.45</v>
      </c>
      <c r="DC8" s="448"/>
      <c r="DD8" s="448"/>
      <c r="DE8" s="448"/>
      <c r="DF8" s="448"/>
      <c r="DG8" s="448"/>
      <c r="DH8" s="448"/>
      <c r="DI8" s="449"/>
    </row>
    <row r="9" spans="1:119" ht="18.75" customHeight="1" thickBot="1" x14ac:dyDescent="0.2">
      <c r="A9" s="177"/>
      <c r="B9" s="401" t="s">
        <v>116</v>
      </c>
      <c r="C9" s="402"/>
      <c r="D9" s="402"/>
      <c r="E9" s="402"/>
      <c r="F9" s="402"/>
      <c r="G9" s="402"/>
      <c r="H9" s="402"/>
      <c r="I9" s="402"/>
      <c r="J9" s="402"/>
      <c r="K9" s="450"/>
      <c r="L9" s="451" t="s">
        <v>117</v>
      </c>
      <c r="M9" s="452"/>
      <c r="N9" s="452"/>
      <c r="O9" s="452"/>
      <c r="P9" s="452"/>
      <c r="Q9" s="453"/>
      <c r="R9" s="454">
        <v>165077</v>
      </c>
      <c r="S9" s="455"/>
      <c r="T9" s="455"/>
      <c r="U9" s="455"/>
      <c r="V9" s="456"/>
      <c r="W9" s="364" t="s">
        <v>118</v>
      </c>
      <c r="X9" s="365"/>
      <c r="Y9" s="365"/>
      <c r="Z9" s="365"/>
      <c r="AA9" s="365"/>
      <c r="AB9" s="365"/>
      <c r="AC9" s="365"/>
      <c r="AD9" s="365"/>
      <c r="AE9" s="365"/>
      <c r="AF9" s="365"/>
      <c r="AG9" s="365"/>
      <c r="AH9" s="365"/>
      <c r="AI9" s="365"/>
      <c r="AJ9" s="365"/>
      <c r="AK9" s="365"/>
      <c r="AL9" s="366"/>
      <c r="AM9" s="436" t="s">
        <v>119</v>
      </c>
      <c r="AN9" s="437"/>
      <c r="AO9" s="437"/>
      <c r="AP9" s="437"/>
      <c r="AQ9" s="437"/>
      <c r="AR9" s="437"/>
      <c r="AS9" s="437"/>
      <c r="AT9" s="438"/>
      <c r="AU9" s="439" t="s">
        <v>113</v>
      </c>
      <c r="AV9" s="440"/>
      <c r="AW9" s="440"/>
      <c r="AX9" s="440"/>
      <c r="AY9" s="441" t="s">
        <v>120</v>
      </c>
      <c r="AZ9" s="442"/>
      <c r="BA9" s="442"/>
      <c r="BB9" s="442"/>
      <c r="BC9" s="442"/>
      <c r="BD9" s="442"/>
      <c r="BE9" s="442"/>
      <c r="BF9" s="442"/>
      <c r="BG9" s="442"/>
      <c r="BH9" s="442"/>
      <c r="BI9" s="442"/>
      <c r="BJ9" s="442"/>
      <c r="BK9" s="442"/>
      <c r="BL9" s="442"/>
      <c r="BM9" s="443"/>
      <c r="BN9" s="407">
        <v>-2296856</v>
      </c>
      <c r="BO9" s="408"/>
      <c r="BP9" s="408"/>
      <c r="BQ9" s="408"/>
      <c r="BR9" s="408"/>
      <c r="BS9" s="408"/>
      <c r="BT9" s="408"/>
      <c r="BU9" s="409"/>
      <c r="BV9" s="407">
        <v>3641721</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19.3</v>
      </c>
      <c r="CU9" s="405"/>
      <c r="CV9" s="405"/>
      <c r="CW9" s="405"/>
      <c r="CX9" s="405"/>
      <c r="CY9" s="405"/>
      <c r="CZ9" s="405"/>
      <c r="DA9" s="406"/>
      <c r="DB9" s="404">
        <v>19.7</v>
      </c>
      <c r="DC9" s="405"/>
      <c r="DD9" s="405"/>
      <c r="DE9" s="405"/>
      <c r="DF9" s="405"/>
      <c r="DG9" s="405"/>
      <c r="DH9" s="405"/>
      <c r="DI9" s="406"/>
    </row>
    <row r="10" spans="1:119" ht="18.75" customHeight="1" thickBot="1" x14ac:dyDescent="0.2">
      <c r="A10" s="177"/>
      <c r="B10" s="401"/>
      <c r="C10" s="402"/>
      <c r="D10" s="402"/>
      <c r="E10" s="402"/>
      <c r="F10" s="402"/>
      <c r="G10" s="402"/>
      <c r="H10" s="402"/>
      <c r="I10" s="402"/>
      <c r="J10" s="402"/>
      <c r="K10" s="450"/>
      <c r="L10" s="457" t="s">
        <v>122</v>
      </c>
      <c r="M10" s="437"/>
      <c r="N10" s="437"/>
      <c r="O10" s="437"/>
      <c r="P10" s="437"/>
      <c r="Q10" s="438"/>
      <c r="R10" s="458">
        <v>174742</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594</v>
      </c>
      <c r="BO10" s="408"/>
      <c r="BP10" s="408"/>
      <c r="BQ10" s="408"/>
      <c r="BR10" s="408"/>
      <c r="BS10" s="408"/>
      <c r="BT10" s="408"/>
      <c r="BU10" s="409"/>
      <c r="BV10" s="407">
        <v>269</v>
      </c>
      <c r="BW10" s="408"/>
      <c r="BX10" s="408"/>
      <c r="BY10" s="408"/>
      <c r="BZ10" s="408"/>
      <c r="CA10" s="408"/>
      <c r="CB10" s="408"/>
      <c r="CC10" s="409"/>
      <c r="CD10" s="180" t="s">
        <v>126</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130</v>
      </c>
      <c r="AV11" s="440"/>
      <c r="AW11" s="440"/>
      <c r="AX11" s="440"/>
      <c r="AY11" s="441" t="s">
        <v>131</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132</v>
      </c>
      <c r="CE11" s="411"/>
      <c r="CF11" s="411"/>
      <c r="CG11" s="411"/>
      <c r="CH11" s="411"/>
      <c r="CI11" s="411"/>
      <c r="CJ11" s="411"/>
      <c r="CK11" s="411"/>
      <c r="CL11" s="411"/>
      <c r="CM11" s="411"/>
      <c r="CN11" s="411"/>
      <c r="CO11" s="411"/>
      <c r="CP11" s="411"/>
      <c r="CQ11" s="411"/>
      <c r="CR11" s="411"/>
      <c r="CS11" s="412"/>
      <c r="CT11" s="447" t="s">
        <v>133</v>
      </c>
      <c r="CU11" s="448"/>
      <c r="CV11" s="448"/>
      <c r="CW11" s="448"/>
      <c r="CX11" s="448"/>
      <c r="CY11" s="448"/>
      <c r="CZ11" s="448"/>
      <c r="DA11" s="449"/>
      <c r="DB11" s="447" t="s">
        <v>134</v>
      </c>
      <c r="DC11" s="448"/>
      <c r="DD11" s="448"/>
      <c r="DE11" s="448"/>
      <c r="DF11" s="448"/>
      <c r="DG11" s="448"/>
      <c r="DH11" s="448"/>
      <c r="DI11" s="449"/>
    </row>
    <row r="12" spans="1:119" ht="18.75" customHeight="1" x14ac:dyDescent="0.15">
      <c r="A12" s="177"/>
      <c r="B12" s="467" t="s">
        <v>135</v>
      </c>
      <c r="C12" s="468"/>
      <c r="D12" s="468"/>
      <c r="E12" s="468"/>
      <c r="F12" s="468"/>
      <c r="G12" s="468"/>
      <c r="H12" s="468"/>
      <c r="I12" s="468"/>
      <c r="J12" s="468"/>
      <c r="K12" s="469"/>
      <c r="L12" s="476" t="s">
        <v>136</v>
      </c>
      <c r="M12" s="477"/>
      <c r="N12" s="477"/>
      <c r="O12" s="477"/>
      <c r="P12" s="477"/>
      <c r="Q12" s="478"/>
      <c r="R12" s="479">
        <v>160483</v>
      </c>
      <c r="S12" s="480"/>
      <c r="T12" s="480"/>
      <c r="U12" s="480"/>
      <c r="V12" s="481"/>
      <c r="W12" s="482" t="s">
        <v>1</v>
      </c>
      <c r="X12" s="440"/>
      <c r="Y12" s="440"/>
      <c r="Z12" s="440"/>
      <c r="AA12" s="440"/>
      <c r="AB12" s="483"/>
      <c r="AC12" s="484" t="s">
        <v>137</v>
      </c>
      <c r="AD12" s="485"/>
      <c r="AE12" s="485"/>
      <c r="AF12" s="485"/>
      <c r="AG12" s="486"/>
      <c r="AH12" s="484" t="s">
        <v>138</v>
      </c>
      <c r="AI12" s="485"/>
      <c r="AJ12" s="485"/>
      <c r="AK12" s="485"/>
      <c r="AL12" s="487"/>
      <c r="AM12" s="436" t="s">
        <v>139</v>
      </c>
      <c r="AN12" s="437"/>
      <c r="AO12" s="437"/>
      <c r="AP12" s="437"/>
      <c r="AQ12" s="437"/>
      <c r="AR12" s="437"/>
      <c r="AS12" s="437"/>
      <c r="AT12" s="438"/>
      <c r="AU12" s="439" t="s">
        <v>98</v>
      </c>
      <c r="AV12" s="440"/>
      <c r="AW12" s="440"/>
      <c r="AX12" s="440"/>
      <c r="AY12" s="441" t="s">
        <v>140</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141</v>
      </c>
      <c r="CE12" s="411"/>
      <c r="CF12" s="411"/>
      <c r="CG12" s="411"/>
      <c r="CH12" s="411"/>
      <c r="CI12" s="411"/>
      <c r="CJ12" s="411"/>
      <c r="CK12" s="411"/>
      <c r="CL12" s="411"/>
      <c r="CM12" s="411"/>
      <c r="CN12" s="411"/>
      <c r="CO12" s="411"/>
      <c r="CP12" s="411"/>
      <c r="CQ12" s="411"/>
      <c r="CR12" s="411"/>
      <c r="CS12" s="412"/>
      <c r="CT12" s="447" t="s">
        <v>142</v>
      </c>
      <c r="CU12" s="448"/>
      <c r="CV12" s="448"/>
      <c r="CW12" s="448"/>
      <c r="CX12" s="448"/>
      <c r="CY12" s="448"/>
      <c r="CZ12" s="448"/>
      <c r="DA12" s="449"/>
      <c r="DB12" s="447" t="s">
        <v>142</v>
      </c>
      <c r="DC12" s="448"/>
      <c r="DD12" s="448"/>
      <c r="DE12" s="448"/>
      <c r="DF12" s="448"/>
      <c r="DG12" s="448"/>
      <c r="DH12" s="448"/>
      <c r="DI12" s="449"/>
    </row>
    <row r="13" spans="1:119" ht="18.75" customHeight="1" x14ac:dyDescent="0.15">
      <c r="A13" s="177"/>
      <c r="B13" s="470"/>
      <c r="C13" s="471"/>
      <c r="D13" s="471"/>
      <c r="E13" s="471"/>
      <c r="F13" s="471"/>
      <c r="G13" s="471"/>
      <c r="H13" s="471"/>
      <c r="I13" s="471"/>
      <c r="J13" s="471"/>
      <c r="K13" s="472"/>
      <c r="L13" s="186"/>
      <c r="M13" s="498" t="s">
        <v>143</v>
      </c>
      <c r="N13" s="499"/>
      <c r="O13" s="499"/>
      <c r="P13" s="499"/>
      <c r="Q13" s="500"/>
      <c r="R13" s="491">
        <v>159576</v>
      </c>
      <c r="S13" s="492"/>
      <c r="T13" s="492"/>
      <c r="U13" s="492"/>
      <c r="V13" s="493"/>
      <c r="W13" s="423" t="s">
        <v>144</v>
      </c>
      <c r="X13" s="424"/>
      <c r="Y13" s="424"/>
      <c r="Z13" s="424"/>
      <c r="AA13" s="424"/>
      <c r="AB13" s="414"/>
      <c r="AC13" s="458">
        <v>1511</v>
      </c>
      <c r="AD13" s="459"/>
      <c r="AE13" s="459"/>
      <c r="AF13" s="459"/>
      <c r="AG13" s="501"/>
      <c r="AH13" s="458">
        <v>1679</v>
      </c>
      <c r="AI13" s="459"/>
      <c r="AJ13" s="459"/>
      <c r="AK13" s="459"/>
      <c r="AL13" s="460"/>
      <c r="AM13" s="436" t="s">
        <v>145</v>
      </c>
      <c r="AN13" s="437"/>
      <c r="AO13" s="437"/>
      <c r="AP13" s="437"/>
      <c r="AQ13" s="437"/>
      <c r="AR13" s="437"/>
      <c r="AS13" s="437"/>
      <c r="AT13" s="438"/>
      <c r="AU13" s="439" t="s">
        <v>146</v>
      </c>
      <c r="AV13" s="440"/>
      <c r="AW13" s="440"/>
      <c r="AX13" s="440"/>
      <c r="AY13" s="441" t="s">
        <v>147</v>
      </c>
      <c r="AZ13" s="442"/>
      <c r="BA13" s="442"/>
      <c r="BB13" s="442"/>
      <c r="BC13" s="442"/>
      <c r="BD13" s="442"/>
      <c r="BE13" s="442"/>
      <c r="BF13" s="442"/>
      <c r="BG13" s="442"/>
      <c r="BH13" s="442"/>
      <c r="BI13" s="442"/>
      <c r="BJ13" s="442"/>
      <c r="BK13" s="442"/>
      <c r="BL13" s="442"/>
      <c r="BM13" s="443"/>
      <c r="BN13" s="407">
        <v>-2296262</v>
      </c>
      <c r="BO13" s="408"/>
      <c r="BP13" s="408"/>
      <c r="BQ13" s="408"/>
      <c r="BR13" s="408"/>
      <c r="BS13" s="408"/>
      <c r="BT13" s="408"/>
      <c r="BU13" s="409"/>
      <c r="BV13" s="407">
        <v>3641990</v>
      </c>
      <c r="BW13" s="408"/>
      <c r="BX13" s="408"/>
      <c r="BY13" s="408"/>
      <c r="BZ13" s="408"/>
      <c r="CA13" s="408"/>
      <c r="CB13" s="408"/>
      <c r="CC13" s="409"/>
      <c r="CD13" s="410" t="s">
        <v>148</v>
      </c>
      <c r="CE13" s="411"/>
      <c r="CF13" s="411"/>
      <c r="CG13" s="411"/>
      <c r="CH13" s="411"/>
      <c r="CI13" s="411"/>
      <c r="CJ13" s="411"/>
      <c r="CK13" s="411"/>
      <c r="CL13" s="411"/>
      <c r="CM13" s="411"/>
      <c r="CN13" s="411"/>
      <c r="CO13" s="411"/>
      <c r="CP13" s="411"/>
      <c r="CQ13" s="411"/>
      <c r="CR13" s="411"/>
      <c r="CS13" s="412"/>
      <c r="CT13" s="404">
        <v>10.7</v>
      </c>
      <c r="CU13" s="405"/>
      <c r="CV13" s="405"/>
      <c r="CW13" s="405"/>
      <c r="CX13" s="405"/>
      <c r="CY13" s="405"/>
      <c r="CZ13" s="405"/>
      <c r="DA13" s="406"/>
      <c r="DB13" s="404">
        <v>10.7</v>
      </c>
      <c r="DC13" s="405"/>
      <c r="DD13" s="405"/>
      <c r="DE13" s="405"/>
      <c r="DF13" s="405"/>
      <c r="DG13" s="405"/>
      <c r="DH13" s="405"/>
      <c r="DI13" s="406"/>
    </row>
    <row r="14" spans="1:119" ht="18.75" customHeight="1" thickBot="1" x14ac:dyDescent="0.2">
      <c r="A14" s="177"/>
      <c r="B14" s="470"/>
      <c r="C14" s="471"/>
      <c r="D14" s="471"/>
      <c r="E14" s="471"/>
      <c r="F14" s="471"/>
      <c r="G14" s="471"/>
      <c r="H14" s="471"/>
      <c r="I14" s="471"/>
      <c r="J14" s="471"/>
      <c r="K14" s="472"/>
      <c r="L14" s="488" t="s">
        <v>149</v>
      </c>
      <c r="M14" s="489"/>
      <c r="N14" s="489"/>
      <c r="O14" s="489"/>
      <c r="P14" s="489"/>
      <c r="Q14" s="490"/>
      <c r="R14" s="491">
        <v>163110</v>
      </c>
      <c r="S14" s="492"/>
      <c r="T14" s="492"/>
      <c r="U14" s="492"/>
      <c r="V14" s="493"/>
      <c r="W14" s="397"/>
      <c r="X14" s="398"/>
      <c r="Y14" s="398"/>
      <c r="Z14" s="398"/>
      <c r="AA14" s="398"/>
      <c r="AB14" s="387"/>
      <c r="AC14" s="494">
        <v>2.2999999999999998</v>
      </c>
      <c r="AD14" s="495"/>
      <c r="AE14" s="495"/>
      <c r="AF14" s="495"/>
      <c r="AG14" s="496"/>
      <c r="AH14" s="494">
        <v>2.4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150</v>
      </c>
      <c r="CE14" s="503"/>
      <c r="CF14" s="503"/>
      <c r="CG14" s="503"/>
      <c r="CH14" s="503"/>
      <c r="CI14" s="503"/>
      <c r="CJ14" s="503"/>
      <c r="CK14" s="503"/>
      <c r="CL14" s="503"/>
      <c r="CM14" s="503"/>
      <c r="CN14" s="503"/>
      <c r="CO14" s="503"/>
      <c r="CP14" s="503"/>
      <c r="CQ14" s="503"/>
      <c r="CR14" s="503"/>
      <c r="CS14" s="504"/>
      <c r="CT14" s="505">
        <v>49.3</v>
      </c>
      <c r="CU14" s="506"/>
      <c r="CV14" s="506"/>
      <c r="CW14" s="506"/>
      <c r="CX14" s="506"/>
      <c r="CY14" s="506"/>
      <c r="CZ14" s="506"/>
      <c r="DA14" s="507"/>
      <c r="DB14" s="505">
        <v>57.4</v>
      </c>
      <c r="DC14" s="506"/>
      <c r="DD14" s="506"/>
      <c r="DE14" s="506"/>
      <c r="DF14" s="506"/>
      <c r="DG14" s="506"/>
      <c r="DH14" s="506"/>
      <c r="DI14" s="507"/>
    </row>
    <row r="15" spans="1:119" ht="18.75" customHeight="1" x14ac:dyDescent="0.15">
      <c r="A15" s="177"/>
      <c r="B15" s="470"/>
      <c r="C15" s="471"/>
      <c r="D15" s="471"/>
      <c r="E15" s="471"/>
      <c r="F15" s="471"/>
      <c r="G15" s="471"/>
      <c r="H15" s="471"/>
      <c r="I15" s="471"/>
      <c r="J15" s="471"/>
      <c r="K15" s="472"/>
      <c r="L15" s="186"/>
      <c r="M15" s="498" t="s">
        <v>151</v>
      </c>
      <c r="N15" s="499"/>
      <c r="O15" s="499"/>
      <c r="P15" s="499"/>
      <c r="Q15" s="500"/>
      <c r="R15" s="491">
        <v>162298</v>
      </c>
      <c r="S15" s="492"/>
      <c r="T15" s="492"/>
      <c r="U15" s="492"/>
      <c r="V15" s="493"/>
      <c r="W15" s="423" t="s">
        <v>152</v>
      </c>
      <c r="X15" s="424"/>
      <c r="Y15" s="424"/>
      <c r="Z15" s="424"/>
      <c r="AA15" s="424"/>
      <c r="AB15" s="414"/>
      <c r="AC15" s="458">
        <v>12561</v>
      </c>
      <c r="AD15" s="459"/>
      <c r="AE15" s="459"/>
      <c r="AF15" s="459"/>
      <c r="AG15" s="501"/>
      <c r="AH15" s="458">
        <v>13682</v>
      </c>
      <c r="AI15" s="459"/>
      <c r="AJ15" s="459"/>
      <c r="AK15" s="459"/>
      <c r="AL15" s="460"/>
      <c r="AM15" s="436"/>
      <c r="AN15" s="437"/>
      <c r="AO15" s="437"/>
      <c r="AP15" s="437"/>
      <c r="AQ15" s="437"/>
      <c r="AR15" s="437"/>
      <c r="AS15" s="437"/>
      <c r="AT15" s="438"/>
      <c r="AU15" s="439"/>
      <c r="AV15" s="440"/>
      <c r="AW15" s="440"/>
      <c r="AX15" s="440"/>
      <c r="AY15" s="367" t="s">
        <v>153</v>
      </c>
      <c r="AZ15" s="368"/>
      <c r="BA15" s="368"/>
      <c r="BB15" s="368"/>
      <c r="BC15" s="368"/>
      <c r="BD15" s="368"/>
      <c r="BE15" s="368"/>
      <c r="BF15" s="368"/>
      <c r="BG15" s="368"/>
      <c r="BH15" s="368"/>
      <c r="BI15" s="368"/>
      <c r="BJ15" s="368"/>
      <c r="BK15" s="368"/>
      <c r="BL15" s="368"/>
      <c r="BM15" s="369"/>
      <c r="BN15" s="370">
        <v>19777675</v>
      </c>
      <c r="BO15" s="371"/>
      <c r="BP15" s="371"/>
      <c r="BQ15" s="371"/>
      <c r="BR15" s="371"/>
      <c r="BS15" s="371"/>
      <c r="BT15" s="371"/>
      <c r="BU15" s="372"/>
      <c r="BV15" s="370">
        <v>19222131</v>
      </c>
      <c r="BW15" s="371"/>
      <c r="BX15" s="371"/>
      <c r="BY15" s="371"/>
      <c r="BZ15" s="371"/>
      <c r="CA15" s="371"/>
      <c r="CB15" s="371"/>
      <c r="CC15" s="372"/>
      <c r="CD15" s="508" t="s">
        <v>154</v>
      </c>
      <c r="CE15" s="509"/>
      <c r="CF15" s="509"/>
      <c r="CG15" s="509"/>
      <c r="CH15" s="509"/>
      <c r="CI15" s="509"/>
      <c r="CJ15" s="509"/>
      <c r="CK15" s="509"/>
      <c r="CL15" s="509"/>
      <c r="CM15" s="509"/>
      <c r="CN15" s="509"/>
      <c r="CO15" s="509"/>
      <c r="CP15" s="509"/>
      <c r="CQ15" s="509"/>
      <c r="CR15" s="509"/>
      <c r="CS15" s="510"/>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470"/>
      <c r="C16" s="471"/>
      <c r="D16" s="471"/>
      <c r="E16" s="471"/>
      <c r="F16" s="471"/>
      <c r="G16" s="471"/>
      <c r="H16" s="471"/>
      <c r="I16" s="471"/>
      <c r="J16" s="471"/>
      <c r="K16" s="472"/>
      <c r="L16" s="488" t="s">
        <v>155</v>
      </c>
      <c r="M16" s="511"/>
      <c r="N16" s="511"/>
      <c r="O16" s="511"/>
      <c r="P16" s="511"/>
      <c r="Q16" s="512"/>
      <c r="R16" s="513" t="s">
        <v>156</v>
      </c>
      <c r="S16" s="514"/>
      <c r="T16" s="514"/>
      <c r="U16" s="514"/>
      <c r="V16" s="515"/>
      <c r="W16" s="397"/>
      <c r="X16" s="398"/>
      <c r="Y16" s="398"/>
      <c r="Z16" s="398"/>
      <c r="AA16" s="398"/>
      <c r="AB16" s="387"/>
      <c r="AC16" s="494">
        <v>18.7</v>
      </c>
      <c r="AD16" s="495"/>
      <c r="AE16" s="495"/>
      <c r="AF16" s="495"/>
      <c r="AG16" s="496"/>
      <c r="AH16" s="494">
        <v>19.5</v>
      </c>
      <c r="AI16" s="495"/>
      <c r="AJ16" s="495"/>
      <c r="AK16" s="495"/>
      <c r="AL16" s="497"/>
      <c r="AM16" s="436"/>
      <c r="AN16" s="437"/>
      <c r="AO16" s="437"/>
      <c r="AP16" s="437"/>
      <c r="AQ16" s="437"/>
      <c r="AR16" s="437"/>
      <c r="AS16" s="437"/>
      <c r="AT16" s="438"/>
      <c r="AU16" s="439"/>
      <c r="AV16" s="440"/>
      <c r="AW16" s="440"/>
      <c r="AX16" s="440"/>
      <c r="AY16" s="441" t="s">
        <v>157</v>
      </c>
      <c r="AZ16" s="442"/>
      <c r="BA16" s="442"/>
      <c r="BB16" s="442"/>
      <c r="BC16" s="442"/>
      <c r="BD16" s="442"/>
      <c r="BE16" s="442"/>
      <c r="BF16" s="442"/>
      <c r="BG16" s="442"/>
      <c r="BH16" s="442"/>
      <c r="BI16" s="442"/>
      <c r="BJ16" s="442"/>
      <c r="BK16" s="442"/>
      <c r="BL16" s="442"/>
      <c r="BM16" s="443"/>
      <c r="BN16" s="407">
        <v>43772247</v>
      </c>
      <c r="BO16" s="408"/>
      <c r="BP16" s="408"/>
      <c r="BQ16" s="408"/>
      <c r="BR16" s="408"/>
      <c r="BS16" s="408"/>
      <c r="BT16" s="408"/>
      <c r="BU16" s="409"/>
      <c r="BV16" s="407">
        <v>43252119</v>
      </c>
      <c r="BW16" s="408"/>
      <c r="BX16" s="408"/>
      <c r="BY16" s="408"/>
      <c r="BZ16" s="408"/>
      <c r="CA16" s="408"/>
      <c r="CB16" s="408"/>
      <c r="CC16" s="409"/>
      <c r="CD16" s="190"/>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77"/>
      <c r="B17" s="473"/>
      <c r="C17" s="474"/>
      <c r="D17" s="474"/>
      <c r="E17" s="474"/>
      <c r="F17" s="474"/>
      <c r="G17" s="474"/>
      <c r="H17" s="474"/>
      <c r="I17" s="474"/>
      <c r="J17" s="474"/>
      <c r="K17" s="475"/>
      <c r="L17" s="191"/>
      <c r="M17" s="518" t="s">
        <v>158</v>
      </c>
      <c r="N17" s="519"/>
      <c r="O17" s="519"/>
      <c r="P17" s="519"/>
      <c r="Q17" s="520"/>
      <c r="R17" s="513" t="s">
        <v>159</v>
      </c>
      <c r="S17" s="514"/>
      <c r="T17" s="514"/>
      <c r="U17" s="514"/>
      <c r="V17" s="515"/>
      <c r="W17" s="423" t="s">
        <v>160</v>
      </c>
      <c r="X17" s="424"/>
      <c r="Y17" s="424"/>
      <c r="Z17" s="424"/>
      <c r="AA17" s="424"/>
      <c r="AB17" s="414"/>
      <c r="AC17" s="458">
        <v>53046</v>
      </c>
      <c r="AD17" s="459"/>
      <c r="AE17" s="459"/>
      <c r="AF17" s="459"/>
      <c r="AG17" s="501"/>
      <c r="AH17" s="458">
        <v>54775</v>
      </c>
      <c r="AI17" s="459"/>
      <c r="AJ17" s="459"/>
      <c r="AK17" s="459"/>
      <c r="AL17" s="460"/>
      <c r="AM17" s="436"/>
      <c r="AN17" s="437"/>
      <c r="AO17" s="437"/>
      <c r="AP17" s="437"/>
      <c r="AQ17" s="437"/>
      <c r="AR17" s="437"/>
      <c r="AS17" s="437"/>
      <c r="AT17" s="438"/>
      <c r="AU17" s="439"/>
      <c r="AV17" s="440"/>
      <c r="AW17" s="440"/>
      <c r="AX17" s="440"/>
      <c r="AY17" s="441" t="s">
        <v>161</v>
      </c>
      <c r="AZ17" s="442"/>
      <c r="BA17" s="442"/>
      <c r="BB17" s="442"/>
      <c r="BC17" s="442"/>
      <c r="BD17" s="442"/>
      <c r="BE17" s="442"/>
      <c r="BF17" s="442"/>
      <c r="BG17" s="442"/>
      <c r="BH17" s="442"/>
      <c r="BI17" s="442"/>
      <c r="BJ17" s="442"/>
      <c r="BK17" s="442"/>
      <c r="BL17" s="442"/>
      <c r="BM17" s="443"/>
      <c r="BN17" s="407">
        <v>24898360</v>
      </c>
      <c r="BO17" s="408"/>
      <c r="BP17" s="408"/>
      <c r="BQ17" s="408"/>
      <c r="BR17" s="408"/>
      <c r="BS17" s="408"/>
      <c r="BT17" s="408"/>
      <c r="BU17" s="409"/>
      <c r="BV17" s="407">
        <v>24171405</v>
      </c>
      <c r="BW17" s="408"/>
      <c r="BX17" s="408"/>
      <c r="BY17" s="408"/>
      <c r="BZ17" s="408"/>
      <c r="CA17" s="408"/>
      <c r="CB17" s="408"/>
      <c r="CC17" s="409"/>
      <c r="CD17" s="190"/>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77"/>
      <c r="B18" s="529" t="s">
        <v>162</v>
      </c>
      <c r="C18" s="450"/>
      <c r="D18" s="450"/>
      <c r="E18" s="530"/>
      <c r="F18" s="530"/>
      <c r="G18" s="530"/>
      <c r="H18" s="530"/>
      <c r="I18" s="530"/>
      <c r="J18" s="530"/>
      <c r="K18" s="530"/>
      <c r="L18" s="531">
        <v>1363.29</v>
      </c>
      <c r="M18" s="531"/>
      <c r="N18" s="531"/>
      <c r="O18" s="531"/>
      <c r="P18" s="531"/>
      <c r="Q18" s="531"/>
      <c r="R18" s="532"/>
      <c r="S18" s="532"/>
      <c r="T18" s="532"/>
      <c r="U18" s="532"/>
      <c r="V18" s="533"/>
      <c r="W18" s="425"/>
      <c r="X18" s="426"/>
      <c r="Y18" s="426"/>
      <c r="Z18" s="426"/>
      <c r="AA18" s="426"/>
      <c r="AB18" s="417"/>
      <c r="AC18" s="534">
        <v>79</v>
      </c>
      <c r="AD18" s="535"/>
      <c r="AE18" s="535"/>
      <c r="AF18" s="535"/>
      <c r="AG18" s="536"/>
      <c r="AH18" s="534">
        <v>78.099999999999994</v>
      </c>
      <c r="AI18" s="535"/>
      <c r="AJ18" s="535"/>
      <c r="AK18" s="535"/>
      <c r="AL18" s="537"/>
      <c r="AM18" s="436"/>
      <c r="AN18" s="437"/>
      <c r="AO18" s="437"/>
      <c r="AP18" s="437"/>
      <c r="AQ18" s="437"/>
      <c r="AR18" s="437"/>
      <c r="AS18" s="437"/>
      <c r="AT18" s="438"/>
      <c r="AU18" s="439"/>
      <c r="AV18" s="440"/>
      <c r="AW18" s="440"/>
      <c r="AX18" s="440"/>
      <c r="AY18" s="441" t="s">
        <v>163</v>
      </c>
      <c r="AZ18" s="442"/>
      <c r="BA18" s="442"/>
      <c r="BB18" s="442"/>
      <c r="BC18" s="442"/>
      <c r="BD18" s="442"/>
      <c r="BE18" s="442"/>
      <c r="BF18" s="442"/>
      <c r="BG18" s="442"/>
      <c r="BH18" s="442"/>
      <c r="BI18" s="442"/>
      <c r="BJ18" s="442"/>
      <c r="BK18" s="442"/>
      <c r="BL18" s="442"/>
      <c r="BM18" s="443"/>
      <c r="BN18" s="407">
        <v>47699757</v>
      </c>
      <c r="BO18" s="408"/>
      <c r="BP18" s="408"/>
      <c r="BQ18" s="408"/>
      <c r="BR18" s="408"/>
      <c r="BS18" s="408"/>
      <c r="BT18" s="408"/>
      <c r="BU18" s="409"/>
      <c r="BV18" s="407">
        <v>47216029</v>
      </c>
      <c r="BW18" s="408"/>
      <c r="BX18" s="408"/>
      <c r="BY18" s="408"/>
      <c r="BZ18" s="408"/>
      <c r="CA18" s="408"/>
      <c r="CB18" s="408"/>
      <c r="CC18" s="409"/>
      <c r="CD18" s="190"/>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77"/>
      <c r="B19" s="529" t="s">
        <v>164</v>
      </c>
      <c r="C19" s="450"/>
      <c r="D19" s="450"/>
      <c r="E19" s="530"/>
      <c r="F19" s="530"/>
      <c r="G19" s="530"/>
      <c r="H19" s="530"/>
      <c r="I19" s="530"/>
      <c r="J19" s="530"/>
      <c r="K19" s="530"/>
      <c r="L19" s="538">
        <v>121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165</v>
      </c>
      <c r="AZ19" s="442"/>
      <c r="BA19" s="442"/>
      <c r="BB19" s="442"/>
      <c r="BC19" s="442"/>
      <c r="BD19" s="442"/>
      <c r="BE19" s="442"/>
      <c r="BF19" s="442"/>
      <c r="BG19" s="442"/>
      <c r="BH19" s="442"/>
      <c r="BI19" s="442"/>
      <c r="BJ19" s="442"/>
      <c r="BK19" s="442"/>
      <c r="BL19" s="442"/>
      <c r="BM19" s="443"/>
      <c r="BN19" s="407">
        <v>60269652</v>
      </c>
      <c r="BO19" s="408"/>
      <c r="BP19" s="408"/>
      <c r="BQ19" s="408"/>
      <c r="BR19" s="408"/>
      <c r="BS19" s="408"/>
      <c r="BT19" s="408"/>
      <c r="BU19" s="409"/>
      <c r="BV19" s="407">
        <v>60100410</v>
      </c>
      <c r="BW19" s="408"/>
      <c r="BX19" s="408"/>
      <c r="BY19" s="408"/>
      <c r="BZ19" s="408"/>
      <c r="CA19" s="408"/>
      <c r="CB19" s="408"/>
      <c r="CC19" s="409"/>
      <c r="CD19" s="190"/>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77"/>
      <c r="B20" s="529" t="s">
        <v>166</v>
      </c>
      <c r="C20" s="450"/>
      <c r="D20" s="450"/>
      <c r="E20" s="530"/>
      <c r="F20" s="530"/>
      <c r="G20" s="530"/>
      <c r="H20" s="530"/>
      <c r="I20" s="530"/>
      <c r="J20" s="530"/>
      <c r="K20" s="530"/>
      <c r="L20" s="538">
        <v>80349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0"/>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77"/>
      <c r="B21" s="547" t="s">
        <v>167</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0"/>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77"/>
      <c r="B22" s="577" t="s">
        <v>168</v>
      </c>
      <c r="C22" s="551"/>
      <c r="D22" s="552"/>
      <c r="E22" s="419" t="s">
        <v>1</v>
      </c>
      <c r="F22" s="424"/>
      <c r="G22" s="424"/>
      <c r="H22" s="424"/>
      <c r="I22" s="424"/>
      <c r="J22" s="424"/>
      <c r="K22" s="414"/>
      <c r="L22" s="419" t="s">
        <v>169</v>
      </c>
      <c r="M22" s="424"/>
      <c r="N22" s="424"/>
      <c r="O22" s="424"/>
      <c r="P22" s="414"/>
      <c r="Q22" s="582" t="s">
        <v>170</v>
      </c>
      <c r="R22" s="583"/>
      <c r="S22" s="583"/>
      <c r="T22" s="583"/>
      <c r="U22" s="583"/>
      <c r="V22" s="584"/>
      <c r="W22" s="550" t="s">
        <v>171</v>
      </c>
      <c r="X22" s="551"/>
      <c r="Y22" s="552"/>
      <c r="Z22" s="419" t="s">
        <v>1</v>
      </c>
      <c r="AA22" s="424"/>
      <c r="AB22" s="424"/>
      <c r="AC22" s="424"/>
      <c r="AD22" s="424"/>
      <c r="AE22" s="424"/>
      <c r="AF22" s="424"/>
      <c r="AG22" s="414"/>
      <c r="AH22" s="588" t="s">
        <v>172</v>
      </c>
      <c r="AI22" s="424"/>
      <c r="AJ22" s="424"/>
      <c r="AK22" s="424"/>
      <c r="AL22" s="414"/>
      <c r="AM22" s="588" t="s">
        <v>173</v>
      </c>
      <c r="AN22" s="589"/>
      <c r="AO22" s="589"/>
      <c r="AP22" s="589"/>
      <c r="AQ22" s="589"/>
      <c r="AR22" s="590"/>
      <c r="AS22" s="582" t="s">
        <v>170</v>
      </c>
      <c r="AT22" s="583"/>
      <c r="AU22" s="583"/>
      <c r="AV22" s="583"/>
      <c r="AW22" s="583"/>
      <c r="AX22" s="594"/>
      <c r="AY22" s="367" t="s">
        <v>174</v>
      </c>
      <c r="AZ22" s="368"/>
      <c r="BA22" s="368"/>
      <c r="BB22" s="368"/>
      <c r="BC22" s="368"/>
      <c r="BD22" s="368"/>
      <c r="BE22" s="368"/>
      <c r="BF22" s="368"/>
      <c r="BG22" s="368"/>
      <c r="BH22" s="368"/>
      <c r="BI22" s="368"/>
      <c r="BJ22" s="368"/>
      <c r="BK22" s="368"/>
      <c r="BL22" s="368"/>
      <c r="BM22" s="369"/>
      <c r="BN22" s="370">
        <v>105109672</v>
      </c>
      <c r="BO22" s="371"/>
      <c r="BP22" s="371"/>
      <c r="BQ22" s="371"/>
      <c r="BR22" s="371"/>
      <c r="BS22" s="371"/>
      <c r="BT22" s="371"/>
      <c r="BU22" s="372"/>
      <c r="BV22" s="370">
        <v>111610414</v>
      </c>
      <c r="BW22" s="371"/>
      <c r="BX22" s="371"/>
      <c r="BY22" s="371"/>
      <c r="BZ22" s="371"/>
      <c r="CA22" s="371"/>
      <c r="CB22" s="371"/>
      <c r="CC22" s="372"/>
      <c r="CD22" s="190"/>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77"/>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175</v>
      </c>
      <c r="AZ23" s="442"/>
      <c r="BA23" s="442"/>
      <c r="BB23" s="442"/>
      <c r="BC23" s="442"/>
      <c r="BD23" s="442"/>
      <c r="BE23" s="442"/>
      <c r="BF23" s="442"/>
      <c r="BG23" s="442"/>
      <c r="BH23" s="442"/>
      <c r="BI23" s="442"/>
      <c r="BJ23" s="442"/>
      <c r="BK23" s="442"/>
      <c r="BL23" s="442"/>
      <c r="BM23" s="443"/>
      <c r="BN23" s="407">
        <v>70828407</v>
      </c>
      <c r="BO23" s="408"/>
      <c r="BP23" s="408"/>
      <c r="BQ23" s="408"/>
      <c r="BR23" s="408"/>
      <c r="BS23" s="408"/>
      <c r="BT23" s="408"/>
      <c r="BU23" s="409"/>
      <c r="BV23" s="407">
        <v>73217147</v>
      </c>
      <c r="BW23" s="408"/>
      <c r="BX23" s="408"/>
      <c r="BY23" s="408"/>
      <c r="BZ23" s="408"/>
      <c r="CA23" s="408"/>
      <c r="CB23" s="408"/>
      <c r="CC23" s="409"/>
      <c r="CD23" s="190"/>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77"/>
      <c r="B24" s="578"/>
      <c r="C24" s="554"/>
      <c r="D24" s="555"/>
      <c r="E24" s="457" t="s">
        <v>176</v>
      </c>
      <c r="F24" s="437"/>
      <c r="G24" s="437"/>
      <c r="H24" s="437"/>
      <c r="I24" s="437"/>
      <c r="J24" s="437"/>
      <c r="K24" s="438"/>
      <c r="L24" s="458">
        <v>1</v>
      </c>
      <c r="M24" s="459"/>
      <c r="N24" s="459"/>
      <c r="O24" s="459"/>
      <c r="P24" s="501"/>
      <c r="Q24" s="458">
        <v>10350</v>
      </c>
      <c r="R24" s="459"/>
      <c r="S24" s="459"/>
      <c r="T24" s="459"/>
      <c r="U24" s="459"/>
      <c r="V24" s="501"/>
      <c r="W24" s="553"/>
      <c r="X24" s="554"/>
      <c r="Y24" s="555"/>
      <c r="Z24" s="457" t="s">
        <v>177</v>
      </c>
      <c r="AA24" s="437"/>
      <c r="AB24" s="437"/>
      <c r="AC24" s="437"/>
      <c r="AD24" s="437"/>
      <c r="AE24" s="437"/>
      <c r="AF24" s="437"/>
      <c r="AG24" s="438"/>
      <c r="AH24" s="458">
        <v>1359</v>
      </c>
      <c r="AI24" s="459"/>
      <c r="AJ24" s="459"/>
      <c r="AK24" s="459"/>
      <c r="AL24" s="501"/>
      <c r="AM24" s="458">
        <v>4087872</v>
      </c>
      <c r="AN24" s="459"/>
      <c r="AO24" s="459"/>
      <c r="AP24" s="459"/>
      <c r="AQ24" s="459"/>
      <c r="AR24" s="501"/>
      <c r="AS24" s="458">
        <v>3008</v>
      </c>
      <c r="AT24" s="459"/>
      <c r="AU24" s="459"/>
      <c r="AV24" s="459"/>
      <c r="AW24" s="459"/>
      <c r="AX24" s="460"/>
      <c r="AY24" s="523" t="s">
        <v>178</v>
      </c>
      <c r="AZ24" s="524"/>
      <c r="BA24" s="524"/>
      <c r="BB24" s="524"/>
      <c r="BC24" s="524"/>
      <c r="BD24" s="524"/>
      <c r="BE24" s="524"/>
      <c r="BF24" s="524"/>
      <c r="BG24" s="524"/>
      <c r="BH24" s="524"/>
      <c r="BI24" s="524"/>
      <c r="BJ24" s="524"/>
      <c r="BK24" s="524"/>
      <c r="BL24" s="524"/>
      <c r="BM24" s="525"/>
      <c r="BN24" s="407">
        <v>75538749</v>
      </c>
      <c r="BO24" s="408"/>
      <c r="BP24" s="408"/>
      <c r="BQ24" s="408"/>
      <c r="BR24" s="408"/>
      <c r="BS24" s="408"/>
      <c r="BT24" s="408"/>
      <c r="BU24" s="409"/>
      <c r="BV24" s="407">
        <v>79714701</v>
      </c>
      <c r="BW24" s="408"/>
      <c r="BX24" s="408"/>
      <c r="BY24" s="408"/>
      <c r="BZ24" s="408"/>
      <c r="CA24" s="408"/>
      <c r="CB24" s="408"/>
      <c r="CC24" s="409"/>
      <c r="CD24" s="190"/>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77"/>
      <c r="B25" s="578"/>
      <c r="C25" s="554"/>
      <c r="D25" s="555"/>
      <c r="E25" s="457" t="s">
        <v>179</v>
      </c>
      <c r="F25" s="437"/>
      <c r="G25" s="437"/>
      <c r="H25" s="437"/>
      <c r="I25" s="437"/>
      <c r="J25" s="437"/>
      <c r="K25" s="438"/>
      <c r="L25" s="458">
        <v>2</v>
      </c>
      <c r="M25" s="459"/>
      <c r="N25" s="459"/>
      <c r="O25" s="459"/>
      <c r="P25" s="501"/>
      <c r="Q25" s="458">
        <v>8350</v>
      </c>
      <c r="R25" s="459"/>
      <c r="S25" s="459"/>
      <c r="T25" s="459"/>
      <c r="U25" s="459"/>
      <c r="V25" s="501"/>
      <c r="W25" s="553"/>
      <c r="X25" s="554"/>
      <c r="Y25" s="555"/>
      <c r="Z25" s="457" t="s">
        <v>180</v>
      </c>
      <c r="AA25" s="437"/>
      <c r="AB25" s="437"/>
      <c r="AC25" s="437"/>
      <c r="AD25" s="437"/>
      <c r="AE25" s="437"/>
      <c r="AF25" s="437"/>
      <c r="AG25" s="438"/>
      <c r="AH25" s="458">
        <v>320</v>
      </c>
      <c r="AI25" s="459"/>
      <c r="AJ25" s="459"/>
      <c r="AK25" s="459"/>
      <c r="AL25" s="501"/>
      <c r="AM25" s="458">
        <v>925440</v>
      </c>
      <c r="AN25" s="459"/>
      <c r="AO25" s="459"/>
      <c r="AP25" s="459"/>
      <c r="AQ25" s="459"/>
      <c r="AR25" s="501"/>
      <c r="AS25" s="458">
        <v>2892</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15794317</v>
      </c>
      <c r="BO25" s="371"/>
      <c r="BP25" s="371"/>
      <c r="BQ25" s="371"/>
      <c r="BR25" s="371"/>
      <c r="BS25" s="371"/>
      <c r="BT25" s="371"/>
      <c r="BU25" s="372"/>
      <c r="BV25" s="370">
        <v>14161607</v>
      </c>
      <c r="BW25" s="371"/>
      <c r="BX25" s="371"/>
      <c r="BY25" s="371"/>
      <c r="BZ25" s="371"/>
      <c r="CA25" s="371"/>
      <c r="CB25" s="371"/>
      <c r="CC25" s="372"/>
      <c r="CD25" s="190"/>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77"/>
      <c r="B26" s="578"/>
      <c r="C26" s="554"/>
      <c r="D26" s="555"/>
      <c r="E26" s="457" t="s">
        <v>182</v>
      </c>
      <c r="F26" s="437"/>
      <c r="G26" s="437"/>
      <c r="H26" s="437"/>
      <c r="I26" s="437"/>
      <c r="J26" s="437"/>
      <c r="K26" s="438"/>
      <c r="L26" s="458">
        <v>1</v>
      </c>
      <c r="M26" s="459"/>
      <c r="N26" s="459"/>
      <c r="O26" s="459"/>
      <c r="P26" s="501"/>
      <c r="Q26" s="458">
        <v>7250</v>
      </c>
      <c r="R26" s="459"/>
      <c r="S26" s="459"/>
      <c r="T26" s="459"/>
      <c r="U26" s="459"/>
      <c r="V26" s="501"/>
      <c r="W26" s="553"/>
      <c r="X26" s="554"/>
      <c r="Y26" s="555"/>
      <c r="Z26" s="457" t="s">
        <v>183</v>
      </c>
      <c r="AA26" s="559"/>
      <c r="AB26" s="559"/>
      <c r="AC26" s="559"/>
      <c r="AD26" s="559"/>
      <c r="AE26" s="559"/>
      <c r="AF26" s="559"/>
      <c r="AG26" s="560"/>
      <c r="AH26" s="458">
        <v>1</v>
      </c>
      <c r="AI26" s="459"/>
      <c r="AJ26" s="459"/>
      <c r="AK26" s="459"/>
      <c r="AL26" s="501"/>
      <c r="AM26" s="458" t="s">
        <v>184</v>
      </c>
      <c r="AN26" s="459"/>
      <c r="AO26" s="459"/>
      <c r="AP26" s="459"/>
      <c r="AQ26" s="459"/>
      <c r="AR26" s="501"/>
      <c r="AS26" s="458" t="s">
        <v>184</v>
      </c>
      <c r="AT26" s="459"/>
      <c r="AU26" s="459"/>
      <c r="AV26" s="459"/>
      <c r="AW26" s="459"/>
      <c r="AX26" s="460"/>
      <c r="AY26" s="410" t="s">
        <v>185</v>
      </c>
      <c r="AZ26" s="411"/>
      <c r="BA26" s="411"/>
      <c r="BB26" s="411"/>
      <c r="BC26" s="411"/>
      <c r="BD26" s="411"/>
      <c r="BE26" s="411"/>
      <c r="BF26" s="411"/>
      <c r="BG26" s="411"/>
      <c r="BH26" s="411"/>
      <c r="BI26" s="411"/>
      <c r="BJ26" s="411"/>
      <c r="BK26" s="411"/>
      <c r="BL26" s="411"/>
      <c r="BM26" s="412"/>
      <c r="BN26" s="407" t="s">
        <v>142</v>
      </c>
      <c r="BO26" s="408"/>
      <c r="BP26" s="408"/>
      <c r="BQ26" s="408"/>
      <c r="BR26" s="408"/>
      <c r="BS26" s="408"/>
      <c r="BT26" s="408"/>
      <c r="BU26" s="409"/>
      <c r="BV26" s="407" t="s">
        <v>133</v>
      </c>
      <c r="BW26" s="408"/>
      <c r="BX26" s="408"/>
      <c r="BY26" s="408"/>
      <c r="BZ26" s="408"/>
      <c r="CA26" s="408"/>
      <c r="CB26" s="408"/>
      <c r="CC26" s="409"/>
      <c r="CD26" s="190"/>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77"/>
      <c r="B27" s="578"/>
      <c r="C27" s="554"/>
      <c r="D27" s="555"/>
      <c r="E27" s="457" t="s">
        <v>186</v>
      </c>
      <c r="F27" s="437"/>
      <c r="G27" s="437"/>
      <c r="H27" s="437"/>
      <c r="I27" s="437"/>
      <c r="J27" s="437"/>
      <c r="K27" s="438"/>
      <c r="L27" s="458">
        <v>1</v>
      </c>
      <c r="M27" s="459"/>
      <c r="N27" s="459"/>
      <c r="O27" s="459"/>
      <c r="P27" s="501"/>
      <c r="Q27" s="458">
        <v>6000</v>
      </c>
      <c r="R27" s="459"/>
      <c r="S27" s="459"/>
      <c r="T27" s="459"/>
      <c r="U27" s="459"/>
      <c r="V27" s="501"/>
      <c r="W27" s="553"/>
      <c r="X27" s="554"/>
      <c r="Y27" s="555"/>
      <c r="Z27" s="457" t="s">
        <v>187</v>
      </c>
      <c r="AA27" s="437"/>
      <c r="AB27" s="437"/>
      <c r="AC27" s="437"/>
      <c r="AD27" s="437"/>
      <c r="AE27" s="437"/>
      <c r="AF27" s="437"/>
      <c r="AG27" s="438"/>
      <c r="AH27" s="458">
        <v>59</v>
      </c>
      <c r="AI27" s="459"/>
      <c r="AJ27" s="459"/>
      <c r="AK27" s="459"/>
      <c r="AL27" s="501"/>
      <c r="AM27" s="458">
        <v>203270</v>
      </c>
      <c r="AN27" s="459"/>
      <c r="AO27" s="459"/>
      <c r="AP27" s="459"/>
      <c r="AQ27" s="459"/>
      <c r="AR27" s="501"/>
      <c r="AS27" s="458">
        <v>3445</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6">
        <v>1042673</v>
      </c>
      <c r="BO27" s="527"/>
      <c r="BP27" s="527"/>
      <c r="BQ27" s="527"/>
      <c r="BR27" s="527"/>
      <c r="BS27" s="527"/>
      <c r="BT27" s="527"/>
      <c r="BU27" s="528"/>
      <c r="BV27" s="526">
        <v>1042673</v>
      </c>
      <c r="BW27" s="527"/>
      <c r="BX27" s="527"/>
      <c r="BY27" s="527"/>
      <c r="BZ27" s="527"/>
      <c r="CA27" s="527"/>
      <c r="CB27" s="527"/>
      <c r="CC27" s="528"/>
      <c r="CD27" s="192"/>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77"/>
      <c r="B28" s="578"/>
      <c r="C28" s="554"/>
      <c r="D28" s="555"/>
      <c r="E28" s="457" t="s">
        <v>189</v>
      </c>
      <c r="F28" s="437"/>
      <c r="G28" s="437"/>
      <c r="H28" s="437"/>
      <c r="I28" s="437"/>
      <c r="J28" s="437"/>
      <c r="K28" s="438"/>
      <c r="L28" s="458">
        <v>1</v>
      </c>
      <c r="M28" s="459"/>
      <c r="N28" s="459"/>
      <c r="O28" s="459"/>
      <c r="P28" s="501"/>
      <c r="Q28" s="458">
        <v>5400</v>
      </c>
      <c r="R28" s="459"/>
      <c r="S28" s="459"/>
      <c r="T28" s="459"/>
      <c r="U28" s="459"/>
      <c r="V28" s="501"/>
      <c r="W28" s="553"/>
      <c r="X28" s="554"/>
      <c r="Y28" s="555"/>
      <c r="Z28" s="457" t="s">
        <v>190</v>
      </c>
      <c r="AA28" s="437"/>
      <c r="AB28" s="437"/>
      <c r="AC28" s="437"/>
      <c r="AD28" s="437"/>
      <c r="AE28" s="437"/>
      <c r="AF28" s="437"/>
      <c r="AG28" s="438"/>
      <c r="AH28" s="458" t="s">
        <v>133</v>
      </c>
      <c r="AI28" s="459"/>
      <c r="AJ28" s="459"/>
      <c r="AK28" s="459"/>
      <c r="AL28" s="501"/>
      <c r="AM28" s="458" t="s">
        <v>133</v>
      </c>
      <c r="AN28" s="459"/>
      <c r="AO28" s="459"/>
      <c r="AP28" s="459"/>
      <c r="AQ28" s="459"/>
      <c r="AR28" s="501"/>
      <c r="AS28" s="458" t="s">
        <v>133</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3811997</v>
      </c>
      <c r="BO28" s="371"/>
      <c r="BP28" s="371"/>
      <c r="BQ28" s="371"/>
      <c r="BR28" s="371"/>
      <c r="BS28" s="371"/>
      <c r="BT28" s="371"/>
      <c r="BU28" s="372"/>
      <c r="BV28" s="370">
        <v>1671403</v>
      </c>
      <c r="BW28" s="371"/>
      <c r="BX28" s="371"/>
      <c r="BY28" s="371"/>
      <c r="BZ28" s="371"/>
      <c r="CA28" s="371"/>
      <c r="CB28" s="371"/>
      <c r="CC28" s="372"/>
      <c r="CD28" s="190"/>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77"/>
      <c r="B29" s="578"/>
      <c r="C29" s="554"/>
      <c r="D29" s="555"/>
      <c r="E29" s="457" t="s">
        <v>192</v>
      </c>
      <c r="F29" s="437"/>
      <c r="G29" s="437"/>
      <c r="H29" s="437"/>
      <c r="I29" s="437"/>
      <c r="J29" s="437"/>
      <c r="K29" s="438"/>
      <c r="L29" s="458">
        <v>26</v>
      </c>
      <c r="M29" s="459"/>
      <c r="N29" s="459"/>
      <c r="O29" s="459"/>
      <c r="P29" s="501"/>
      <c r="Q29" s="458">
        <v>4900</v>
      </c>
      <c r="R29" s="459"/>
      <c r="S29" s="459"/>
      <c r="T29" s="459"/>
      <c r="U29" s="459"/>
      <c r="V29" s="501"/>
      <c r="W29" s="556"/>
      <c r="X29" s="557"/>
      <c r="Y29" s="558"/>
      <c r="Z29" s="457" t="s">
        <v>193</v>
      </c>
      <c r="AA29" s="437"/>
      <c r="AB29" s="437"/>
      <c r="AC29" s="437"/>
      <c r="AD29" s="437"/>
      <c r="AE29" s="437"/>
      <c r="AF29" s="437"/>
      <c r="AG29" s="438"/>
      <c r="AH29" s="458">
        <v>1418</v>
      </c>
      <c r="AI29" s="459"/>
      <c r="AJ29" s="459"/>
      <c r="AK29" s="459"/>
      <c r="AL29" s="501"/>
      <c r="AM29" s="458">
        <v>4291142</v>
      </c>
      <c r="AN29" s="459"/>
      <c r="AO29" s="459"/>
      <c r="AP29" s="459"/>
      <c r="AQ29" s="459"/>
      <c r="AR29" s="501"/>
      <c r="AS29" s="458">
        <v>3026</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5971523</v>
      </c>
      <c r="BO29" s="408"/>
      <c r="BP29" s="408"/>
      <c r="BQ29" s="408"/>
      <c r="BR29" s="408"/>
      <c r="BS29" s="408"/>
      <c r="BT29" s="408"/>
      <c r="BU29" s="409"/>
      <c r="BV29" s="407">
        <v>5970592</v>
      </c>
      <c r="BW29" s="408"/>
      <c r="BX29" s="408"/>
      <c r="BY29" s="408"/>
      <c r="BZ29" s="408"/>
      <c r="CA29" s="408"/>
      <c r="CB29" s="408"/>
      <c r="CC29" s="409"/>
      <c r="CD29" s="192"/>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77"/>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4">
        <v>99.5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2563504</v>
      </c>
      <c r="BO30" s="527"/>
      <c r="BP30" s="527"/>
      <c r="BQ30" s="527"/>
      <c r="BR30" s="527"/>
      <c r="BS30" s="527"/>
      <c r="BT30" s="527"/>
      <c r="BU30" s="528"/>
      <c r="BV30" s="526">
        <v>2206563</v>
      </c>
      <c r="BW30" s="527"/>
      <c r="BX30" s="527"/>
      <c r="BY30" s="527"/>
      <c r="BZ30" s="527"/>
      <c r="CA30" s="527"/>
      <c r="CB30" s="527"/>
      <c r="CC30" s="528"/>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0"/>
    </row>
    <row r="33" spans="1:113" ht="13.5" customHeight="1" x14ac:dyDescent="0.15">
      <c r="A33" s="177"/>
      <c r="B33" s="201"/>
      <c r="C33" s="431" t="s">
        <v>202</v>
      </c>
      <c r="D33" s="431"/>
      <c r="E33" s="396" t="s">
        <v>203</v>
      </c>
      <c r="F33" s="396"/>
      <c r="G33" s="396"/>
      <c r="H33" s="396"/>
      <c r="I33" s="396"/>
      <c r="J33" s="396"/>
      <c r="K33" s="396"/>
      <c r="L33" s="396"/>
      <c r="M33" s="396"/>
      <c r="N33" s="396"/>
      <c r="O33" s="396"/>
      <c r="P33" s="396"/>
      <c r="Q33" s="396"/>
      <c r="R33" s="396"/>
      <c r="S33" s="396"/>
      <c r="T33" s="202"/>
      <c r="U33" s="431" t="s">
        <v>204</v>
      </c>
      <c r="V33" s="431"/>
      <c r="W33" s="396" t="s">
        <v>203</v>
      </c>
      <c r="X33" s="396"/>
      <c r="Y33" s="396"/>
      <c r="Z33" s="396"/>
      <c r="AA33" s="396"/>
      <c r="AB33" s="396"/>
      <c r="AC33" s="396"/>
      <c r="AD33" s="396"/>
      <c r="AE33" s="396"/>
      <c r="AF33" s="396"/>
      <c r="AG33" s="396"/>
      <c r="AH33" s="396"/>
      <c r="AI33" s="396"/>
      <c r="AJ33" s="396"/>
      <c r="AK33" s="396"/>
      <c r="AL33" s="202"/>
      <c r="AM33" s="431" t="s">
        <v>202</v>
      </c>
      <c r="AN33" s="431"/>
      <c r="AO33" s="396" t="s">
        <v>205</v>
      </c>
      <c r="AP33" s="396"/>
      <c r="AQ33" s="396"/>
      <c r="AR33" s="396"/>
      <c r="AS33" s="396"/>
      <c r="AT33" s="396"/>
      <c r="AU33" s="396"/>
      <c r="AV33" s="396"/>
      <c r="AW33" s="396"/>
      <c r="AX33" s="396"/>
      <c r="AY33" s="396"/>
      <c r="AZ33" s="396"/>
      <c r="BA33" s="396"/>
      <c r="BB33" s="396"/>
      <c r="BC33" s="396"/>
      <c r="BD33" s="203"/>
      <c r="BE33" s="396" t="s">
        <v>206</v>
      </c>
      <c r="BF33" s="396"/>
      <c r="BG33" s="396" t="s">
        <v>207</v>
      </c>
      <c r="BH33" s="396"/>
      <c r="BI33" s="396"/>
      <c r="BJ33" s="396"/>
      <c r="BK33" s="396"/>
      <c r="BL33" s="396"/>
      <c r="BM33" s="396"/>
      <c r="BN33" s="396"/>
      <c r="BO33" s="396"/>
      <c r="BP33" s="396"/>
      <c r="BQ33" s="396"/>
      <c r="BR33" s="396"/>
      <c r="BS33" s="396"/>
      <c r="BT33" s="396"/>
      <c r="BU33" s="396"/>
      <c r="BV33" s="203"/>
      <c r="BW33" s="431" t="s">
        <v>206</v>
      </c>
      <c r="BX33" s="431"/>
      <c r="BY33" s="396" t="s">
        <v>208</v>
      </c>
      <c r="BZ33" s="396"/>
      <c r="CA33" s="396"/>
      <c r="CB33" s="396"/>
      <c r="CC33" s="396"/>
      <c r="CD33" s="396"/>
      <c r="CE33" s="396"/>
      <c r="CF33" s="396"/>
      <c r="CG33" s="396"/>
      <c r="CH33" s="396"/>
      <c r="CI33" s="396"/>
      <c r="CJ33" s="396"/>
      <c r="CK33" s="396"/>
      <c r="CL33" s="396"/>
      <c r="CM33" s="396"/>
      <c r="CN33" s="202"/>
      <c r="CO33" s="431" t="s">
        <v>209</v>
      </c>
      <c r="CP33" s="431"/>
      <c r="CQ33" s="396" t="s">
        <v>210</v>
      </c>
      <c r="CR33" s="396"/>
      <c r="CS33" s="396"/>
      <c r="CT33" s="396"/>
      <c r="CU33" s="396"/>
      <c r="CV33" s="396"/>
      <c r="CW33" s="396"/>
      <c r="CX33" s="396"/>
      <c r="CY33" s="396"/>
      <c r="CZ33" s="396"/>
      <c r="DA33" s="396"/>
      <c r="DB33" s="396"/>
      <c r="DC33" s="396"/>
      <c r="DD33" s="396"/>
      <c r="DE33" s="396"/>
      <c r="DF33" s="202"/>
      <c r="DG33" s="596" t="s">
        <v>211</v>
      </c>
      <c r="DH33" s="596"/>
      <c r="DI33" s="204"/>
    </row>
    <row r="34" spans="1:113" ht="32.25" customHeight="1" x14ac:dyDescent="0.15">
      <c r="A34" s="177"/>
      <c r="B34" s="201"/>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77"/>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77"/>
      <c r="AM34" s="597">
        <f>IF(AO34="","",MAX(C34:D43,U34:V43)+1)</f>
        <v>10</v>
      </c>
      <c r="AN34" s="597"/>
      <c r="AO34" s="598" t="str">
        <f>IF('各会計、関係団体の財政状況及び健全化判断比率'!B34="","",'各会計、関係団体の財政状況及び健全化判断比率'!B34)</f>
        <v>釧路市病院事業会計</v>
      </c>
      <c r="AP34" s="598"/>
      <c r="AQ34" s="598"/>
      <c r="AR34" s="598"/>
      <c r="AS34" s="598"/>
      <c r="AT34" s="598"/>
      <c r="AU34" s="598"/>
      <c r="AV34" s="598"/>
      <c r="AW34" s="598"/>
      <c r="AX34" s="598"/>
      <c r="AY34" s="598"/>
      <c r="AZ34" s="598"/>
      <c r="BA34" s="598"/>
      <c r="BB34" s="598"/>
      <c r="BC34" s="598"/>
      <c r="BD34" s="177"/>
      <c r="BE34" s="597" t="str">
        <f>IF(BG34="","",MAX(C34:D43,U34:V43,AM34:AN43)+1)</f>
        <v/>
      </c>
      <c r="BF34" s="597"/>
      <c r="BG34" s="598"/>
      <c r="BH34" s="598"/>
      <c r="BI34" s="598"/>
      <c r="BJ34" s="598"/>
      <c r="BK34" s="598"/>
      <c r="BL34" s="598"/>
      <c r="BM34" s="598"/>
      <c r="BN34" s="598"/>
      <c r="BO34" s="598"/>
      <c r="BP34" s="598"/>
      <c r="BQ34" s="598"/>
      <c r="BR34" s="598"/>
      <c r="BS34" s="598"/>
      <c r="BT34" s="598"/>
      <c r="BU34" s="598"/>
      <c r="BV34" s="177"/>
      <c r="BW34" s="597">
        <f>IF(BY34="","",MAX(C34:D43,U34:V43,AM34:AN43,BE34:BF43)+1)</f>
        <v>16</v>
      </c>
      <c r="BX34" s="597"/>
      <c r="BY34" s="598" t="str">
        <f>IF('各会計、関係団体の財政状況及び健全化判断比率'!B68="","",'各会計、関係団体の財政状況及び健全化判断比率'!B68)</f>
        <v>釧路広域連合</v>
      </c>
      <c r="BZ34" s="598"/>
      <c r="CA34" s="598"/>
      <c r="CB34" s="598"/>
      <c r="CC34" s="598"/>
      <c r="CD34" s="598"/>
      <c r="CE34" s="598"/>
      <c r="CF34" s="598"/>
      <c r="CG34" s="598"/>
      <c r="CH34" s="598"/>
      <c r="CI34" s="598"/>
      <c r="CJ34" s="598"/>
      <c r="CK34" s="598"/>
      <c r="CL34" s="598"/>
      <c r="CM34" s="598"/>
      <c r="CN34" s="177"/>
      <c r="CO34" s="597">
        <f>IF(CQ34="","",MAX(C34:D43,U34:V43,AM34:AN43,BE34:BF43,BW34:BX43)+1)</f>
        <v>19</v>
      </c>
      <c r="CP34" s="597"/>
      <c r="CQ34" s="598" t="str">
        <f>IF('各会計、関係団体の財政状況及び健全化判断比率'!BS7="","",'各会計、関係団体の財政状況及び健全化判断比率'!BS7)</f>
        <v>釧路熱供給公社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4"/>
    </row>
    <row r="35" spans="1:113" ht="32.25" customHeight="1" x14ac:dyDescent="0.15">
      <c r="A35" s="177"/>
      <c r="B35" s="201"/>
      <c r="C35" s="597">
        <f>IF(E35="","",C34+1)</f>
        <v>2</v>
      </c>
      <c r="D35" s="597"/>
      <c r="E35" s="598" t="str">
        <f>IF('各会計、関係団体の財政状況及び健全化判断比率'!B8="","",'各会計、関係団体の財政状況及び健全化判断比率'!B8)</f>
        <v>魚揚場事業特別会計</v>
      </c>
      <c r="F35" s="598"/>
      <c r="G35" s="598"/>
      <c r="H35" s="598"/>
      <c r="I35" s="598"/>
      <c r="J35" s="598"/>
      <c r="K35" s="598"/>
      <c r="L35" s="598"/>
      <c r="M35" s="598"/>
      <c r="N35" s="598"/>
      <c r="O35" s="598"/>
      <c r="P35" s="598"/>
      <c r="Q35" s="598"/>
      <c r="R35" s="598"/>
      <c r="S35" s="598"/>
      <c r="T35" s="177"/>
      <c r="U35" s="597">
        <f>IF(W35="","",U34+1)</f>
        <v>5</v>
      </c>
      <c r="V35" s="597"/>
      <c r="W35" s="598" t="str">
        <f>IF('各会計、関係団体の財政状況及び健全化判断比率'!B29="","",'各会計、関係団体の財政状況及び健全化判断比率'!B29)</f>
        <v>国民健康保険阿寒診療所事業特別会計</v>
      </c>
      <c r="X35" s="598"/>
      <c r="Y35" s="598"/>
      <c r="Z35" s="598"/>
      <c r="AA35" s="598"/>
      <c r="AB35" s="598"/>
      <c r="AC35" s="598"/>
      <c r="AD35" s="598"/>
      <c r="AE35" s="598"/>
      <c r="AF35" s="598"/>
      <c r="AG35" s="598"/>
      <c r="AH35" s="598"/>
      <c r="AI35" s="598"/>
      <c r="AJ35" s="598"/>
      <c r="AK35" s="598"/>
      <c r="AL35" s="177"/>
      <c r="AM35" s="597">
        <f t="shared" ref="AM35:AM43" si="0">IF(AO35="","",AM34+1)</f>
        <v>11</v>
      </c>
      <c r="AN35" s="597"/>
      <c r="AO35" s="598" t="str">
        <f>IF('各会計、関係団体の財政状況及び健全化判断比率'!B35="","",'各会計、関係団体の財政状況及び健全化判断比率'!B35)</f>
        <v>釧路市水道事業会計</v>
      </c>
      <c r="AP35" s="598"/>
      <c r="AQ35" s="598"/>
      <c r="AR35" s="598"/>
      <c r="AS35" s="598"/>
      <c r="AT35" s="598"/>
      <c r="AU35" s="598"/>
      <c r="AV35" s="598"/>
      <c r="AW35" s="598"/>
      <c r="AX35" s="598"/>
      <c r="AY35" s="598"/>
      <c r="AZ35" s="598"/>
      <c r="BA35" s="598"/>
      <c r="BB35" s="598"/>
      <c r="BC35" s="598"/>
      <c r="BD35" s="177"/>
      <c r="BE35" s="597" t="str">
        <f t="shared" ref="BE35:BE43" si="1">IF(BG35="","",BE34+1)</f>
        <v/>
      </c>
      <c r="BF35" s="597"/>
      <c r="BG35" s="598"/>
      <c r="BH35" s="598"/>
      <c r="BI35" s="598"/>
      <c r="BJ35" s="598"/>
      <c r="BK35" s="598"/>
      <c r="BL35" s="598"/>
      <c r="BM35" s="598"/>
      <c r="BN35" s="598"/>
      <c r="BO35" s="598"/>
      <c r="BP35" s="598"/>
      <c r="BQ35" s="598"/>
      <c r="BR35" s="598"/>
      <c r="BS35" s="598"/>
      <c r="BT35" s="598"/>
      <c r="BU35" s="598"/>
      <c r="BV35" s="177"/>
      <c r="BW35" s="597">
        <f t="shared" ref="BW35:BW43" si="2">IF(BY35="","",BW34+1)</f>
        <v>17</v>
      </c>
      <c r="BX35" s="597"/>
      <c r="BY35" s="598" t="str">
        <f>IF('各会計、関係団体の財政状況及び健全化判断比率'!B69="","",'各会計、関係団体の財政状況及び健全化判断比率'!B69)</f>
        <v>釧路公立大学事務組合</v>
      </c>
      <c r="BZ35" s="598"/>
      <c r="CA35" s="598"/>
      <c r="CB35" s="598"/>
      <c r="CC35" s="598"/>
      <c r="CD35" s="598"/>
      <c r="CE35" s="598"/>
      <c r="CF35" s="598"/>
      <c r="CG35" s="598"/>
      <c r="CH35" s="598"/>
      <c r="CI35" s="598"/>
      <c r="CJ35" s="598"/>
      <c r="CK35" s="598"/>
      <c r="CL35" s="598"/>
      <c r="CM35" s="598"/>
      <c r="CN35" s="177"/>
      <c r="CO35" s="597">
        <f t="shared" ref="CO35:CO43" si="3">IF(CQ35="","",CO34+1)</f>
        <v>20</v>
      </c>
      <c r="CP35" s="597"/>
      <c r="CQ35" s="598" t="str">
        <f>IF('各会計、関係団体の財政状況及び健全化判断比率'!BS8="","",'各会計、関係団体の財政状況及び健全化判断比率'!BS8)</f>
        <v>釧路西港開発埠頭</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4"/>
    </row>
    <row r="36" spans="1:113" ht="32.25" customHeight="1" x14ac:dyDescent="0.15">
      <c r="A36" s="177"/>
      <c r="B36" s="201"/>
      <c r="C36" s="597">
        <f>IF(E36="","",C35+1)</f>
        <v>3</v>
      </c>
      <c r="D36" s="597"/>
      <c r="E36" s="598" t="str">
        <f>IF('各会計、関係団体の財政状況及び健全化判断比率'!B9="","",'各会計、関係団体の財政状況及び健全化判断比率'!B9)</f>
        <v>動物園事業特別会計</v>
      </c>
      <c r="F36" s="598"/>
      <c r="G36" s="598"/>
      <c r="H36" s="598"/>
      <c r="I36" s="598"/>
      <c r="J36" s="598"/>
      <c r="K36" s="598"/>
      <c r="L36" s="598"/>
      <c r="M36" s="598"/>
      <c r="N36" s="598"/>
      <c r="O36" s="598"/>
      <c r="P36" s="598"/>
      <c r="Q36" s="598"/>
      <c r="R36" s="598"/>
      <c r="S36" s="598"/>
      <c r="T36" s="177"/>
      <c r="U36" s="597">
        <f t="shared" ref="U36:U43" si="4">IF(W36="","",U35+1)</f>
        <v>6</v>
      </c>
      <c r="V36" s="597"/>
      <c r="W36" s="598" t="str">
        <f>IF('各会計、関係団体の財政状況及び健全化判断比率'!B30="","",'各会計、関係団体の財政状況及び健全化判断比率'!B30)</f>
        <v>国民健康保険音別診療所事業特別会計</v>
      </c>
      <c r="X36" s="598"/>
      <c r="Y36" s="598"/>
      <c r="Z36" s="598"/>
      <c r="AA36" s="598"/>
      <c r="AB36" s="598"/>
      <c r="AC36" s="598"/>
      <c r="AD36" s="598"/>
      <c r="AE36" s="598"/>
      <c r="AF36" s="598"/>
      <c r="AG36" s="598"/>
      <c r="AH36" s="598"/>
      <c r="AI36" s="598"/>
      <c r="AJ36" s="598"/>
      <c r="AK36" s="598"/>
      <c r="AL36" s="177"/>
      <c r="AM36" s="597">
        <f t="shared" si="0"/>
        <v>12</v>
      </c>
      <c r="AN36" s="597"/>
      <c r="AO36" s="598" t="str">
        <f>IF('各会計、関係団体の財政状況及び健全化判断比率'!B36="","",'各会計、関係団体の財政状況及び健全化判断比率'!B36)</f>
        <v>釧路市工業用水道事業会計</v>
      </c>
      <c r="AP36" s="598"/>
      <c r="AQ36" s="598"/>
      <c r="AR36" s="598"/>
      <c r="AS36" s="598"/>
      <c r="AT36" s="598"/>
      <c r="AU36" s="598"/>
      <c r="AV36" s="598"/>
      <c r="AW36" s="598"/>
      <c r="AX36" s="598"/>
      <c r="AY36" s="598"/>
      <c r="AZ36" s="598"/>
      <c r="BA36" s="598"/>
      <c r="BB36" s="598"/>
      <c r="BC36" s="598"/>
      <c r="BD36" s="177"/>
      <c r="BE36" s="597" t="str">
        <f t="shared" si="1"/>
        <v/>
      </c>
      <c r="BF36" s="597"/>
      <c r="BG36" s="598"/>
      <c r="BH36" s="598"/>
      <c r="BI36" s="598"/>
      <c r="BJ36" s="598"/>
      <c r="BK36" s="598"/>
      <c r="BL36" s="598"/>
      <c r="BM36" s="598"/>
      <c r="BN36" s="598"/>
      <c r="BO36" s="598"/>
      <c r="BP36" s="598"/>
      <c r="BQ36" s="598"/>
      <c r="BR36" s="598"/>
      <c r="BS36" s="598"/>
      <c r="BT36" s="598"/>
      <c r="BU36" s="598"/>
      <c r="BV36" s="177"/>
      <c r="BW36" s="597">
        <f t="shared" si="2"/>
        <v>18</v>
      </c>
      <c r="BX36" s="597"/>
      <c r="BY36" s="598" t="str">
        <f>IF('各会計、関係団体の財政状況及び健全化判断比率'!B70="","",'各会計、関係団体の財政状況及び健全化判断比率'!B70)</f>
        <v>釧路白糠工業用水道企業団</v>
      </c>
      <c r="BZ36" s="598"/>
      <c r="CA36" s="598"/>
      <c r="CB36" s="598"/>
      <c r="CC36" s="598"/>
      <c r="CD36" s="598"/>
      <c r="CE36" s="598"/>
      <c r="CF36" s="598"/>
      <c r="CG36" s="598"/>
      <c r="CH36" s="598"/>
      <c r="CI36" s="598"/>
      <c r="CJ36" s="598"/>
      <c r="CK36" s="598"/>
      <c r="CL36" s="598"/>
      <c r="CM36" s="598"/>
      <c r="CN36" s="177"/>
      <c r="CO36" s="597">
        <f t="shared" si="3"/>
        <v>21</v>
      </c>
      <c r="CP36" s="597"/>
      <c r="CQ36" s="598" t="str">
        <f>IF('各会計、関係団体の財政状況及び健全化判断比率'!BS9="","",'各会計、関係団体の財政状況及び健全化判断比率'!BS9)</f>
        <v>釧路根室圏産業技術振興センター</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4"/>
    </row>
    <row r="37" spans="1:113" ht="32.25" customHeight="1" x14ac:dyDescent="0.15">
      <c r="A37" s="177"/>
      <c r="B37" s="201"/>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77"/>
      <c r="U37" s="597">
        <f t="shared" si="4"/>
        <v>7</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77"/>
      <c r="AM37" s="597">
        <f t="shared" si="0"/>
        <v>13</v>
      </c>
      <c r="AN37" s="597"/>
      <c r="AO37" s="598" t="str">
        <f>IF('各会計、関係団体の財政状況及び健全化判断比率'!B37="","",'各会計、関係団体の財政状況及び健全化判断比率'!B37)</f>
        <v>釧路市下水道事業会計</v>
      </c>
      <c r="AP37" s="598"/>
      <c r="AQ37" s="598"/>
      <c r="AR37" s="598"/>
      <c r="AS37" s="598"/>
      <c r="AT37" s="598"/>
      <c r="AU37" s="598"/>
      <c r="AV37" s="598"/>
      <c r="AW37" s="598"/>
      <c r="AX37" s="598"/>
      <c r="AY37" s="598"/>
      <c r="AZ37" s="598"/>
      <c r="BA37" s="598"/>
      <c r="BB37" s="598"/>
      <c r="BC37" s="598"/>
      <c r="BD37" s="177"/>
      <c r="BE37" s="597" t="str">
        <f t="shared" si="1"/>
        <v/>
      </c>
      <c r="BF37" s="597"/>
      <c r="BG37" s="598"/>
      <c r="BH37" s="598"/>
      <c r="BI37" s="598"/>
      <c r="BJ37" s="598"/>
      <c r="BK37" s="598"/>
      <c r="BL37" s="598"/>
      <c r="BM37" s="598"/>
      <c r="BN37" s="598"/>
      <c r="BO37" s="598"/>
      <c r="BP37" s="598"/>
      <c r="BQ37" s="598"/>
      <c r="BR37" s="598"/>
      <c r="BS37" s="598"/>
      <c r="BT37" s="598"/>
      <c r="BU37" s="598"/>
      <c r="BV37" s="177"/>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77"/>
      <c r="CO37" s="597">
        <f t="shared" si="3"/>
        <v>22</v>
      </c>
      <c r="CP37" s="597"/>
      <c r="CQ37" s="598" t="str">
        <f>IF('各会計、関係団体の財政状況及び健全化判断比率'!BS10="","",'各会計、関係団体の財政状況及び健全化判断比率'!BS10)</f>
        <v>釧路河畔開発公社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4"/>
    </row>
    <row r="38" spans="1:113" ht="32.25" customHeight="1" x14ac:dyDescent="0.15">
      <c r="A38" s="177"/>
      <c r="B38" s="201"/>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77"/>
      <c r="U38" s="597">
        <f t="shared" si="4"/>
        <v>8</v>
      </c>
      <c r="V38" s="597"/>
      <c r="W38" s="598" t="str">
        <f>IF('各会計、関係団体の財政状況及び健全化判断比率'!B32="","",'各会計、関係団体の財政状況及び健全化判断比率'!B32)</f>
        <v>介護保険特別会計</v>
      </c>
      <c r="X38" s="598"/>
      <c r="Y38" s="598"/>
      <c r="Z38" s="598"/>
      <c r="AA38" s="598"/>
      <c r="AB38" s="598"/>
      <c r="AC38" s="598"/>
      <c r="AD38" s="598"/>
      <c r="AE38" s="598"/>
      <c r="AF38" s="598"/>
      <c r="AG38" s="598"/>
      <c r="AH38" s="598"/>
      <c r="AI38" s="598"/>
      <c r="AJ38" s="598"/>
      <c r="AK38" s="598"/>
      <c r="AL38" s="177"/>
      <c r="AM38" s="597">
        <f t="shared" si="0"/>
        <v>14</v>
      </c>
      <c r="AN38" s="597"/>
      <c r="AO38" s="598" t="str">
        <f>IF('各会計、関係団体の財政状況及び健全化判断比率'!B38="","",'各会計、関係団体の財政状況及び健全化判断比率'!B38)</f>
        <v>釧路市公設地方卸売市場事業会計</v>
      </c>
      <c r="AP38" s="598"/>
      <c r="AQ38" s="598"/>
      <c r="AR38" s="598"/>
      <c r="AS38" s="598"/>
      <c r="AT38" s="598"/>
      <c r="AU38" s="598"/>
      <c r="AV38" s="598"/>
      <c r="AW38" s="598"/>
      <c r="AX38" s="598"/>
      <c r="AY38" s="598"/>
      <c r="AZ38" s="598"/>
      <c r="BA38" s="598"/>
      <c r="BB38" s="598"/>
      <c r="BC38" s="598"/>
      <c r="BD38" s="177"/>
      <c r="BE38" s="597" t="str">
        <f t="shared" si="1"/>
        <v/>
      </c>
      <c r="BF38" s="597"/>
      <c r="BG38" s="598"/>
      <c r="BH38" s="598"/>
      <c r="BI38" s="598"/>
      <c r="BJ38" s="598"/>
      <c r="BK38" s="598"/>
      <c r="BL38" s="598"/>
      <c r="BM38" s="598"/>
      <c r="BN38" s="598"/>
      <c r="BO38" s="598"/>
      <c r="BP38" s="598"/>
      <c r="BQ38" s="598"/>
      <c r="BR38" s="598"/>
      <c r="BS38" s="598"/>
      <c r="BT38" s="598"/>
      <c r="BU38" s="598"/>
      <c r="BV38" s="177"/>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77"/>
      <c r="CO38" s="597">
        <f t="shared" si="3"/>
        <v>23</v>
      </c>
      <c r="CP38" s="597"/>
      <c r="CQ38" s="598" t="str">
        <f>IF('各会計、関係団体の財政状況及び健全化判断比率'!BS11="","",'各会計、関係団体の財政状況及び健全化判断比率'!BS11)</f>
        <v>阿寒町観光振興公社</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4"/>
    </row>
    <row r="39" spans="1:113" ht="32.25" customHeight="1" x14ac:dyDescent="0.15">
      <c r="A39" s="177"/>
      <c r="B39" s="201"/>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77"/>
      <c r="U39" s="597">
        <f t="shared" si="4"/>
        <v>9</v>
      </c>
      <c r="V39" s="597"/>
      <c r="W39" s="598" t="str">
        <f>IF('各会計、関係団体の財政状況及び健全化判断比率'!B33="","",'各会計、関係団体の財政状況及び健全化判断比率'!B33)</f>
        <v>駐車場事業特別会計</v>
      </c>
      <c r="X39" s="598"/>
      <c r="Y39" s="598"/>
      <c r="Z39" s="598"/>
      <c r="AA39" s="598"/>
      <c r="AB39" s="598"/>
      <c r="AC39" s="598"/>
      <c r="AD39" s="598"/>
      <c r="AE39" s="598"/>
      <c r="AF39" s="598"/>
      <c r="AG39" s="598"/>
      <c r="AH39" s="598"/>
      <c r="AI39" s="598"/>
      <c r="AJ39" s="598"/>
      <c r="AK39" s="598"/>
      <c r="AL39" s="177"/>
      <c r="AM39" s="597">
        <f t="shared" si="0"/>
        <v>15</v>
      </c>
      <c r="AN39" s="597"/>
      <c r="AO39" s="598" t="str">
        <f>IF('各会計、関係団体の財政状況及び健全化判断比率'!B39="","",'各会計、関係団体の財政状況及び健全化判断比率'!B39)</f>
        <v>釧路市港湾整備事業会計</v>
      </c>
      <c r="AP39" s="598"/>
      <c r="AQ39" s="598"/>
      <c r="AR39" s="598"/>
      <c r="AS39" s="598"/>
      <c r="AT39" s="598"/>
      <c r="AU39" s="598"/>
      <c r="AV39" s="598"/>
      <c r="AW39" s="598"/>
      <c r="AX39" s="598"/>
      <c r="AY39" s="598"/>
      <c r="AZ39" s="598"/>
      <c r="BA39" s="598"/>
      <c r="BB39" s="598"/>
      <c r="BC39" s="598"/>
      <c r="BD39" s="177"/>
      <c r="BE39" s="597" t="str">
        <f t="shared" si="1"/>
        <v/>
      </c>
      <c r="BF39" s="597"/>
      <c r="BG39" s="598"/>
      <c r="BH39" s="598"/>
      <c r="BI39" s="598"/>
      <c r="BJ39" s="598"/>
      <c r="BK39" s="598"/>
      <c r="BL39" s="598"/>
      <c r="BM39" s="598"/>
      <c r="BN39" s="598"/>
      <c r="BO39" s="598"/>
      <c r="BP39" s="598"/>
      <c r="BQ39" s="598"/>
      <c r="BR39" s="598"/>
      <c r="BS39" s="598"/>
      <c r="BT39" s="598"/>
      <c r="BU39" s="598"/>
      <c r="BV39" s="177"/>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77"/>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4"/>
    </row>
    <row r="40" spans="1:113" ht="32.25" customHeight="1" x14ac:dyDescent="0.15">
      <c r="A40" s="177"/>
      <c r="B40" s="201"/>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77"/>
      <c r="U40" s="597" t="str">
        <f t="shared" si="4"/>
        <v/>
      </c>
      <c r="V40" s="597"/>
      <c r="W40" s="598"/>
      <c r="X40" s="598"/>
      <c r="Y40" s="598"/>
      <c r="Z40" s="598"/>
      <c r="AA40" s="598"/>
      <c r="AB40" s="598"/>
      <c r="AC40" s="598"/>
      <c r="AD40" s="598"/>
      <c r="AE40" s="598"/>
      <c r="AF40" s="598"/>
      <c r="AG40" s="598"/>
      <c r="AH40" s="598"/>
      <c r="AI40" s="598"/>
      <c r="AJ40" s="598"/>
      <c r="AK40" s="598"/>
      <c r="AL40" s="177"/>
      <c r="AM40" s="597" t="str">
        <f t="shared" si="0"/>
        <v/>
      </c>
      <c r="AN40" s="597"/>
      <c r="AO40" s="598"/>
      <c r="AP40" s="598"/>
      <c r="AQ40" s="598"/>
      <c r="AR40" s="598"/>
      <c r="AS40" s="598"/>
      <c r="AT40" s="598"/>
      <c r="AU40" s="598"/>
      <c r="AV40" s="598"/>
      <c r="AW40" s="598"/>
      <c r="AX40" s="598"/>
      <c r="AY40" s="598"/>
      <c r="AZ40" s="598"/>
      <c r="BA40" s="598"/>
      <c r="BB40" s="598"/>
      <c r="BC40" s="598"/>
      <c r="BD40" s="177"/>
      <c r="BE40" s="597" t="str">
        <f t="shared" si="1"/>
        <v/>
      </c>
      <c r="BF40" s="597"/>
      <c r="BG40" s="598"/>
      <c r="BH40" s="598"/>
      <c r="BI40" s="598"/>
      <c r="BJ40" s="598"/>
      <c r="BK40" s="598"/>
      <c r="BL40" s="598"/>
      <c r="BM40" s="598"/>
      <c r="BN40" s="598"/>
      <c r="BO40" s="598"/>
      <c r="BP40" s="598"/>
      <c r="BQ40" s="598"/>
      <c r="BR40" s="598"/>
      <c r="BS40" s="598"/>
      <c r="BT40" s="598"/>
      <c r="BU40" s="598"/>
      <c r="BV40" s="177"/>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77"/>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4"/>
    </row>
    <row r="41" spans="1:113" ht="32.25" customHeight="1" x14ac:dyDescent="0.15">
      <c r="A41" s="177"/>
      <c r="B41" s="201"/>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77"/>
      <c r="U41" s="597" t="str">
        <f t="shared" si="4"/>
        <v/>
      </c>
      <c r="V41" s="597"/>
      <c r="W41" s="598"/>
      <c r="X41" s="598"/>
      <c r="Y41" s="598"/>
      <c r="Z41" s="598"/>
      <c r="AA41" s="598"/>
      <c r="AB41" s="598"/>
      <c r="AC41" s="598"/>
      <c r="AD41" s="598"/>
      <c r="AE41" s="598"/>
      <c r="AF41" s="598"/>
      <c r="AG41" s="598"/>
      <c r="AH41" s="598"/>
      <c r="AI41" s="598"/>
      <c r="AJ41" s="598"/>
      <c r="AK41" s="598"/>
      <c r="AL41" s="177"/>
      <c r="AM41" s="597" t="str">
        <f t="shared" si="0"/>
        <v/>
      </c>
      <c r="AN41" s="597"/>
      <c r="AO41" s="598"/>
      <c r="AP41" s="598"/>
      <c r="AQ41" s="598"/>
      <c r="AR41" s="598"/>
      <c r="AS41" s="598"/>
      <c r="AT41" s="598"/>
      <c r="AU41" s="598"/>
      <c r="AV41" s="598"/>
      <c r="AW41" s="598"/>
      <c r="AX41" s="598"/>
      <c r="AY41" s="598"/>
      <c r="AZ41" s="598"/>
      <c r="BA41" s="598"/>
      <c r="BB41" s="598"/>
      <c r="BC41" s="598"/>
      <c r="BD41" s="177"/>
      <c r="BE41" s="597" t="str">
        <f t="shared" si="1"/>
        <v/>
      </c>
      <c r="BF41" s="597"/>
      <c r="BG41" s="598"/>
      <c r="BH41" s="598"/>
      <c r="BI41" s="598"/>
      <c r="BJ41" s="598"/>
      <c r="BK41" s="598"/>
      <c r="BL41" s="598"/>
      <c r="BM41" s="598"/>
      <c r="BN41" s="598"/>
      <c r="BO41" s="598"/>
      <c r="BP41" s="598"/>
      <c r="BQ41" s="598"/>
      <c r="BR41" s="598"/>
      <c r="BS41" s="598"/>
      <c r="BT41" s="598"/>
      <c r="BU41" s="598"/>
      <c r="BV41" s="177"/>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77"/>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4"/>
    </row>
    <row r="42" spans="1:113" ht="32.25" customHeight="1" x14ac:dyDescent="0.15">
      <c r="B42" s="201"/>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77"/>
      <c r="U42" s="597" t="str">
        <f t="shared" si="4"/>
        <v/>
      </c>
      <c r="V42" s="597"/>
      <c r="W42" s="598"/>
      <c r="X42" s="598"/>
      <c r="Y42" s="598"/>
      <c r="Z42" s="598"/>
      <c r="AA42" s="598"/>
      <c r="AB42" s="598"/>
      <c r="AC42" s="598"/>
      <c r="AD42" s="598"/>
      <c r="AE42" s="598"/>
      <c r="AF42" s="598"/>
      <c r="AG42" s="598"/>
      <c r="AH42" s="598"/>
      <c r="AI42" s="598"/>
      <c r="AJ42" s="598"/>
      <c r="AK42" s="598"/>
      <c r="AL42" s="177"/>
      <c r="AM42" s="597" t="str">
        <f t="shared" si="0"/>
        <v/>
      </c>
      <c r="AN42" s="597"/>
      <c r="AO42" s="598"/>
      <c r="AP42" s="598"/>
      <c r="AQ42" s="598"/>
      <c r="AR42" s="598"/>
      <c r="AS42" s="598"/>
      <c r="AT42" s="598"/>
      <c r="AU42" s="598"/>
      <c r="AV42" s="598"/>
      <c r="AW42" s="598"/>
      <c r="AX42" s="598"/>
      <c r="AY42" s="598"/>
      <c r="AZ42" s="598"/>
      <c r="BA42" s="598"/>
      <c r="BB42" s="598"/>
      <c r="BC42" s="598"/>
      <c r="BD42" s="177"/>
      <c r="BE42" s="597" t="str">
        <f t="shared" si="1"/>
        <v/>
      </c>
      <c r="BF42" s="597"/>
      <c r="BG42" s="598"/>
      <c r="BH42" s="598"/>
      <c r="BI42" s="598"/>
      <c r="BJ42" s="598"/>
      <c r="BK42" s="598"/>
      <c r="BL42" s="598"/>
      <c r="BM42" s="598"/>
      <c r="BN42" s="598"/>
      <c r="BO42" s="598"/>
      <c r="BP42" s="598"/>
      <c r="BQ42" s="598"/>
      <c r="BR42" s="598"/>
      <c r="BS42" s="598"/>
      <c r="BT42" s="598"/>
      <c r="BU42" s="598"/>
      <c r="BV42" s="177"/>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77"/>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4"/>
    </row>
    <row r="43" spans="1:113" ht="32.25" customHeight="1" x14ac:dyDescent="0.15">
      <c r="B43" s="201"/>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77"/>
      <c r="U43" s="597" t="str">
        <f t="shared" si="4"/>
        <v/>
      </c>
      <c r="V43" s="597"/>
      <c r="W43" s="598"/>
      <c r="X43" s="598"/>
      <c r="Y43" s="598"/>
      <c r="Z43" s="598"/>
      <c r="AA43" s="598"/>
      <c r="AB43" s="598"/>
      <c r="AC43" s="598"/>
      <c r="AD43" s="598"/>
      <c r="AE43" s="598"/>
      <c r="AF43" s="598"/>
      <c r="AG43" s="598"/>
      <c r="AH43" s="598"/>
      <c r="AI43" s="598"/>
      <c r="AJ43" s="598"/>
      <c r="AK43" s="598"/>
      <c r="AL43" s="177"/>
      <c r="AM43" s="597" t="str">
        <f t="shared" si="0"/>
        <v/>
      </c>
      <c r="AN43" s="597"/>
      <c r="AO43" s="598"/>
      <c r="AP43" s="598"/>
      <c r="AQ43" s="598"/>
      <c r="AR43" s="598"/>
      <c r="AS43" s="598"/>
      <c r="AT43" s="598"/>
      <c r="AU43" s="598"/>
      <c r="AV43" s="598"/>
      <c r="AW43" s="598"/>
      <c r="AX43" s="598"/>
      <c r="AY43" s="598"/>
      <c r="AZ43" s="598"/>
      <c r="BA43" s="598"/>
      <c r="BB43" s="598"/>
      <c r="BC43" s="598"/>
      <c r="BD43" s="177"/>
      <c r="BE43" s="597" t="str">
        <f t="shared" si="1"/>
        <v/>
      </c>
      <c r="BF43" s="597"/>
      <c r="BG43" s="598"/>
      <c r="BH43" s="598"/>
      <c r="BI43" s="598"/>
      <c r="BJ43" s="598"/>
      <c r="BK43" s="598"/>
      <c r="BL43" s="598"/>
      <c r="BM43" s="598"/>
      <c r="BN43" s="598"/>
      <c r="BO43" s="598"/>
      <c r="BP43" s="598"/>
      <c r="BQ43" s="598"/>
      <c r="BR43" s="598"/>
      <c r="BS43" s="598"/>
      <c r="BT43" s="598"/>
      <c r="BU43" s="598"/>
      <c r="BV43" s="177"/>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77"/>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212</v>
      </c>
      <c r="E46" s="600" t="s">
        <v>213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w39ysTuFOSrFpTfMRRcl4GqWmruA1oMTBMoFZkpmhFAoz7dlbwG7HR771jeJLpDIfitEPvKraUXzFi5PhC8T1Q==" saltValue="zRaggoSRDrVvdmyH8VnkG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28" zoomScaleSheetLayoutView="100" workbookViewId="0">
      <selection activeCell="A29" sqref="A29:XFD29"/>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587</v>
      </c>
      <c r="G33" s="29" t="s">
        <v>588</v>
      </c>
      <c r="H33" s="29" t="s">
        <v>589</v>
      </c>
      <c r="I33" s="29" t="s">
        <v>590</v>
      </c>
      <c r="J33" s="30" t="s">
        <v>591</v>
      </c>
      <c r="K33" s="22"/>
      <c r="L33" s="22"/>
      <c r="M33" s="22"/>
      <c r="N33" s="22"/>
      <c r="O33" s="22"/>
      <c r="P33" s="22"/>
    </row>
    <row r="34" spans="1:16" ht="39" customHeight="1" x14ac:dyDescent="0.15">
      <c r="A34" s="22"/>
      <c r="B34" s="31"/>
      <c r="C34" s="1151" t="s">
        <v>594</v>
      </c>
      <c r="D34" s="1151"/>
      <c r="E34" s="1152"/>
      <c r="F34" s="32">
        <v>4.0999999999999996</v>
      </c>
      <c r="G34" s="33">
        <v>4.79</v>
      </c>
      <c r="H34" s="33">
        <v>9.5</v>
      </c>
      <c r="I34" s="33">
        <v>12.37</v>
      </c>
      <c r="J34" s="34">
        <v>13.54</v>
      </c>
      <c r="K34" s="22"/>
      <c r="L34" s="22"/>
      <c r="M34" s="22"/>
      <c r="N34" s="22"/>
      <c r="O34" s="22"/>
      <c r="P34" s="22"/>
    </row>
    <row r="35" spans="1:16" ht="39" customHeight="1" x14ac:dyDescent="0.15">
      <c r="A35" s="22"/>
      <c r="B35" s="35"/>
      <c r="C35" s="1145" t="s">
        <v>595</v>
      </c>
      <c r="D35" s="1146"/>
      <c r="E35" s="1147"/>
      <c r="F35" s="36">
        <v>4.6900000000000004</v>
      </c>
      <c r="G35" s="37">
        <v>4.8</v>
      </c>
      <c r="H35" s="37">
        <v>4.9800000000000004</v>
      </c>
      <c r="I35" s="37">
        <v>4.9800000000000004</v>
      </c>
      <c r="J35" s="38">
        <v>5.18</v>
      </c>
      <c r="K35" s="22"/>
      <c r="L35" s="22"/>
      <c r="M35" s="22"/>
      <c r="N35" s="22"/>
      <c r="O35" s="22"/>
      <c r="P35" s="22"/>
    </row>
    <row r="36" spans="1:16" ht="39" customHeight="1" x14ac:dyDescent="0.15">
      <c r="A36" s="22"/>
      <c r="B36" s="35"/>
      <c r="C36" s="1145" t="s">
        <v>596</v>
      </c>
      <c r="D36" s="1146"/>
      <c r="E36" s="1147"/>
      <c r="F36" s="36">
        <v>1.33</v>
      </c>
      <c r="G36" s="37">
        <v>0.15</v>
      </c>
      <c r="H36" s="37">
        <v>1.26</v>
      </c>
      <c r="I36" s="37">
        <v>8.41</v>
      </c>
      <c r="J36" s="38">
        <v>3.96</v>
      </c>
      <c r="K36" s="22"/>
      <c r="L36" s="22"/>
      <c r="M36" s="22"/>
      <c r="N36" s="22"/>
      <c r="O36" s="22"/>
      <c r="P36" s="22"/>
    </row>
    <row r="37" spans="1:16" ht="39" customHeight="1" x14ac:dyDescent="0.15">
      <c r="A37" s="22"/>
      <c r="B37" s="35"/>
      <c r="C37" s="1145" t="s">
        <v>597</v>
      </c>
      <c r="D37" s="1146"/>
      <c r="E37" s="1147"/>
      <c r="F37" s="36">
        <v>4.22</v>
      </c>
      <c r="G37" s="37">
        <v>3.26</v>
      </c>
      <c r="H37" s="37">
        <v>8.99</v>
      </c>
      <c r="I37" s="37">
        <v>3.47</v>
      </c>
      <c r="J37" s="38">
        <v>3.93</v>
      </c>
      <c r="K37" s="22"/>
      <c r="L37" s="22"/>
      <c r="M37" s="22"/>
      <c r="N37" s="22"/>
      <c r="O37" s="22"/>
      <c r="P37" s="22"/>
    </row>
    <row r="38" spans="1:16" ht="39" customHeight="1" x14ac:dyDescent="0.15">
      <c r="A38" s="22"/>
      <c r="B38" s="35"/>
      <c r="C38" s="1145" t="s">
        <v>598</v>
      </c>
      <c r="D38" s="1146"/>
      <c r="E38" s="1147"/>
      <c r="F38" s="36">
        <v>0</v>
      </c>
      <c r="G38" s="37">
        <v>0</v>
      </c>
      <c r="H38" s="37">
        <v>0</v>
      </c>
      <c r="I38" s="37">
        <v>1.1399999999999999</v>
      </c>
      <c r="J38" s="38">
        <v>2</v>
      </c>
      <c r="K38" s="22"/>
      <c r="L38" s="22"/>
      <c r="M38" s="22"/>
      <c r="N38" s="22"/>
      <c r="O38" s="22"/>
      <c r="P38" s="22"/>
    </row>
    <row r="39" spans="1:16" ht="39" customHeight="1" x14ac:dyDescent="0.15">
      <c r="A39" s="22"/>
      <c r="B39" s="35"/>
      <c r="C39" s="1145" t="s">
        <v>599</v>
      </c>
      <c r="D39" s="1146"/>
      <c r="E39" s="1147"/>
      <c r="F39" s="36">
        <v>1</v>
      </c>
      <c r="G39" s="37">
        <v>1.66</v>
      </c>
      <c r="H39" s="37">
        <v>1.38</v>
      </c>
      <c r="I39" s="37">
        <v>0.91</v>
      </c>
      <c r="J39" s="38">
        <v>1.1000000000000001</v>
      </c>
      <c r="K39" s="22"/>
      <c r="L39" s="22"/>
      <c r="M39" s="22"/>
      <c r="N39" s="22"/>
      <c r="O39" s="22"/>
      <c r="P39" s="22"/>
    </row>
    <row r="40" spans="1:16" ht="39" customHeight="1" x14ac:dyDescent="0.15">
      <c r="A40" s="22"/>
      <c r="B40" s="35"/>
      <c r="C40" s="1145" t="s">
        <v>600</v>
      </c>
      <c r="D40" s="1146"/>
      <c r="E40" s="1147"/>
      <c r="F40" s="36">
        <v>0.43</v>
      </c>
      <c r="G40" s="37">
        <v>0.41</v>
      </c>
      <c r="H40" s="37">
        <v>0.48</v>
      </c>
      <c r="I40" s="37">
        <v>0.5</v>
      </c>
      <c r="J40" s="38">
        <v>0.52</v>
      </c>
      <c r="K40" s="22"/>
      <c r="L40" s="22"/>
      <c r="M40" s="22"/>
      <c r="N40" s="22"/>
      <c r="O40" s="22"/>
      <c r="P40" s="22"/>
    </row>
    <row r="41" spans="1:16" ht="39" customHeight="1" x14ac:dyDescent="0.15">
      <c r="A41" s="22"/>
      <c r="B41" s="35"/>
      <c r="C41" s="1145" t="s">
        <v>601</v>
      </c>
      <c r="D41" s="1146"/>
      <c r="E41" s="1147"/>
      <c r="F41" s="36">
        <v>0.34</v>
      </c>
      <c r="G41" s="37">
        <v>0.38</v>
      </c>
      <c r="H41" s="37">
        <v>0.27</v>
      </c>
      <c r="I41" s="37">
        <v>0.28000000000000003</v>
      </c>
      <c r="J41" s="38">
        <v>0.32</v>
      </c>
      <c r="K41" s="22"/>
      <c r="L41" s="22"/>
      <c r="M41" s="22"/>
      <c r="N41" s="22"/>
      <c r="O41" s="22"/>
      <c r="P41" s="22"/>
    </row>
    <row r="42" spans="1:16" ht="39" customHeight="1" x14ac:dyDescent="0.15">
      <c r="A42" s="22"/>
      <c r="B42" s="39"/>
      <c r="C42" s="1145" t="s">
        <v>602</v>
      </c>
      <c r="D42" s="1146"/>
      <c r="E42" s="1147"/>
      <c r="F42" s="36" t="s">
        <v>547</v>
      </c>
      <c r="G42" s="37" t="s">
        <v>547</v>
      </c>
      <c r="H42" s="37" t="s">
        <v>547</v>
      </c>
      <c r="I42" s="37" t="s">
        <v>547</v>
      </c>
      <c r="J42" s="38" t="s">
        <v>547</v>
      </c>
      <c r="K42" s="22"/>
      <c r="L42" s="22"/>
      <c r="M42" s="22"/>
      <c r="N42" s="22"/>
      <c r="O42" s="22"/>
      <c r="P42" s="22"/>
    </row>
    <row r="43" spans="1:16" ht="39" customHeight="1" thickBot="1" x14ac:dyDescent="0.2">
      <c r="A43" s="22"/>
      <c r="B43" s="40"/>
      <c r="C43" s="1148" t="s">
        <v>603</v>
      </c>
      <c r="D43" s="1149"/>
      <c r="E43" s="1150"/>
      <c r="F43" s="41">
        <v>0.63</v>
      </c>
      <c r="G43" s="42">
        <v>0.62</v>
      </c>
      <c r="H43" s="42">
        <v>0.48</v>
      </c>
      <c r="I43" s="42">
        <v>0.28999999999999998</v>
      </c>
      <c r="J43" s="43">
        <v>0.26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6gXM+MIX/U5w62hjqtxIaeOkm6mLN7rPIwR5bairOGFMkDYPdSyErlSCH5u5ri6jaYRAgfwvvKwoSEVibYoLuA==" saltValue="TiNzIYxyCfF+HyVkGmDY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70"/>
  <sheetViews>
    <sheetView showGridLines="0" zoomScale="85" zoomScaleNormal="85" zoomScaleSheetLayoutView="55" workbookViewId="0">
      <selection activeCell="A29" sqref="A29:XFD2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587</v>
      </c>
      <c r="L44" s="56" t="s">
        <v>588</v>
      </c>
      <c r="M44" s="56" t="s">
        <v>589</v>
      </c>
      <c r="N44" s="56" t="s">
        <v>590</v>
      </c>
      <c r="O44" s="57" t="s">
        <v>591</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12653</v>
      </c>
      <c r="L45" s="60">
        <v>13023</v>
      </c>
      <c r="M45" s="60">
        <v>12956</v>
      </c>
      <c r="N45" s="60">
        <v>12867</v>
      </c>
      <c r="O45" s="61">
        <v>12655</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547</v>
      </c>
      <c r="L46" s="64" t="s">
        <v>547</v>
      </c>
      <c r="M46" s="64" t="s">
        <v>547</v>
      </c>
      <c r="N46" s="64" t="s">
        <v>547</v>
      </c>
      <c r="O46" s="65" t="s">
        <v>547</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547</v>
      </c>
      <c r="L47" s="64" t="s">
        <v>547</v>
      </c>
      <c r="M47" s="64" t="s">
        <v>547</v>
      </c>
      <c r="N47" s="64" t="s">
        <v>547</v>
      </c>
      <c r="O47" s="65" t="s">
        <v>547</v>
      </c>
      <c r="P47" s="48"/>
      <c r="Q47" s="48"/>
      <c r="R47" s="48"/>
      <c r="S47" s="48"/>
      <c r="T47" s="48"/>
      <c r="U47" s="48"/>
    </row>
    <row r="48" spans="1:21" ht="30.75" customHeight="1" x14ac:dyDescent="0.15">
      <c r="A48" s="48"/>
      <c r="B48" s="1155"/>
      <c r="C48" s="1156"/>
      <c r="D48" s="62"/>
      <c r="E48" s="1161" t="s">
        <v>15</v>
      </c>
      <c r="F48" s="1161"/>
      <c r="G48" s="1161"/>
      <c r="H48" s="1161"/>
      <c r="I48" s="1161"/>
      <c r="J48" s="1162"/>
      <c r="K48" s="63">
        <v>1820</v>
      </c>
      <c r="L48" s="64">
        <v>1627</v>
      </c>
      <c r="M48" s="64">
        <v>1785</v>
      </c>
      <c r="N48" s="64">
        <v>1672</v>
      </c>
      <c r="O48" s="65">
        <v>1972</v>
      </c>
      <c r="P48" s="48"/>
      <c r="Q48" s="48"/>
      <c r="R48" s="48"/>
      <c r="S48" s="48"/>
      <c r="T48" s="48"/>
      <c r="U48" s="48"/>
    </row>
    <row r="49" spans="1:21" ht="30.75" customHeight="1" x14ac:dyDescent="0.15">
      <c r="A49" s="48"/>
      <c r="B49" s="1155"/>
      <c r="C49" s="1156"/>
      <c r="D49" s="62"/>
      <c r="E49" s="1161" t="s">
        <v>16</v>
      </c>
      <c r="F49" s="1161"/>
      <c r="G49" s="1161"/>
      <c r="H49" s="1161"/>
      <c r="I49" s="1161"/>
      <c r="J49" s="1162"/>
      <c r="K49" s="63">
        <v>299</v>
      </c>
      <c r="L49" s="64">
        <v>298</v>
      </c>
      <c r="M49" s="64">
        <v>118</v>
      </c>
      <c r="N49" s="64">
        <v>10</v>
      </c>
      <c r="O49" s="65">
        <v>9</v>
      </c>
      <c r="P49" s="48"/>
      <c r="Q49" s="48"/>
      <c r="R49" s="48"/>
      <c r="S49" s="48"/>
      <c r="T49" s="48"/>
      <c r="U49" s="48"/>
    </row>
    <row r="50" spans="1:21" ht="30.75" customHeight="1" x14ac:dyDescent="0.15">
      <c r="A50" s="48"/>
      <c r="B50" s="1155"/>
      <c r="C50" s="1156"/>
      <c r="D50" s="62"/>
      <c r="E50" s="1161" t="s">
        <v>17</v>
      </c>
      <c r="F50" s="1161"/>
      <c r="G50" s="1161"/>
      <c r="H50" s="1161"/>
      <c r="I50" s="1161"/>
      <c r="J50" s="1162"/>
      <c r="K50" s="63">
        <v>162</v>
      </c>
      <c r="L50" s="64">
        <v>123</v>
      </c>
      <c r="M50" s="64">
        <v>107</v>
      </c>
      <c r="N50" s="64">
        <v>102</v>
      </c>
      <c r="O50" s="65">
        <v>71</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547</v>
      </c>
      <c r="L51" s="64" t="s">
        <v>547</v>
      </c>
      <c r="M51" s="64" t="s">
        <v>547</v>
      </c>
      <c r="N51" s="64" t="s">
        <v>547</v>
      </c>
      <c r="O51" s="65" t="s">
        <v>547</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10561</v>
      </c>
      <c r="L52" s="64">
        <v>10681</v>
      </c>
      <c r="M52" s="64">
        <v>10426</v>
      </c>
      <c r="N52" s="64">
        <v>10330</v>
      </c>
      <c r="O52" s="65">
        <v>10143</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4373</v>
      </c>
      <c r="L53" s="69">
        <v>4390</v>
      </c>
      <c r="M53" s="69">
        <v>4540</v>
      </c>
      <c r="N53" s="69">
        <v>4321</v>
      </c>
      <c r="O53" s="70">
        <v>4564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604</v>
      </c>
      <c r="P56" s="48"/>
      <c r="Q56" s="48"/>
      <c r="R56" s="48"/>
      <c r="S56" s="48"/>
      <c r="T56" s="48"/>
      <c r="U56" s="48"/>
    </row>
    <row r="57" spans="1:21" ht="31.5" customHeight="1" thickBot="1" x14ac:dyDescent="0.2">
      <c r="A57" s="48"/>
      <c r="B57" s="76"/>
      <c r="C57" s="77"/>
      <c r="D57" s="77"/>
      <c r="E57" s="78"/>
      <c r="F57" s="78"/>
      <c r="G57" s="78"/>
      <c r="H57" s="78"/>
      <c r="I57" s="78"/>
      <c r="J57" s="79" t="s">
        <v>2</v>
      </c>
      <c r="K57" s="80" t="s">
        <v>605</v>
      </c>
      <c r="L57" s="81" t="s">
        <v>606</v>
      </c>
      <c r="M57" s="81" t="s">
        <v>607</v>
      </c>
      <c r="N57" s="81" t="s">
        <v>608</v>
      </c>
      <c r="O57" s="82" t="s">
        <v>609</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row r="65" s="49" customFormat="1" ht="12.6" hidden="1" customHeight="1" x14ac:dyDescent="0.15"/>
    <row r="66" s="49" customFormat="1" ht="12.6" hidden="1" customHeight="1" x14ac:dyDescent="0.15"/>
    <row r="67" s="49" customFormat="1" ht="12.6" hidden="1" customHeight="1" x14ac:dyDescent="0.15"/>
    <row r="68" s="49" customFormat="1" ht="12.6" hidden="1" customHeight="1" x14ac:dyDescent="0.15"/>
    <row r="69" s="49" customFormat="1" ht="12.6" hidden="1" customHeight="1" x14ac:dyDescent="0.15"/>
    <row r="70" s="49" customFormat="1" ht="12.6" hidden="1" customHeight="1" x14ac:dyDescent="0.15"/>
  </sheetData>
  <sheetProtection algorithmName="SHA-512" hashValue="2S9Iuu1tofr9D8Z0xfgvq2bgQ985Jlz1bGvFReS7naDnH00gvqdezy1Y8c2WQdVWDg8w2CQ/cz/JOMbV99QCTg==" saltValue="tqU0GwXklOrD0LSHcwFhT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H22" zoomScaleSheetLayoutView="100" workbookViewId="0">
      <selection activeCell="A29" sqref="A29:XFD29"/>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587</v>
      </c>
      <c r="J40" s="103" t="s">
        <v>588</v>
      </c>
      <c r="K40" s="103" t="s">
        <v>589</v>
      </c>
      <c r="L40" s="103" t="s">
        <v>590</v>
      </c>
      <c r="M40" s="104" t="s">
        <v>591</v>
      </c>
    </row>
    <row r="41" spans="2:13" ht="27.75" customHeight="1" x14ac:dyDescent="0.15">
      <c r="B41" s="1184" t="s">
        <v>32</v>
      </c>
      <c r="C41" s="1185"/>
      <c r="D41" s="105"/>
      <c r="E41" s="1190" t="s">
        <v>33</v>
      </c>
      <c r="F41" s="1190"/>
      <c r="G41" s="1190"/>
      <c r="H41" s="1191"/>
      <c r="I41" s="351">
        <v>121351</v>
      </c>
      <c r="J41" s="352">
        <v>116544</v>
      </c>
      <c r="K41" s="352">
        <v>114507</v>
      </c>
      <c r="L41" s="352">
        <v>111610</v>
      </c>
      <c r="M41" s="353">
        <v>105110</v>
      </c>
    </row>
    <row r="42" spans="2:13" ht="27.75" customHeight="1" x14ac:dyDescent="0.15">
      <c r="B42" s="1186"/>
      <c r="C42" s="1187"/>
      <c r="D42" s="106"/>
      <c r="E42" s="1192" t="s">
        <v>34</v>
      </c>
      <c r="F42" s="1192"/>
      <c r="G42" s="1192"/>
      <c r="H42" s="1193"/>
      <c r="I42" s="354">
        <v>806</v>
      </c>
      <c r="J42" s="355">
        <v>702</v>
      </c>
      <c r="K42" s="355">
        <v>611</v>
      </c>
      <c r="L42" s="355">
        <v>522</v>
      </c>
      <c r="M42" s="356">
        <v>460</v>
      </c>
    </row>
    <row r="43" spans="2:13" ht="27.75" customHeight="1" x14ac:dyDescent="0.15">
      <c r="B43" s="1186"/>
      <c r="C43" s="1187"/>
      <c r="D43" s="106"/>
      <c r="E43" s="1192" t="s">
        <v>35</v>
      </c>
      <c r="F43" s="1192"/>
      <c r="G43" s="1192"/>
      <c r="H43" s="1193"/>
      <c r="I43" s="354">
        <v>18397</v>
      </c>
      <c r="J43" s="355">
        <v>17625</v>
      </c>
      <c r="K43" s="355">
        <v>17995</v>
      </c>
      <c r="L43" s="355">
        <v>17715</v>
      </c>
      <c r="M43" s="356">
        <v>18665</v>
      </c>
    </row>
    <row r="44" spans="2:13" ht="27.75" customHeight="1" x14ac:dyDescent="0.15">
      <c r="B44" s="1186"/>
      <c r="C44" s="1187"/>
      <c r="D44" s="106"/>
      <c r="E44" s="1192" t="s">
        <v>36</v>
      </c>
      <c r="F44" s="1192"/>
      <c r="G44" s="1192"/>
      <c r="H44" s="1193"/>
      <c r="I44" s="354">
        <v>702</v>
      </c>
      <c r="J44" s="355">
        <v>388</v>
      </c>
      <c r="K44" s="355">
        <v>244</v>
      </c>
      <c r="L44" s="355">
        <v>205</v>
      </c>
      <c r="M44" s="356">
        <v>169</v>
      </c>
    </row>
    <row r="45" spans="2:13" ht="27.75" customHeight="1" x14ac:dyDescent="0.15">
      <c r="B45" s="1186"/>
      <c r="C45" s="1187"/>
      <c r="D45" s="106"/>
      <c r="E45" s="1192" t="s">
        <v>37</v>
      </c>
      <c r="F45" s="1192"/>
      <c r="G45" s="1192"/>
      <c r="H45" s="1193"/>
      <c r="I45" s="354">
        <v>10675</v>
      </c>
      <c r="J45" s="355">
        <v>10338</v>
      </c>
      <c r="K45" s="355">
        <v>10037</v>
      </c>
      <c r="L45" s="355">
        <v>9926</v>
      </c>
      <c r="M45" s="356">
        <v>9786</v>
      </c>
    </row>
    <row r="46" spans="2:13" ht="27.75" customHeight="1" x14ac:dyDescent="0.15">
      <c r="B46" s="1186"/>
      <c r="C46" s="1187"/>
      <c r="D46" s="107"/>
      <c r="E46" s="1192" t="s">
        <v>38</v>
      </c>
      <c r="F46" s="1192"/>
      <c r="G46" s="1192"/>
      <c r="H46" s="1193"/>
      <c r="I46" s="354" t="s">
        <v>547</v>
      </c>
      <c r="J46" s="355" t="s">
        <v>547</v>
      </c>
      <c r="K46" s="355" t="s">
        <v>547</v>
      </c>
      <c r="L46" s="355" t="s">
        <v>547</v>
      </c>
      <c r="M46" s="356" t="s">
        <v>547</v>
      </c>
    </row>
    <row r="47" spans="2:13" ht="27.75" customHeight="1" x14ac:dyDescent="0.15">
      <c r="B47" s="1186"/>
      <c r="C47" s="1187"/>
      <c r="D47" s="108"/>
      <c r="E47" s="1194" t="s">
        <v>39</v>
      </c>
      <c r="F47" s="1195"/>
      <c r="G47" s="1195"/>
      <c r="H47" s="1196"/>
      <c r="I47" s="354" t="s">
        <v>547</v>
      </c>
      <c r="J47" s="355" t="s">
        <v>547</v>
      </c>
      <c r="K47" s="355" t="s">
        <v>547</v>
      </c>
      <c r="L47" s="355" t="s">
        <v>547</v>
      </c>
      <c r="M47" s="356" t="s">
        <v>547</v>
      </c>
    </row>
    <row r="48" spans="2:13" ht="27.75" customHeight="1" x14ac:dyDescent="0.15">
      <c r="B48" s="1186"/>
      <c r="C48" s="1187"/>
      <c r="D48" s="106"/>
      <c r="E48" s="1192" t="s">
        <v>40</v>
      </c>
      <c r="F48" s="1192"/>
      <c r="G48" s="1192"/>
      <c r="H48" s="1193"/>
      <c r="I48" s="354" t="s">
        <v>547</v>
      </c>
      <c r="J48" s="355" t="s">
        <v>547</v>
      </c>
      <c r="K48" s="355" t="s">
        <v>547</v>
      </c>
      <c r="L48" s="355" t="s">
        <v>547</v>
      </c>
      <c r="M48" s="356" t="s">
        <v>547</v>
      </c>
    </row>
    <row r="49" spans="2:13" ht="27.75" customHeight="1" x14ac:dyDescent="0.15">
      <c r="B49" s="1188"/>
      <c r="C49" s="1189"/>
      <c r="D49" s="106"/>
      <c r="E49" s="1192" t="s">
        <v>41</v>
      </c>
      <c r="F49" s="1192"/>
      <c r="G49" s="1192"/>
      <c r="H49" s="1193"/>
      <c r="I49" s="354" t="s">
        <v>547</v>
      </c>
      <c r="J49" s="355" t="s">
        <v>547</v>
      </c>
      <c r="K49" s="355" t="s">
        <v>547</v>
      </c>
      <c r="L49" s="355" t="s">
        <v>547</v>
      </c>
      <c r="M49" s="356" t="s">
        <v>547</v>
      </c>
    </row>
    <row r="50" spans="2:13" ht="27.75" customHeight="1" x14ac:dyDescent="0.15">
      <c r="B50" s="1197" t="s">
        <v>42</v>
      </c>
      <c r="C50" s="1198"/>
      <c r="D50" s="109"/>
      <c r="E50" s="1192" t="s">
        <v>43</v>
      </c>
      <c r="F50" s="1192"/>
      <c r="G50" s="1192"/>
      <c r="H50" s="1193"/>
      <c r="I50" s="354">
        <v>9543</v>
      </c>
      <c r="J50" s="355">
        <v>10398</v>
      </c>
      <c r="K50" s="355">
        <v>11226</v>
      </c>
      <c r="L50" s="355">
        <v>12479</v>
      </c>
      <c r="M50" s="356">
        <v>15039</v>
      </c>
    </row>
    <row r="51" spans="2:13" ht="27.75" customHeight="1" x14ac:dyDescent="0.15">
      <c r="B51" s="1186"/>
      <c r="C51" s="1187"/>
      <c r="D51" s="106"/>
      <c r="E51" s="1192" t="s">
        <v>44</v>
      </c>
      <c r="F51" s="1192"/>
      <c r="G51" s="1192"/>
      <c r="H51" s="1193"/>
      <c r="I51" s="354">
        <v>20909</v>
      </c>
      <c r="J51" s="355">
        <v>21446</v>
      </c>
      <c r="K51" s="355">
        <v>21840</v>
      </c>
      <c r="L51" s="355">
        <v>21732</v>
      </c>
      <c r="M51" s="356">
        <v>20575</v>
      </c>
    </row>
    <row r="52" spans="2:13" ht="27.75" customHeight="1" x14ac:dyDescent="0.15">
      <c r="B52" s="1188"/>
      <c r="C52" s="1189"/>
      <c r="D52" s="106"/>
      <c r="E52" s="1192" t="s">
        <v>45</v>
      </c>
      <c r="F52" s="1192"/>
      <c r="G52" s="1192"/>
      <c r="H52" s="1193"/>
      <c r="I52" s="354">
        <v>84391</v>
      </c>
      <c r="J52" s="355">
        <v>80504</v>
      </c>
      <c r="K52" s="355">
        <v>81504</v>
      </c>
      <c r="L52" s="355">
        <v>81487</v>
      </c>
      <c r="M52" s="356">
        <v>78194</v>
      </c>
    </row>
    <row r="53" spans="2:13" ht="27.75" customHeight="1" thickBot="1" x14ac:dyDescent="0.2">
      <c r="B53" s="1199" t="s">
        <v>46</v>
      </c>
      <c r="C53" s="1200"/>
      <c r="D53" s="110"/>
      <c r="E53" s="1201" t="s">
        <v>47</v>
      </c>
      <c r="F53" s="1201"/>
      <c r="G53" s="1201"/>
      <c r="H53" s="1202"/>
      <c r="I53" s="357">
        <v>37087</v>
      </c>
      <c r="J53" s="358">
        <v>33249</v>
      </c>
      <c r="K53" s="358">
        <v>28824</v>
      </c>
      <c r="L53" s="358">
        <v>24280</v>
      </c>
      <c r="M53" s="359">
        <v>20381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HPtZg9Yq7NQJLVnAUwwobuyIbsEGD6MxKWM4BF9qxrRxVBLF20KxQJqAAyviXeW2hLGJq4SICSJggPYLxtzT0Q==" saltValue="VEHxGUO1AOvViKCV3EDN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19" zoomScale="70" zoomScaleNormal="70" zoomScaleSheetLayoutView="100" workbookViewId="0">
      <selection activeCell="A29" sqref="A29:XFD2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589</v>
      </c>
      <c r="G54" s="119" t="s">
        <v>590</v>
      </c>
      <c r="H54" s="120" t="s">
        <v>591</v>
      </c>
    </row>
    <row r="55" spans="2:8" ht="52.5" customHeight="1" x14ac:dyDescent="0.15">
      <c r="B55" s="121"/>
      <c r="C55" s="1211" t="s">
        <v>50</v>
      </c>
      <c r="D55" s="1211"/>
      <c r="E55" s="1212"/>
      <c r="F55" s="122">
        <v>1351</v>
      </c>
      <c r="G55" s="122">
        <v>1671</v>
      </c>
      <c r="H55" s="123">
        <v>3812</v>
      </c>
    </row>
    <row r="56" spans="2:8" ht="52.5" customHeight="1" x14ac:dyDescent="0.15">
      <c r="B56" s="124"/>
      <c r="C56" s="1213" t="s">
        <v>51</v>
      </c>
      <c r="D56" s="1213"/>
      <c r="E56" s="1214"/>
      <c r="F56" s="125">
        <v>5933</v>
      </c>
      <c r="G56" s="125">
        <v>5971</v>
      </c>
      <c r="H56" s="126">
        <v>5972</v>
      </c>
    </row>
    <row r="57" spans="2:8" ht="53.25" customHeight="1" x14ac:dyDescent="0.15">
      <c r="B57" s="124"/>
      <c r="C57" s="1215" t="s">
        <v>52</v>
      </c>
      <c r="D57" s="1215"/>
      <c r="E57" s="1216"/>
      <c r="F57" s="127">
        <v>2245</v>
      </c>
      <c r="G57" s="127">
        <v>2207</v>
      </c>
      <c r="H57" s="128">
        <v>2564</v>
      </c>
    </row>
    <row r="58" spans="2:8" ht="45.75" customHeight="1" x14ac:dyDescent="0.15">
      <c r="B58" s="129"/>
      <c r="C58" s="1203" t="s">
        <v>53</v>
      </c>
      <c r="D58" s="1204"/>
      <c r="E58" s="1205"/>
      <c r="F58" s="360" t="s">
        <v>610</v>
      </c>
      <c r="G58" s="360" t="s">
        <v>610</v>
      </c>
      <c r="H58" s="361" t="s">
        <v>610</v>
      </c>
    </row>
    <row r="59" spans="2:8" ht="45.75" customHeight="1" x14ac:dyDescent="0.15">
      <c r="B59" s="129"/>
      <c r="C59" s="1203" t="s">
        <v>54</v>
      </c>
      <c r="D59" s="1204"/>
      <c r="E59" s="1205"/>
      <c r="F59" s="360" t="s">
        <v>611</v>
      </c>
      <c r="G59" s="360" t="s">
        <v>611</v>
      </c>
      <c r="H59" s="361" t="s">
        <v>611</v>
      </c>
    </row>
    <row r="60" spans="2:8" ht="45.75" customHeight="1" x14ac:dyDescent="0.15">
      <c r="B60" s="129"/>
      <c r="C60" s="1203" t="s">
        <v>54</v>
      </c>
      <c r="D60" s="1204"/>
      <c r="E60" s="1205"/>
      <c r="F60" s="360" t="s">
        <v>612</v>
      </c>
      <c r="G60" s="360" t="s">
        <v>612</v>
      </c>
      <c r="H60" s="361" t="s">
        <v>612</v>
      </c>
    </row>
    <row r="61" spans="2:8" ht="45.75" customHeight="1" x14ac:dyDescent="0.15">
      <c r="B61" s="129"/>
      <c r="C61" s="1203" t="s">
        <v>54</v>
      </c>
      <c r="D61" s="1204"/>
      <c r="E61" s="1205"/>
      <c r="F61" s="360" t="s">
        <v>613</v>
      </c>
      <c r="G61" s="360" t="s">
        <v>614</v>
      </c>
      <c r="H61" s="361" t="s">
        <v>614</v>
      </c>
    </row>
    <row r="62" spans="2:8" ht="45.75" customHeight="1" thickBot="1" x14ac:dyDescent="0.2">
      <c r="B62" s="130"/>
      <c r="C62" s="1206" t="s">
        <v>54</v>
      </c>
      <c r="D62" s="1207"/>
      <c r="E62" s="1208"/>
      <c r="F62" s="362" t="s">
        <v>614</v>
      </c>
      <c r="G62" s="362" t="s">
        <v>613</v>
      </c>
      <c r="H62" s="363" t="s">
        <v>613</v>
      </c>
    </row>
    <row r="63" spans="2:8" ht="52.5" customHeight="1" thickBot="1" x14ac:dyDescent="0.2">
      <c r="B63" s="131"/>
      <c r="C63" s="1209" t="s">
        <v>55</v>
      </c>
      <c r="D63" s="1209"/>
      <c r="E63" s="1210"/>
      <c r="F63" s="132">
        <v>9529</v>
      </c>
      <c r="G63" s="132">
        <v>9849</v>
      </c>
      <c r="H63" s="133">
        <v>12347</v>
      </c>
    </row>
    <row r="64" spans="2:8" x14ac:dyDescent="0.15"/>
  </sheetData>
  <sheetProtection algorithmName="SHA-512" hashValue="FEu1L020DLOEOhxZ9jCUbO8Nwg33EPSb3n/H+b+6w+J8eg8QRC8lIsyQs3XbLniK1yBmMXCXLWq0DxG2wSGXxw==" saltValue="1kW4RdWBFQAmeA0ARt0z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56</v>
      </c>
      <c r="E2" s="145"/>
      <c r="F2" s="146" t="s">
        <v>585</v>
      </c>
      <c r="G2" s="147"/>
      <c r="H2" s="148"/>
    </row>
    <row r="3" spans="1:8" x14ac:dyDescent="0.15">
      <c r="A3" s="144" t="s">
        <v>578</v>
      </c>
      <c r="B3" s="149"/>
      <c r="C3" s="150"/>
      <c r="D3" s="151">
        <v>49148</v>
      </c>
      <c r="E3" s="152"/>
      <c r="F3" s="153">
        <v>33173</v>
      </c>
      <c r="G3" s="154"/>
      <c r="H3" s="155"/>
    </row>
    <row r="4" spans="1:8" x14ac:dyDescent="0.15">
      <c r="A4" s="156"/>
      <c r="B4" s="157"/>
      <c r="C4" s="158"/>
      <c r="D4" s="159">
        <v>23858</v>
      </c>
      <c r="E4" s="160"/>
      <c r="F4" s="161">
        <v>20353</v>
      </c>
      <c r="G4" s="162"/>
      <c r="H4" s="163"/>
    </row>
    <row r="5" spans="1:8" x14ac:dyDescent="0.15">
      <c r="A5" s="144" t="s">
        <v>580</v>
      </c>
      <c r="B5" s="149"/>
      <c r="C5" s="150"/>
      <c r="D5" s="151">
        <v>44120</v>
      </c>
      <c r="E5" s="152"/>
      <c r="F5" s="153">
        <v>37644</v>
      </c>
      <c r="G5" s="154"/>
      <c r="H5" s="155"/>
    </row>
    <row r="6" spans="1:8" x14ac:dyDescent="0.15">
      <c r="A6" s="156"/>
      <c r="B6" s="157"/>
      <c r="C6" s="158"/>
      <c r="D6" s="159">
        <v>24376</v>
      </c>
      <c r="E6" s="160"/>
      <c r="F6" s="161">
        <v>24939</v>
      </c>
      <c r="G6" s="162"/>
      <c r="H6" s="163"/>
    </row>
    <row r="7" spans="1:8" x14ac:dyDescent="0.15">
      <c r="A7" s="144" t="s">
        <v>581</v>
      </c>
      <c r="B7" s="149"/>
      <c r="C7" s="150"/>
      <c r="D7" s="151">
        <v>65798</v>
      </c>
      <c r="E7" s="152"/>
      <c r="F7" s="153">
        <v>39221</v>
      </c>
      <c r="G7" s="154"/>
      <c r="H7" s="155"/>
    </row>
    <row r="8" spans="1:8" x14ac:dyDescent="0.15">
      <c r="A8" s="156"/>
      <c r="B8" s="157"/>
      <c r="C8" s="158"/>
      <c r="D8" s="159">
        <v>29944</v>
      </c>
      <c r="E8" s="160"/>
      <c r="F8" s="161">
        <v>24821</v>
      </c>
      <c r="G8" s="162"/>
      <c r="H8" s="163"/>
    </row>
    <row r="9" spans="1:8" x14ac:dyDescent="0.15">
      <c r="A9" s="144" t="s">
        <v>582</v>
      </c>
      <c r="B9" s="149"/>
      <c r="C9" s="150"/>
      <c r="D9" s="151">
        <v>56816</v>
      </c>
      <c r="E9" s="152"/>
      <c r="F9" s="153">
        <v>38566</v>
      </c>
      <c r="G9" s="154"/>
      <c r="H9" s="155"/>
    </row>
    <row r="10" spans="1:8" x14ac:dyDescent="0.15">
      <c r="A10" s="156"/>
      <c r="B10" s="157"/>
      <c r="C10" s="158"/>
      <c r="D10" s="159">
        <v>23155</v>
      </c>
      <c r="E10" s="160"/>
      <c r="F10" s="161">
        <v>24059</v>
      </c>
      <c r="G10" s="162"/>
      <c r="H10" s="163"/>
    </row>
    <row r="11" spans="1:8" x14ac:dyDescent="0.15">
      <c r="A11" s="144" t="s">
        <v>583</v>
      </c>
      <c r="B11" s="149"/>
      <c r="C11" s="150"/>
      <c r="D11" s="151">
        <v>50226</v>
      </c>
      <c r="E11" s="152"/>
      <c r="F11" s="153">
        <v>35156</v>
      </c>
      <c r="G11" s="154"/>
      <c r="H11" s="155"/>
    </row>
    <row r="12" spans="1:8" x14ac:dyDescent="0.15">
      <c r="A12" s="156"/>
      <c r="B12" s="157"/>
      <c r="C12" s="164"/>
      <c r="D12" s="159">
        <v>19845</v>
      </c>
      <c r="E12" s="160"/>
      <c r="F12" s="161">
        <v>22430</v>
      </c>
      <c r="G12" s="162"/>
      <c r="H12" s="163"/>
    </row>
    <row r="13" spans="1:8" x14ac:dyDescent="0.15">
      <c r="A13" s="144"/>
      <c r="B13" s="149"/>
      <c r="C13" s="165"/>
      <c r="D13" s="166">
        <v>53222</v>
      </c>
      <c r="E13" s="167"/>
      <c r="F13" s="168">
        <v>36752</v>
      </c>
      <c r="G13" s="169"/>
      <c r="H13" s="155"/>
    </row>
    <row r="14" spans="1:8" x14ac:dyDescent="0.15">
      <c r="A14" s="156"/>
      <c r="B14" s="157"/>
      <c r="C14" s="158"/>
      <c r="D14" s="159">
        <v>24236</v>
      </c>
      <c r="E14" s="160"/>
      <c r="F14" s="161">
        <v>23320</v>
      </c>
      <c r="G14" s="162"/>
      <c r="H14" s="163"/>
    </row>
    <row r="17" spans="1:11" x14ac:dyDescent="0.15">
      <c r="A17" s="140" t="s">
        <v>57</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58</v>
      </c>
      <c r="B19" s="170">
        <f>ROUND(VALUE(SUBSTITUTE(実質収支比率等に係る経年分析!F$48,"▲","-")),2)</f>
        <v>1.34</v>
      </c>
      <c r="C19" s="170">
        <f>ROUND(VALUE(SUBSTITUTE(実質収支比率等に係る経年分析!G$48,"▲","-")),2)</f>
        <v>0.16</v>
      </c>
      <c r="D19" s="170">
        <f>ROUND(VALUE(SUBSTITUTE(実質収支比率等に係る経年分析!H$48,"▲","-")),2)</f>
        <v>1.27</v>
      </c>
      <c r="E19" s="170">
        <f>ROUND(VALUE(SUBSTITUTE(実質収支比率等に係る経年分析!I$48,"▲","-")),2)</f>
        <v>8.42</v>
      </c>
      <c r="F19" s="170">
        <f>ROUND(VALUE(SUBSTITUTE(実質収支比率等に係る経年分析!J$48,"▲","-")),2)</f>
        <v>3.97</v>
      </c>
    </row>
    <row r="20" spans="1:11" x14ac:dyDescent="0.15">
      <c r="A20" s="170" t="s">
        <v>59</v>
      </c>
      <c r="B20" s="170">
        <f>ROUND(VALUE(SUBSTITUTE(実質収支比率等に係る経年分析!F$47,"▲","-")),2)</f>
        <v>2.0299999999999998</v>
      </c>
      <c r="C20" s="170">
        <f>ROUND(VALUE(SUBSTITUTE(実質収支比率等に係る経年分析!G$47,"▲","-")),2)</f>
        <v>2.71</v>
      </c>
      <c r="D20" s="170">
        <f>ROUND(VALUE(SUBSTITUTE(実質収支比率等に係る経年分析!H$47,"▲","-")),2)</f>
        <v>2.74</v>
      </c>
      <c r="E20" s="170">
        <f>ROUND(VALUE(SUBSTITUTE(実質収支比率等に係る経年分析!I$47,"▲","-")),2)</f>
        <v>3.3</v>
      </c>
      <c r="F20" s="170">
        <f>ROUND(VALUE(SUBSTITUTE(実質収支比率等に係る経年分析!J$47,"▲","-")),2)</f>
        <v>7.69</v>
      </c>
    </row>
    <row r="21" spans="1:11" x14ac:dyDescent="0.15">
      <c r="A21" s="170" t="s">
        <v>60</v>
      </c>
      <c r="B21" s="170">
        <f>IF(ISNUMBER(VALUE(SUBSTITUTE(実質収支比率等に係る経年分析!F$49,"▲","-"))),ROUND(VALUE(SUBSTITUTE(実質収支比率等に係る経年分析!F$49,"▲","-")),2),NA())</f>
        <v>1.23</v>
      </c>
      <c r="C21" s="170">
        <f>IF(ISNUMBER(VALUE(SUBSTITUTE(実質収支比率等に係る経年分析!G$49,"▲","-"))),ROUND(VALUE(SUBSTITUTE(実質収支比率等に係る経年分析!G$49,"▲","-")),2),NA())</f>
        <v>-1.17</v>
      </c>
      <c r="D21" s="170">
        <f>IF(ISNUMBER(VALUE(SUBSTITUTE(実質収支比率等に係る経年分析!H$49,"▲","-"))),ROUND(VALUE(SUBSTITUTE(実質収支比率等に係る経年分析!H$49,"▲","-")),2),NA())</f>
        <v>1.1100000000000001</v>
      </c>
      <c r="E21" s="170">
        <f>IF(ISNUMBER(VALUE(SUBSTITUTE(実質収支比率等に係る経年分析!I$49,"▲","-"))),ROUND(VALUE(SUBSTITUTE(実質収支比率等に係る経年分析!I$49,"▲","-")),2),NA())</f>
        <v>7.19</v>
      </c>
      <c r="F21" s="170">
        <f>IF(ISNUMBER(VALUE(SUBSTITUTE(実質収支比率等に係る経年分析!J$49,"▲","-"))),ROUND(VALUE(SUBSTITUTE(実質収支比率等に係る経年分析!J$49,"▲","-")),2),NA())</f>
        <v>-4.63</v>
      </c>
    </row>
    <row r="24" spans="1:11" x14ac:dyDescent="0.15">
      <c r="A24" s="140" t="s">
        <v>61</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62</v>
      </c>
      <c r="C26" s="171" t="s">
        <v>63</v>
      </c>
      <c r="D26" s="171" t="s">
        <v>62</v>
      </c>
      <c r="E26" s="171" t="s">
        <v>63</v>
      </c>
      <c r="F26" s="171" t="s">
        <v>62</v>
      </c>
      <c r="G26" s="171" t="s">
        <v>63</v>
      </c>
      <c r="H26" s="171" t="s">
        <v>62</v>
      </c>
      <c r="I26" s="171" t="s">
        <v>63</v>
      </c>
      <c r="J26" s="171" t="s">
        <v>62</v>
      </c>
      <c r="K26" s="171" t="s">
        <v>63</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0.63</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0.62</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0.48</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0.28999999999999998</v>
      </c>
      <c r="J27" s="171" t="e">
        <f>IF(ROUND(VALUE(SUBSTITUTE(連結実質赤字比率に係る赤字・黒字の構成分析!J$43,"▲", "-")), 2) &lt; 0, ABS(ROUND(VALUE(SUBSTITUTE(連結実質赤字比率に係る赤字・黒字の構成分析!J$43,"▲", "-")), 2)), NA())</f>
        <v>#N/A</v>
      </c>
      <c r="K27" s="171">
        <f>IF(ROUND(VALUE(SUBSTITUTE(連結実質赤字比率に係る赤字・黒字の構成分析!J$43,"▲", "-")), 2) &gt;= 0, ABS(ROUND(VALUE(SUBSTITUTE(連結実質赤字比率に係る赤字・黒字の構成分析!J$43,"▲", "-")), 2)), NA())</f>
        <v>0.26</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str">
        <f>IF(連結実質赤字比率に係る赤字・黒字の構成分析!C$41="",NA(),連結実質赤字比率に係る赤字・黒字の構成分析!C$41)</f>
        <v>釧路市工業用水道事業会計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0.34</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0.38</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0.27</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0.28000000000000003</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0.32</v>
      </c>
    </row>
    <row r="30" spans="1:11" x14ac:dyDescent="0.15">
      <c r="A30" s="171" t="str">
        <f>IF(連結実質赤字比率に係る赤字・黒字の構成分析!C$40="",NA(),連結実質赤字比率に係る赤字・黒字の構成分析!C$40)</f>
        <v>釧路市公設地方卸売市場事業会計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0.43</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0.41</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0.48</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0.5</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0.52</v>
      </c>
    </row>
    <row r="31" spans="1:11" x14ac:dyDescent="0.15">
      <c r="A31" s="171" t="str">
        <f>IF(連結実質赤字比率に係る赤字・黒字の構成分析!C$39="",NA(),連結実質赤字比率に係る赤字・黒字の構成分析!C$39)</f>
        <v>介護保険特別会計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1</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1.66</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1.38</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0.91</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1.1000000000000001</v>
      </c>
    </row>
    <row r="32" spans="1:11" x14ac:dyDescent="0.15">
      <c r="A32" s="171" t="str">
        <f>IF(連結実質赤字比率に係る赤字・黒字の構成分析!C$38="",NA(),連結実質赤字比率に係る赤字・黒字の構成分析!C$38)</f>
        <v>釧路市下水道事業会計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1.1399999999999999</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2</v>
      </c>
    </row>
    <row r="33" spans="1:16" x14ac:dyDescent="0.15">
      <c r="A33" s="171" t="str">
        <f>IF(連結実質赤字比率に係る赤字・黒字の構成分析!C$37="",NA(),連結実質赤字比率に係る赤字・黒字の構成分析!C$37)</f>
        <v>釧路市港湾整備事業会計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4.22</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3.26</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8.99</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3.47</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3.93</v>
      </c>
    </row>
    <row r="34" spans="1:16" x14ac:dyDescent="0.15">
      <c r="A34" s="171" t="str">
        <f>IF(連結実質赤字比率に係る赤字・黒字の構成分析!C$36="",NA(),連結実質赤字比率に係る赤字・黒字の構成分析!C$36)</f>
        <v>一般会計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1.33</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0.15</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1.26</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8.41</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3.96</v>
      </c>
    </row>
    <row r="35" spans="1:16" x14ac:dyDescent="0.15">
      <c r="A35" s="171" t="str">
        <f>IF(連結実質赤字比率に係る赤字・黒字の構成分析!C$35="",NA(),連結実質赤字比率に係る赤字・黒字の構成分析!C$35)</f>
        <v>釧路市水道事業会計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4.6900000000000004</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4.8</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4.9800000000000004</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4.9800000000000004</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5.18</v>
      </c>
    </row>
    <row r="36" spans="1:16" x14ac:dyDescent="0.15">
      <c r="A36" s="171" t="str">
        <f>IF(連結実質赤字比率に係る赤字・黒字の構成分析!C$34="",NA(),連結実質赤字比率に係る赤字・黒字の構成分析!C$34)</f>
        <v>釧路市病院事業会計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4.0999999999999996</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4.79</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9.5</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12.37</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13.54</v>
      </c>
    </row>
    <row r="39" spans="1:16" x14ac:dyDescent="0.15">
      <c r="A39" s="140" t="s">
        <v>64</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65</v>
      </c>
      <c r="C41" s="172"/>
      <c r="D41" s="172" t="s">
        <v>66</v>
      </c>
      <c r="E41" s="172" t="s">
        <v>65</v>
      </c>
      <c r="F41" s="172"/>
      <c r="G41" s="172" t="s">
        <v>66</v>
      </c>
      <c r="H41" s="172" t="s">
        <v>65</v>
      </c>
      <c r="I41" s="172"/>
      <c r="J41" s="172" t="s">
        <v>66</v>
      </c>
      <c r="K41" s="172" t="s">
        <v>65</v>
      </c>
      <c r="L41" s="172"/>
      <c r="M41" s="172" t="s">
        <v>66</v>
      </c>
      <c r="N41" s="172" t="s">
        <v>65</v>
      </c>
      <c r="O41" s="172"/>
      <c r="P41" s="172" t="s">
        <v>66</v>
      </c>
    </row>
    <row r="42" spans="1:16" x14ac:dyDescent="0.15">
      <c r="A42" s="172" t="s">
        <v>67</v>
      </c>
      <c r="B42" s="172"/>
      <c r="C42" s="172"/>
      <c r="D42" s="172">
        <f>'実質公債費比率（分子）の構造'!K$52</f>
        <v>10561</v>
      </c>
      <c r="E42" s="172"/>
      <c r="F42" s="172"/>
      <c r="G42" s="172">
        <f>'実質公債費比率（分子）の構造'!L$52</f>
        <v>10681</v>
      </c>
      <c r="H42" s="172"/>
      <c r="I42" s="172"/>
      <c r="J42" s="172">
        <f>'実質公債費比率（分子）の構造'!M$52</f>
        <v>10426</v>
      </c>
      <c r="K42" s="172"/>
      <c r="L42" s="172"/>
      <c r="M42" s="172">
        <f>'実質公債費比率（分子）の構造'!N$52</f>
        <v>10330</v>
      </c>
      <c r="N42" s="172"/>
      <c r="O42" s="172"/>
      <c r="P42" s="172">
        <f>'実質公債費比率（分子）の構造'!O$52</f>
        <v>10143</v>
      </c>
    </row>
    <row r="43" spans="1:16" x14ac:dyDescent="0.15">
      <c r="A43" s="172" t="s">
        <v>68</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69</v>
      </c>
      <c r="B44" s="172">
        <f>'実質公債費比率（分子）の構造'!K$50</f>
        <v>162</v>
      </c>
      <c r="C44" s="172"/>
      <c r="D44" s="172"/>
      <c r="E44" s="172">
        <f>'実質公債費比率（分子）の構造'!L$50</f>
        <v>123</v>
      </c>
      <c r="F44" s="172"/>
      <c r="G44" s="172"/>
      <c r="H44" s="172">
        <f>'実質公債費比率（分子）の構造'!M$50</f>
        <v>107</v>
      </c>
      <c r="I44" s="172"/>
      <c r="J44" s="172"/>
      <c r="K44" s="172">
        <f>'実質公債費比率（分子）の構造'!N$50</f>
        <v>102</v>
      </c>
      <c r="L44" s="172"/>
      <c r="M44" s="172"/>
      <c r="N44" s="172">
        <f>'実質公債費比率（分子）の構造'!O$50</f>
        <v>71</v>
      </c>
      <c r="O44" s="172"/>
      <c r="P44" s="172"/>
    </row>
    <row r="45" spans="1:16" x14ac:dyDescent="0.15">
      <c r="A45" s="172" t="s">
        <v>70</v>
      </c>
      <c r="B45" s="172">
        <f>'実質公債費比率（分子）の構造'!K$49</f>
        <v>299</v>
      </c>
      <c r="C45" s="172"/>
      <c r="D45" s="172"/>
      <c r="E45" s="172">
        <f>'実質公債費比率（分子）の構造'!L$49</f>
        <v>298</v>
      </c>
      <c r="F45" s="172"/>
      <c r="G45" s="172"/>
      <c r="H45" s="172">
        <f>'実質公債費比率（分子）の構造'!M$49</f>
        <v>118</v>
      </c>
      <c r="I45" s="172"/>
      <c r="J45" s="172"/>
      <c r="K45" s="172">
        <f>'実質公債費比率（分子）の構造'!N$49</f>
        <v>10</v>
      </c>
      <c r="L45" s="172"/>
      <c r="M45" s="172"/>
      <c r="N45" s="172">
        <f>'実質公債費比率（分子）の構造'!O$49</f>
        <v>9</v>
      </c>
      <c r="O45" s="172"/>
      <c r="P45" s="172"/>
    </row>
    <row r="46" spans="1:16" x14ac:dyDescent="0.15">
      <c r="A46" s="172" t="s">
        <v>71</v>
      </c>
      <c r="B46" s="172">
        <f>'実質公債費比率（分子）の構造'!K$48</f>
        <v>1820</v>
      </c>
      <c r="C46" s="172"/>
      <c r="D46" s="172"/>
      <c r="E46" s="172">
        <f>'実質公債費比率（分子）の構造'!L$48</f>
        <v>1627</v>
      </c>
      <c r="F46" s="172"/>
      <c r="G46" s="172"/>
      <c r="H46" s="172">
        <f>'実質公債費比率（分子）の構造'!M$48</f>
        <v>1785</v>
      </c>
      <c r="I46" s="172"/>
      <c r="J46" s="172"/>
      <c r="K46" s="172">
        <f>'実質公債費比率（分子）の構造'!N$48</f>
        <v>1672</v>
      </c>
      <c r="L46" s="172"/>
      <c r="M46" s="172"/>
      <c r="N46" s="172">
        <f>'実質公債費比率（分子）の構造'!O$48</f>
        <v>1972</v>
      </c>
      <c r="O46" s="172"/>
      <c r="P46" s="172"/>
    </row>
    <row r="47" spans="1:16" x14ac:dyDescent="0.15">
      <c r="A47" s="172" t="s">
        <v>72</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73</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74</v>
      </c>
      <c r="B49" s="172">
        <f>'実質公債費比率（分子）の構造'!K$45</f>
        <v>12653</v>
      </c>
      <c r="C49" s="172"/>
      <c r="D49" s="172"/>
      <c r="E49" s="172">
        <f>'実質公債費比率（分子）の構造'!L$45</f>
        <v>13023</v>
      </c>
      <c r="F49" s="172"/>
      <c r="G49" s="172"/>
      <c r="H49" s="172">
        <f>'実質公債費比率（分子）の構造'!M$45</f>
        <v>12956</v>
      </c>
      <c r="I49" s="172"/>
      <c r="J49" s="172"/>
      <c r="K49" s="172">
        <f>'実質公債費比率（分子）の構造'!N$45</f>
        <v>12867</v>
      </c>
      <c r="L49" s="172"/>
      <c r="M49" s="172"/>
      <c r="N49" s="172">
        <f>'実質公債費比率（分子）の構造'!O$45</f>
        <v>12655</v>
      </c>
      <c r="O49" s="172"/>
      <c r="P49" s="172"/>
    </row>
    <row r="50" spans="1:16" x14ac:dyDescent="0.15">
      <c r="A50" s="172" t="s">
        <v>75</v>
      </c>
      <c r="B50" s="172" t="e">
        <f>NA()</f>
        <v>#N/A</v>
      </c>
      <c r="C50" s="172">
        <f>IF(ISNUMBER('実質公債費比率（分子）の構造'!K$53),'実質公債費比率（分子）の構造'!K$53,NA())</f>
        <v>4373</v>
      </c>
      <c r="D50" s="172" t="e">
        <f>NA()</f>
        <v>#N/A</v>
      </c>
      <c r="E50" s="172" t="e">
        <f>NA()</f>
        <v>#N/A</v>
      </c>
      <c r="F50" s="172">
        <f>IF(ISNUMBER('実質公債費比率（分子）の構造'!L$53),'実質公債費比率（分子）の構造'!L$53,NA())</f>
        <v>4390</v>
      </c>
      <c r="G50" s="172" t="e">
        <f>NA()</f>
        <v>#N/A</v>
      </c>
      <c r="H50" s="172" t="e">
        <f>NA()</f>
        <v>#N/A</v>
      </c>
      <c r="I50" s="172">
        <f>IF(ISNUMBER('実質公債費比率（分子）の構造'!M$53),'実質公債費比率（分子）の構造'!M$53,NA())</f>
        <v>4540</v>
      </c>
      <c r="J50" s="172" t="e">
        <f>NA()</f>
        <v>#N/A</v>
      </c>
      <c r="K50" s="172" t="e">
        <f>NA()</f>
        <v>#N/A</v>
      </c>
      <c r="L50" s="172">
        <f>IF(ISNUMBER('実質公債費比率（分子）の構造'!N$53),'実質公債費比率（分子）の構造'!N$53,NA())</f>
        <v>4321</v>
      </c>
      <c r="M50" s="172" t="e">
        <f>NA()</f>
        <v>#N/A</v>
      </c>
      <c r="N50" s="172" t="e">
        <f>NA()</f>
        <v>#N/A</v>
      </c>
      <c r="O50" s="172">
        <f>IF(ISNUMBER('実質公債費比率（分子）の構造'!O$53),'実質公債費比率（分子）の構造'!O$53,NA())</f>
        <v>4564</v>
      </c>
      <c r="P50" s="172" t="e">
        <f>NA()</f>
        <v>#N/A</v>
      </c>
    </row>
    <row r="53" spans="1:16" x14ac:dyDescent="0.15">
      <c r="A53" s="140" t="s">
        <v>76</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77</v>
      </c>
      <c r="C55" s="171"/>
      <c r="D55" s="171" t="s">
        <v>78</v>
      </c>
      <c r="E55" s="171" t="s">
        <v>77</v>
      </c>
      <c r="F55" s="171"/>
      <c r="G55" s="171" t="s">
        <v>78</v>
      </c>
      <c r="H55" s="171" t="s">
        <v>77</v>
      </c>
      <c r="I55" s="171"/>
      <c r="J55" s="171" t="s">
        <v>78</v>
      </c>
      <c r="K55" s="171" t="s">
        <v>77</v>
      </c>
      <c r="L55" s="171"/>
      <c r="M55" s="171" t="s">
        <v>78</v>
      </c>
      <c r="N55" s="171" t="s">
        <v>77</v>
      </c>
      <c r="O55" s="171"/>
      <c r="P55" s="171" t="s">
        <v>78</v>
      </c>
    </row>
    <row r="56" spans="1:16" x14ac:dyDescent="0.15">
      <c r="A56" s="171" t="s">
        <v>45</v>
      </c>
      <c r="B56" s="171"/>
      <c r="C56" s="171"/>
      <c r="D56" s="171">
        <f>'将来負担比率（分子）の構造'!I$52</f>
        <v>84391</v>
      </c>
      <c r="E56" s="171"/>
      <c r="F56" s="171"/>
      <c r="G56" s="171">
        <f>'将来負担比率（分子）の構造'!J$52</f>
        <v>80504</v>
      </c>
      <c r="H56" s="171"/>
      <c r="I56" s="171"/>
      <c r="J56" s="171">
        <f>'将来負担比率（分子）の構造'!K$52</f>
        <v>81504</v>
      </c>
      <c r="K56" s="171"/>
      <c r="L56" s="171"/>
      <c r="M56" s="171">
        <f>'将来負担比率（分子）の構造'!L$52</f>
        <v>81487</v>
      </c>
      <c r="N56" s="171"/>
      <c r="O56" s="171"/>
      <c r="P56" s="171">
        <f>'将来負担比率（分子）の構造'!M$52</f>
        <v>78194</v>
      </c>
    </row>
    <row r="57" spans="1:16" x14ac:dyDescent="0.15">
      <c r="A57" s="171" t="s">
        <v>44</v>
      </c>
      <c r="B57" s="171"/>
      <c r="C57" s="171"/>
      <c r="D57" s="171">
        <f>'将来負担比率（分子）の構造'!I$51</f>
        <v>20909</v>
      </c>
      <c r="E57" s="171"/>
      <c r="F57" s="171"/>
      <c r="G57" s="171">
        <f>'将来負担比率（分子）の構造'!J$51</f>
        <v>21446</v>
      </c>
      <c r="H57" s="171"/>
      <c r="I57" s="171"/>
      <c r="J57" s="171">
        <f>'将来負担比率（分子）の構造'!K$51</f>
        <v>21840</v>
      </c>
      <c r="K57" s="171"/>
      <c r="L57" s="171"/>
      <c r="M57" s="171">
        <f>'将来負担比率（分子）の構造'!L$51</f>
        <v>21732</v>
      </c>
      <c r="N57" s="171"/>
      <c r="O57" s="171"/>
      <c r="P57" s="171">
        <f>'将来負担比率（分子）の構造'!M$51</f>
        <v>20575</v>
      </c>
    </row>
    <row r="58" spans="1:16" x14ac:dyDescent="0.15">
      <c r="A58" s="171" t="s">
        <v>43</v>
      </c>
      <c r="B58" s="171"/>
      <c r="C58" s="171"/>
      <c r="D58" s="171">
        <f>'将来負担比率（分子）の構造'!I$50</f>
        <v>9543</v>
      </c>
      <c r="E58" s="171"/>
      <c r="F58" s="171"/>
      <c r="G58" s="171">
        <f>'将来負担比率（分子）の構造'!J$50</f>
        <v>10398</v>
      </c>
      <c r="H58" s="171"/>
      <c r="I58" s="171"/>
      <c r="J58" s="171">
        <f>'将来負担比率（分子）の構造'!K$50</f>
        <v>11226</v>
      </c>
      <c r="K58" s="171"/>
      <c r="L58" s="171"/>
      <c r="M58" s="171">
        <f>'将来負担比率（分子）の構造'!L$50</f>
        <v>12479</v>
      </c>
      <c r="N58" s="171"/>
      <c r="O58" s="171"/>
      <c r="P58" s="171">
        <f>'将来負担比率（分子）の構造'!M$50</f>
        <v>15039</v>
      </c>
    </row>
    <row r="59" spans="1:16" x14ac:dyDescent="0.15">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38</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37</v>
      </c>
      <c r="B62" s="171">
        <f>'将来負担比率（分子）の構造'!I$45</f>
        <v>10675</v>
      </c>
      <c r="C62" s="171"/>
      <c r="D62" s="171"/>
      <c r="E62" s="171">
        <f>'将来負担比率（分子）の構造'!J$45</f>
        <v>10338</v>
      </c>
      <c r="F62" s="171"/>
      <c r="G62" s="171"/>
      <c r="H62" s="171">
        <f>'将来負担比率（分子）の構造'!K$45</f>
        <v>10037</v>
      </c>
      <c r="I62" s="171"/>
      <c r="J62" s="171"/>
      <c r="K62" s="171">
        <f>'将来負担比率（分子）の構造'!L$45</f>
        <v>9926</v>
      </c>
      <c r="L62" s="171"/>
      <c r="M62" s="171"/>
      <c r="N62" s="171">
        <f>'将来負担比率（分子）の構造'!M$45</f>
        <v>9786</v>
      </c>
      <c r="O62" s="171"/>
      <c r="P62" s="171"/>
    </row>
    <row r="63" spans="1:16" x14ac:dyDescent="0.15">
      <c r="A63" s="171" t="s">
        <v>36</v>
      </c>
      <c r="B63" s="171">
        <f>'将来負担比率（分子）の構造'!I$44</f>
        <v>702</v>
      </c>
      <c r="C63" s="171"/>
      <c r="D63" s="171"/>
      <c r="E63" s="171">
        <f>'将来負担比率（分子）の構造'!J$44</f>
        <v>388</v>
      </c>
      <c r="F63" s="171"/>
      <c r="G63" s="171"/>
      <c r="H63" s="171">
        <f>'将来負担比率（分子）の構造'!K$44</f>
        <v>244</v>
      </c>
      <c r="I63" s="171"/>
      <c r="J63" s="171"/>
      <c r="K63" s="171">
        <f>'将来負担比率（分子）の構造'!L$44</f>
        <v>205</v>
      </c>
      <c r="L63" s="171"/>
      <c r="M63" s="171"/>
      <c r="N63" s="171">
        <f>'将来負担比率（分子）の構造'!M$44</f>
        <v>169</v>
      </c>
      <c r="O63" s="171"/>
      <c r="P63" s="171"/>
    </row>
    <row r="64" spans="1:16" x14ac:dyDescent="0.15">
      <c r="A64" s="171" t="s">
        <v>35</v>
      </c>
      <c r="B64" s="171">
        <f>'将来負担比率（分子）の構造'!I$43</f>
        <v>18397</v>
      </c>
      <c r="C64" s="171"/>
      <c r="D64" s="171"/>
      <c r="E64" s="171">
        <f>'将来負担比率（分子）の構造'!J$43</f>
        <v>17625</v>
      </c>
      <c r="F64" s="171"/>
      <c r="G64" s="171"/>
      <c r="H64" s="171">
        <f>'将来負担比率（分子）の構造'!K$43</f>
        <v>17995</v>
      </c>
      <c r="I64" s="171"/>
      <c r="J64" s="171"/>
      <c r="K64" s="171">
        <f>'将来負担比率（分子）の構造'!L$43</f>
        <v>17715</v>
      </c>
      <c r="L64" s="171"/>
      <c r="M64" s="171"/>
      <c r="N64" s="171">
        <f>'将来負担比率（分子）の構造'!M$43</f>
        <v>18665</v>
      </c>
      <c r="O64" s="171"/>
      <c r="P64" s="171"/>
    </row>
    <row r="65" spans="1:16" x14ac:dyDescent="0.15">
      <c r="A65" s="171" t="s">
        <v>34</v>
      </c>
      <c r="B65" s="171">
        <f>'将来負担比率（分子）の構造'!I$42</f>
        <v>806</v>
      </c>
      <c r="C65" s="171"/>
      <c r="D65" s="171"/>
      <c r="E65" s="171">
        <f>'将来負担比率（分子）の構造'!J$42</f>
        <v>702</v>
      </c>
      <c r="F65" s="171"/>
      <c r="G65" s="171"/>
      <c r="H65" s="171">
        <f>'将来負担比率（分子）の構造'!K$42</f>
        <v>611</v>
      </c>
      <c r="I65" s="171"/>
      <c r="J65" s="171"/>
      <c r="K65" s="171">
        <f>'将来負担比率（分子）の構造'!L$42</f>
        <v>522</v>
      </c>
      <c r="L65" s="171"/>
      <c r="M65" s="171"/>
      <c r="N65" s="171">
        <f>'将来負担比率（分子）の構造'!M$42</f>
        <v>460</v>
      </c>
      <c r="O65" s="171"/>
      <c r="P65" s="171"/>
    </row>
    <row r="66" spans="1:16" x14ac:dyDescent="0.15">
      <c r="A66" s="171" t="s">
        <v>33</v>
      </c>
      <c r="B66" s="171">
        <f>'将来負担比率（分子）の構造'!I$41</f>
        <v>121351</v>
      </c>
      <c r="C66" s="171"/>
      <c r="D66" s="171"/>
      <c r="E66" s="171">
        <f>'将来負担比率（分子）の構造'!J$41</f>
        <v>116544</v>
      </c>
      <c r="F66" s="171"/>
      <c r="G66" s="171"/>
      <c r="H66" s="171">
        <f>'将来負担比率（分子）の構造'!K$41</f>
        <v>114507</v>
      </c>
      <c r="I66" s="171"/>
      <c r="J66" s="171"/>
      <c r="K66" s="171">
        <f>'将来負担比率（分子）の構造'!L$41</f>
        <v>111610</v>
      </c>
      <c r="L66" s="171"/>
      <c r="M66" s="171"/>
      <c r="N66" s="171">
        <f>'将来負担比率（分子）の構造'!M$41</f>
        <v>105110</v>
      </c>
      <c r="O66" s="171"/>
      <c r="P66" s="171"/>
    </row>
    <row r="67" spans="1:16" x14ac:dyDescent="0.15">
      <c r="A67" s="171" t="s">
        <v>79</v>
      </c>
      <c r="B67" s="171" t="e">
        <f>NA()</f>
        <v>#N/A</v>
      </c>
      <c r="C67" s="171">
        <f>IF(ISNUMBER('将来負担比率（分子）の構造'!I$53), IF('将来負担比率（分子）の構造'!I$53 &lt; 0, 0, '将来負担比率（分子）の構造'!I$53), NA())</f>
        <v>37087</v>
      </c>
      <c r="D67" s="171" t="e">
        <f>NA()</f>
        <v>#N/A</v>
      </c>
      <c r="E67" s="171" t="e">
        <f>NA()</f>
        <v>#N/A</v>
      </c>
      <c r="F67" s="171">
        <f>IF(ISNUMBER('将来負担比率（分子）の構造'!J$53), IF('将来負担比率（分子）の構造'!J$53 &lt; 0, 0, '将来負担比率（分子）の構造'!J$53), NA())</f>
        <v>33249</v>
      </c>
      <c r="G67" s="171" t="e">
        <f>NA()</f>
        <v>#N/A</v>
      </c>
      <c r="H67" s="171" t="e">
        <f>NA()</f>
        <v>#N/A</v>
      </c>
      <c r="I67" s="171">
        <f>IF(ISNUMBER('将来負担比率（分子）の構造'!K$53), IF('将来負担比率（分子）の構造'!K$53 &lt; 0, 0, '将来負担比率（分子）の構造'!K$53), NA())</f>
        <v>28824</v>
      </c>
      <c r="J67" s="171" t="e">
        <f>NA()</f>
        <v>#N/A</v>
      </c>
      <c r="K67" s="171" t="e">
        <f>NA()</f>
        <v>#N/A</v>
      </c>
      <c r="L67" s="171">
        <f>IF(ISNUMBER('将来負担比率（分子）の構造'!L$53), IF('将来負担比率（分子）の構造'!L$53 &lt; 0, 0, '将来負担比率（分子）の構造'!L$53), NA())</f>
        <v>24280</v>
      </c>
      <c r="M67" s="171" t="e">
        <f>NA()</f>
        <v>#N/A</v>
      </c>
      <c r="N67" s="171" t="e">
        <f>NA()</f>
        <v>#N/A</v>
      </c>
      <c r="O67" s="171">
        <f>IF(ISNUMBER('将来負担比率（分子）の構造'!M$53), IF('将来負担比率（分子）の構造'!M$53 &lt; 0, 0, '将来負担比率（分子）の構造'!M$53), NA())</f>
        <v>20381</v>
      </c>
      <c r="P67" s="171" t="e">
        <f>NA()</f>
        <v>#N/A</v>
      </c>
    </row>
    <row r="70" spans="1:16" x14ac:dyDescent="0.15">
      <c r="A70" s="173" t="s">
        <v>80</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81</v>
      </c>
      <c r="B72" s="175">
        <f>基金残高に係る経年分析!F55</f>
        <v>1351</v>
      </c>
      <c r="C72" s="175">
        <f>基金残高に係る経年分析!G55</f>
        <v>1671</v>
      </c>
      <c r="D72" s="175">
        <f>基金残高に係る経年分析!H55</f>
        <v>3812</v>
      </c>
    </row>
    <row r="73" spans="1:16" x14ac:dyDescent="0.15">
      <c r="A73" s="174" t="s">
        <v>82</v>
      </c>
      <c r="B73" s="175">
        <f>基金残高に係る経年分析!F56</f>
        <v>5933</v>
      </c>
      <c r="C73" s="175">
        <f>基金残高に係る経年分析!G56</f>
        <v>5971</v>
      </c>
      <c r="D73" s="175">
        <f>基金残高に係る経年分析!H56</f>
        <v>5972</v>
      </c>
    </row>
    <row r="74" spans="1:16" x14ac:dyDescent="0.15">
      <c r="A74" s="174" t="s">
        <v>83</v>
      </c>
      <c r="B74" s="175">
        <f>基金残高に係る経年分析!F57</f>
        <v>2245</v>
      </c>
      <c r="C74" s="175">
        <f>基金残高に係る経年分析!G57</f>
        <v>2207</v>
      </c>
      <c r="D74" s="175">
        <f>基金残高に係る経年分析!H57</f>
        <v>2564</v>
      </c>
    </row>
  </sheetData>
  <sheetProtection algorithmName="SHA-512" hashValue="+96mSbKnORnrPCaDYx8LLnJ307TtE9/bka+uTQkRhOO9fsH6nzes5URZ61w9P+k8OocAC5u6TdUPVU8nikeC2w==" saltValue="pWeDo7oiPkmFZDuQhLgd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A29" sqref="A29:XFD29"/>
    </sheetView>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02" t="s">
        <v>221</v>
      </c>
      <c r="DI1" s="603"/>
      <c r="DJ1" s="603"/>
      <c r="DK1" s="603"/>
      <c r="DL1" s="603"/>
      <c r="DM1" s="603"/>
      <c r="DN1" s="604"/>
      <c r="DO1" s="210"/>
      <c r="DP1" s="602" t="s">
        <v>222</v>
      </c>
      <c r="DQ1" s="603"/>
      <c r="DR1" s="603"/>
      <c r="DS1" s="603"/>
      <c r="DT1" s="603"/>
      <c r="DU1" s="603"/>
      <c r="DV1" s="603"/>
      <c r="DW1" s="603"/>
      <c r="DX1" s="603"/>
      <c r="DY1" s="603"/>
      <c r="DZ1" s="603"/>
      <c r="EA1" s="603"/>
      <c r="EB1" s="603"/>
      <c r="EC1" s="604"/>
      <c r="ED1" s="209"/>
      <c r="EE1" s="209"/>
      <c r="EF1" s="209"/>
      <c r="EG1" s="209"/>
      <c r="EH1" s="209"/>
      <c r="EI1" s="209"/>
      <c r="EJ1" s="209"/>
      <c r="EK1" s="209"/>
      <c r="EL1" s="209"/>
      <c r="EM1" s="209"/>
    </row>
    <row r="2" spans="2:143" ht="22.5" customHeight="1" x14ac:dyDescent="0.15">
      <c r="B2" s="211" t="s">
        <v>223</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05" t="s">
        <v>224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227</v>
      </c>
      <c r="S4" s="606"/>
      <c r="T4" s="606"/>
      <c r="U4" s="606"/>
      <c r="V4" s="606"/>
      <c r="W4" s="606"/>
      <c r="X4" s="606"/>
      <c r="Y4" s="607"/>
      <c r="Z4" s="605" t="s">
        <v>228</v>
      </c>
      <c r="AA4" s="606"/>
      <c r="AB4" s="606"/>
      <c r="AC4" s="607"/>
      <c r="AD4" s="605" t="s">
        <v>229</v>
      </c>
      <c r="AE4" s="606"/>
      <c r="AF4" s="606"/>
      <c r="AG4" s="606"/>
      <c r="AH4" s="606"/>
      <c r="AI4" s="606"/>
      <c r="AJ4" s="606"/>
      <c r="AK4" s="607"/>
      <c r="AL4" s="605" t="s">
        <v>228</v>
      </c>
      <c r="AM4" s="606"/>
      <c r="AN4" s="606"/>
      <c r="AO4" s="607"/>
      <c r="AP4" s="608" t="s">
        <v>230</v>
      </c>
      <c r="AQ4" s="608"/>
      <c r="AR4" s="608"/>
      <c r="AS4" s="608"/>
      <c r="AT4" s="608"/>
      <c r="AU4" s="608"/>
      <c r="AV4" s="608"/>
      <c r="AW4" s="608"/>
      <c r="AX4" s="608"/>
      <c r="AY4" s="608"/>
      <c r="AZ4" s="608"/>
      <c r="BA4" s="608"/>
      <c r="BB4" s="608"/>
      <c r="BC4" s="608"/>
      <c r="BD4" s="608"/>
      <c r="BE4" s="608"/>
      <c r="BF4" s="608"/>
      <c r="BG4" s="608" t="s">
        <v>231</v>
      </c>
      <c r="BH4" s="608"/>
      <c r="BI4" s="608"/>
      <c r="BJ4" s="608"/>
      <c r="BK4" s="608"/>
      <c r="BL4" s="608"/>
      <c r="BM4" s="608"/>
      <c r="BN4" s="608"/>
      <c r="BO4" s="608" t="s">
        <v>228</v>
      </c>
      <c r="BP4" s="608"/>
      <c r="BQ4" s="608"/>
      <c r="BR4" s="608"/>
      <c r="BS4" s="608" t="s">
        <v>232</v>
      </c>
      <c r="BT4" s="608"/>
      <c r="BU4" s="608"/>
      <c r="BV4" s="608"/>
      <c r="BW4" s="608"/>
      <c r="BX4" s="608"/>
      <c r="BY4" s="608"/>
      <c r="BZ4" s="608"/>
      <c r="CA4" s="608"/>
      <c r="CB4" s="608"/>
      <c r="CD4" s="605" t="s">
        <v>233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234</v>
      </c>
      <c r="C5" s="610"/>
      <c r="D5" s="610"/>
      <c r="E5" s="610"/>
      <c r="F5" s="610"/>
      <c r="G5" s="610"/>
      <c r="H5" s="610"/>
      <c r="I5" s="610"/>
      <c r="J5" s="610"/>
      <c r="K5" s="610"/>
      <c r="L5" s="610"/>
      <c r="M5" s="610"/>
      <c r="N5" s="610"/>
      <c r="O5" s="610"/>
      <c r="P5" s="610"/>
      <c r="Q5" s="611"/>
      <c r="R5" s="612">
        <v>21270591</v>
      </c>
      <c r="S5" s="613"/>
      <c r="T5" s="613"/>
      <c r="U5" s="613"/>
      <c r="V5" s="613"/>
      <c r="W5" s="613"/>
      <c r="X5" s="613"/>
      <c r="Y5" s="614"/>
      <c r="Z5" s="615">
        <v>20.9</v>
      </c>
      <c r="AA5" s="615"/>
      <c r="AB5" s="615"/>
      <c r="AC5" s="615"/>
      <c r="AD5" s="616">
        <v>19902193</v>
      </c>
      <c r="AE5" s="616"/>
      <c r="AF5" s="616"/>
      <c r="AG5" s="616"/>
      <c r="AH5" s="616"/>
      <c r="AI5" s="616"/>
      <c r="AJ5" s="616"/>
      <c r="AK5" s="616"/>
      <c r="AL5" s="617">
        <v>39.799999999999997</v>
      </c>
      <c r="AM5" s="618"/>
      <c r="AN5" s="618"/>
      <c r="AO5" s="619"/>
      <c r="AP5" s="609" t="s">
        <v>235</v>
      </c>
      <c r="AQ5" s="610"/>
      <c r="AR5" s="610"/>
      <c r="AS5" s="610"/>
      <c r="AT5" s="610"/>
      <c r="AU5" s="610"/>
      <c r="AV5" s="610"/>
      <c r="AW5" s="610"/>
      <c r="AX5" s="610"/>
      <c r="AY5" s="610"/>
      <c r="AZ5" s="610"/>
      <c r="BA5" s="610"/>
      <c r="BB5" s="610"/>
      <c r="BC5" s="610"/>
      <c r="BD5" s="610"/>
      <c r="BE5" s="610"/>
      <c r="BF5" s="611"/>
      <c r="BG5" s="623">
        <v>19777384</v>
      </c>
      <c r="BH5" s="624"/>
      <c r="BI5" s="624"/>
      <c r="BJ5" s="624"/>
      <c r="BK5" s="624"/>
      <c r="BL5" s="624"/>
      <c r="BM5" s="624"/>
      <c r="BN5" s="625"/>
      <c r="BO5" s="626">
        <v>93</v>
      </c>
      <c r="BP5" s="626"/>
      <c r="BQ5" s="626"/>
      <c r="BR5" s="626"/>
      <c r="BS5" s="627">
        <v>379249</v>
      </c>
      <c r="BT5" s="627"/>
      <c r="BU5" s="627"/>
      <c r="BV5" s="627"/>
      <c r="BW5" s="627"/>
      <c r="BX5" s="627"/>
      <c r="BY5" s="627"/>
      <c r="BZ5" s="627"/>
      <c r="CA5" s="627"/>
      <c r="CB5" s="631"/>
      <c r="CD5" s="605" t="s">
        <v>230</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228</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15">
      <c r="B6" s="620" t="s">
        <v>239</v>
      </c>
      <c r="C6" s="621"/>
      <c r="D6" s="621"/>
      <c r="E6" s="621"/>
      <c r="F6" s="621"/>
      <c r="G6" s="621"/>
      <c r="H6" s="621"/>
      <c r="I6" s="621"/>
      <c r="J6" s="621"/>
      <c r="K6" s="621"/>
      <c r="L6" s="621"/>
      <c r="M6" s="621"/>
      <c r="N6" s="621"/>
      <c r="O6" s="621"/>
      <c r="P6" s="621"/>
      <c r="Q6" s="622"/>
      <c r="R6" s="623">
        <v>731565</v>
      </c>
      <c r="S6" s="624"/>
      <c r="T6" s="624"/>
      <c r="U6" s="624"/>
      <c r="V6" s="624"/>
      <c r="W6" s="624"/>
      <c r="X6" s="624"/>
      <c r="Y6" s="625"/>
      <c r="Z6" s="626">
        <v>0.7</v>
      </c>
      <c r="AA6" s="626"/>
      <c r="AB6" s="626"/>
      <c r="AC6" s="626"/>
      <c r="AD6" s="627">
        <v>731565</v>
      </c>
      <c r="AE6" s="627"/>
      <c r="AF6" s="627"/>
      <c r="AG6" s="627"/>
      <c r="AH6" s="627"/>
      <c r="AI6" s="627"/>
      <c r="AJ6" s="627"/>
      <c r="AK6" s="627"/>
      <c r="AL6" s="628">
        <v>1.5</v>
      </c>
      <c r="AM6" s="629"/>
      <c r="AN6" s="629"/>
      <c r="AO6" s="630"/>
      <c r="AP6" s="620" t="s">
        <v>240</v>
      </c>
      <c r="AQ6" s="621"/>
      <c r="AR6" s="621"/>
      <c r="AS6" s="621"/>
      <c r="AT6" s="621"/>
      <c r="AU6" s="621"/>
      <c r="AV6" s="621"/>
      <c r="AW6" s="621"/>
      <c r="AX6" s="621"/>
      <c r="AY6" s="621"/>
      <c r="AZ6" s="621"/>
      <c r="BA6" s="621"/>
      <c r="BB6" s="621"/>
      <c r="BC6" s="621"/>
      <c r="BD6" s="621"/>
      <c r="BE6" s="621"/>
      <c r="BF6" s="622"/>
      <c r="BG6" s="623">
        <v>19777384</v>
      </c>
      <c r="BH6" s="624"/>
      <c r="BI6" s="624"/>
      <c r="BJ6" s="624"/>
      <c r="BK6" s="624"/>
      <c r="BL6" s="624"/>
      <c r="BM6" s="624"/>
      <c r="BN6" s="625"/>
      <c r="BO6" s="626">
        <v>93</v>
      </c>
      <c r="BP6" s="626"/>
      <c r="BQ6" s="626"/>
      <c r="BR6" s="626"/>
      <c r="BS6" s="627">
        <v>379249</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389968</v>
      </c>
      <c r="CS6" s="624"/>
      <c r="CT6" s="624"/>
      <c r="CU6" s="624"/>
      <c r="CV6" s="624"/>
      <c r="CW6" s="624"/>
      <c r="CX6" s="624"/>
      <c r="CY6" s="625"/>
      <c r="CZ6" s="617">
        <v>0.4</v>
      </c>
      <c r="DA6" s="618"/>
      <c r="DB6" s="618"/>
      <c r="DC6" s="634"/>
      <c r="DD6" s="632">
        <v>100</v>
      </c>
      <c r="DE6" s="624"/>
      <c r="DF6" s="624"/>
      <c r="DG6" s="624"/>
      <c r="DH6" s="624"/>
      <c r="DI6" s="624"/>
      <c r="DJ6" s="624"/>
      <c r="DK6" s="624"/>
      <c r="DL6" s="624"/>
      <c r="DM6" s="624"/>
      <c r="DN6" s="624"/>
      <c r="DO6" s="624"/>
      <c r="DP6" s="625"/>
      <c r="DQ6" s="632">
        <v>381755</v>
      </c>
      <c r="DR6" s="624"/>
      <c r="DS6" s="624"/>
      <c r="DT6" s="624"/>
      <c r="DU6" s="624"/>
      <c r="DV6" s="624"/>
      <c r="DW6" s="624"/>
      <c r="DX6" s="624"/>
      <c r="DY6" s="624"/>
      <c r="DZ6" s="624"/>
      <c r="EA6" s="624"/>
      <c r="EB6" s="624"/>
      <c r="EC6" s="633"/>
    </row>
    <row r="7" spans="2:143" ht="11.25" customHeight="1" x14ac:dyDescent="0.15">
      <c r="B7" s="620" t="s">
        <v>242</v>
      </c>
      <c r="C7" s="621"/>
      <c r="D7" s="621"/>
      <c r="E7" s="621"/>
      <c r="F7" s="621"/>
      <c r="G7" s="621"/>
      <c r="H7" s="621"/>
      <c r="I7" s="621"/>
      <c r="J7" s="621"/>
      <c r="K7" s="621"/>
      <c r="L7" s="621"/>
      <c r="M7" s="621"/>
      <c r="N7" s="621"/>
      <c r="O7" s="621"/>
      <c r="P7" s="621"/>
      <c r="Q7" s="622"/>
      <c r="R7" s="623">
        <v>7398</v>
      </c>
      <c r="S7" s="624"/>
      <c r="T7" s="624"/>
      <c r="U7" s="624"/>
      <c r="V7" s="624"/>
      <c r="W7" s="624"/>
      <c r="X7" s="624"/>
      <c r="Y7" s="625"/>
      <c r="Z7" s="626">
        <v>0</v>
      </c>
      <c r="AA7" s="626"/>
      <c r="AB7" s="626"/>
      <c r="AC7" s="626"/>
      <c r="AD7" s="627">
        <v>7398</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8970597</v>
      </c>
      <c r="BH7" s="624"/>
      <c r="BI7" s="624"/>
      <c r="BJ7" s="624"/>
      <c r="BK7" s="624"/>
      <c r="BL7" s="624"/>
      <c r="BM7" s="624"/>
      <c r="BN7" s="625"/>
      <c r="BO7" s="626">
        <v>42.2</v>
      </c>
      <c r="BP7" s="626"/>
      <c r="BQ7" s="626"/>
      <c r="BR7" s="626"/>
      <c r="BS7" s="627">
        <v>379249</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7728787</v>
      </c>
      <c r="CS7" s="624"/>
      <c r="CT7" s="624"/>
      <c r="CU7" s="624"/>
      <c r="CV7" s="624"/>
      <c r="CW7" s="624"/>
      <c r="CX7" s="624"/>
      <c r="CY7" s="625"/>
      <c r="CZ7" s="626">
        <v>7.8</v>
      </c>
      <c r="DA7" s="626"/>
      <c r="DB7" s="626"/>
      <c r="DC7" s="626"/>
      <c r="DD7" s="632">
        <v>207909</v>
      </c>
      <c r="DE7" s="624"/>
      <c r="DF7" s="624"/>
      <c r="DG7" s="624"/>
      <c r="DH7" s="624"/>
      <c r="DI7" s="624"/>
      <c r="DJ7" s="624"/>
      <c r="DK7" s="624"/>
      <c r="DL7" s="624"/>
      <c r="DM7" s="624"/>
      <c r="DN7" s="624"/>
      <c r="DO7" s="624"/>
      <c r="DP7" s="625"/>
      <c r="DQ7" s="632">
        <v>6241529</v>
      </c>
      <c r="DR7" s="624"/>
      <c r="DS7" s="624"/>
      <c r="DT7" s="624"/>
      <c r="DU7" s="624"/>
      <c r="DV7" s="624"/>
      <c r="DW7" s="624"/>
      <c r="DX7" s="624"/>
      <c r="DY7" s="624"/>
      <c r="DZ7" s="624"/>
      <c r="EA7" s="624"/>
      <c r="EB7" s="624"/>
      <c r="EC7" s="633"/>
    </row>
    <row r="8" spans="2:143" ht="11.25" customHeight="1" x14ac:dyDescent="0.15">
      <c r="B8" s="620" t="s">
        <v>245</v>
      </c>
      <c r="C8" s="621"/>
      <c r="D8" s="621"/>
      <c r="E8" s="621"/>
      <c r="F8" s="621"/>
      <c r="G8" s="621"/>
      <c r="H8" s="621"/>
      <c r="I8" s="621"/>
      <c r="J8" s="621"/>
      <c r="K8" s="621"/>
      <c r="L8" s="621"/>
      <c r="M8" s="621"/>
      <c r="N8" s="621"/>
      <c r="O8" s="621"/>
      <c r="P8" s="621"/>
      <c r="Q8" s="622"/>
      <c r="R8" s="623">
        <v>54059</v>
      </c>
      <c r="S8" s="624"/>
      <c r="T8" s="624"/>
      <c r="U8" s="624"/>
      <c r="V8" s="624"/>
      <c r="W8" s="624"/>
      <c r="X8" s="624"/>
      <c r="Y8" s="625"/>
      <c r="Z8" s="626">
        <v>0.1</v>
      </c>
      <c r="AA8" s="626"/>
      <c r="AB8" s="626"/>
      <c r="AC8" s="626"/>
      <c r="AD8" s="627">
        <v>54059</v>
      </c>
      <c r="AE8" s="627"/>
      <c r="AF8" s="627"/>
      <c r="AG8" s="627"/>
      <c r="AH8" s="627"/>
      <c r="AI8" s="627"/>
      <c r="AJ8" s="627"/>
      <c r="AK8" s="627"/>
      <c r="AL8" s="628">
        <v>0.1</v>
      </c>
      <c r="AM8" s="629"/>
      <c r="AN8" s="629"/>
      <c r="AO8" s="630"/>
      <c r="AP8" s="620" t="s">
        <v>246</v>
      </c>
      <c r="AQ8" s="621"/>
      <c r="AR8" s="621"/>
      <c r="AS8" s="621"/>
      <c r="AT8" s="621"/>
      <c r="AU8" s="621"/>
      <c r="AV8" s="621"/>
      <c r="AW8" s="621"/>
      <c r="AX8" s="621"/>
      <c r="AY8" s="621"/>
      <c r="AZ8" s="621"/>
      <c r="BA8" s="621"/>
      <c r="BB8" s="621"/>
      <c r="BC8" s="621"/>
      <c r="BD8" s="621"/>
      <c r="BE8" s="621"/>
      <c r="BF8" s="622"/>
      <c r="BG8" s="623">
        <v>267702</v>
      </c>
      <c r="BH8" s="624"/>
      <c r="BI8" s="624"/>
      <c r="BJ8" s="624"/>
      <c r="BK8" s="624"/>
      <c r="BL8" s="624"/>
      <c r="BM8" s="624"/>
      <c r="BN8" s="625"/>
      <c r="BO8" s="626">
        <v>1.3</v>
      </c>
      <c r="BP8" s="626"/>
      <c r="BQ8" s="626"/>
      <c r="BR8" s="626"/>
      <c r="BS8" s="627" t="s">
        <v>133</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41382972</v>
      </c>
      <c r="CS8" s="624"/>
      <c r="CT8" s="624"/>
      <c r="CU8" s="624"/>
      <c r="CV8" s="624"/>
      <c r="CW8" s="624"/>
      <c r="CX8" s="624"/>
      <c r="CY8" s="625"/>
      <c r="CZ8" s="626">
        <v>41.5</v>
      </c>
      <c r="DA8" s="626"/>
      <c r="DB8" s="626"/>
      <c r="DC8" s="626"/>
      <c r="DD8" s="632">
        <v>331513</v>
      </c>
      <c r="DE8" s="624"/>
      <c r="DF8" s="624"/>
      <c r="DG8" s="624"/>
      <c r="DH8" s="624"/>
      <c r="DI8" s="624"/>
      <c r="DJ8" s="624"/>
      <c r="DK8" s="624"/>
      <c r="DL8" s="624"/>
      <c r="DM8" s="624"/>
      <c r="DN8" s="624"/>
      <c r="DO8" s="624"/>
      <c r="DP8" s="625"/>
      <c r="DQ8" s="632">
        <v>16714449</v>
      </c>
      <c r="DR8" s="624"/>
      <c r="DS8" s="624"/>
      <c r="DT8" s="624"/>
      <c r="DU8" s="624"/>
      <c r="DV8" s="624"/>
      <c r="DW8" s="624"/>
      <c r="DX8" s="624"/>
      <c r="DY8" s="624"/>
      <c r="DZ8" s="624"/>
      <c r="EA8" s="624"/>
      <c r="EB8" s="624"/>
      <c r="EC8" s="633"/>
    </row>
    <row r="9" spans="2:143" ht="11.25" customHeight="1" x14ac:dyDescent="0.15">
      <c r="B9" s="620" t="s">
        <v>248</v>
      </c>
      <c r="C9" s="621"/>
      <c r="D9" s="621"/>
      <c r="E9" s="621"/>
      <c r="F9" s="621"/>
      <c r="G9" s="621"/>
      <c r="H9" s="621"/>
      <c r="I9" s="621"/>
      <c r="J9" s="621"/>
      <c r="K9" s="621"/>
      <c r="L9" s="621"/>
      <c r="M9" s="621"/>
      <c r="N9" s="621"/>
      <c r="O9" s="621"/>
      <c r="P9" s="621"/>
      <c r="Q9" s="622"/>
      <c r="R9" s="623">
        <v>43637</v>
      </c>
      <c r="S9" s="624"/>
      <c r="T9" s="624"/>
      <c r="U9" s="624"/>
      <c r="V9" s="624"/>
      <c r="W9" s="624"/>
      <c r="X9" s="624"/>
      <c r="Y9" s="625"/>
      <c r="Z9" s="626">
        <v>0</v>
      </c>
      <c r="AA9" s="626"/>
      <c r="AB9" s="626"/>
      <c r="AC9" s="626"/>
      <c r="AD9" s="627">
        <v>43637</v>
      </c>
      <c r="AE9" s="627"/>
      <c r="AF9" s="627"/>
      <c r="AG9" s="627"/>
      <c r="AH9" s="627"/>
      <c r="AI9" s="627"/>
      <c r="AJ9" s="627"/>
      <c r="AK9" s="627"/>
      <c r="AL9" s="628">
        <v>0.1</v>
      </c>
      <c r="AM9" s="629"/>
      <c r="AN9" s="629"/>
      <c r="AO9" s="630"/>
      <c r="AP9" s="620" t="s">
        <v>249</v>
      </c>
      <c r="AQ9" s="621"/>
      <c r="AR9" s="621"/>
      <c r="AS9" s="621"/>
      <c r="AT9" s="621"/>
      <c r="AU9" s="621"/>
      <c r="AV9" s="621"/>
      <c r="AW9" s="621"/>
      <c r="AX9" s="621"/>
      <c r="AY9" s="621"/>
      <c r="AZ9" s="621"/>
      <c r="BA9" s="621"/>
      <c r="BB9" s="621"/>
      <c r="BC9" s="621"/>
      <c r="BD9" s="621"/>
      <c r="BE9" s="621"/>
      <c r="BF9" s="622"/>
      <c r="BG9" s="623">
        <v>7122116</v>
      </c>
      <c r="BH9" s="624"/>
      <c r="BI9" s="624"/>
      <c r="BJ9" s="624"/>
      <c r="BK9" s="624"/>
      <c r="BL9" s="624"/>
      <c r="BM9" s="624"/>
      <c r="BN9" s="625"/>
      <c r="BO9" s="626">
        <v>33.5</v>
      </c>
      <c r="BP9" s="626"/>
      <c r="BQ9" s="626"/>
      <c r="BR9" s="626"/>
      <c r="BS9" s="627" t="s">
        <v>133</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9652780</v>
      </c>
      <c r="CS9" s="624"/>
      <c r="CT9" s="624"/>
      <c r="CU9" s="624"/>
      <c r="CV9" s="624"/>
      <c r="CW9" s="624"/>
      <c r="CX9" s="624"/>
      <c r="CY9" s="625"/>
      <c r="CZ9" s="626">
        <v>9.6999999999999993</v>
      </c>
      <c r="DA9" s="626"/>
      <c r="DB9" s="626"/>
      <c r="DC9" s="626"/>
      <c r="DD9" s="632">
        <v>1730740</v>
      </c>
      <c r="DE9" s="624"/>
      <c r="DF9" s="624"/>
      <c r="DG9" s="624"/>
      <c r="DH9" s="624"/>
      <c r="DI9" s="624"/>
      <c r="DJ9" s="624"/>
      <c r="DK9" s="624"/>
      <c r="DL9" s="624"/>
      <c r="DM9" s="624"/>
      <c r="DN9" s="624"/>
      <c r="DO9" s="624"/>
      <c r="DP9" s="625"/>
      <c r="DQ9" s="632">
        <v>5272599</v>
      </c>
      <c r="DR9" s="624"/>
      <c r="DS9" s="624"/>
      <c r="DT9" s="624"/>
      <c r="DU9" s="624"/>
      <c r="DV9" s="624"/>
      <c r="DW9" s="624"/>
      <c r="DX9" s="624"/>
      <c r="DY9" s="624"/>
      <c r="DZ9" s="624"/>
      <c r="EA9" s="624"/>
      <c r="EB9" s="624"/>
      <c r="EC9" s="633"/>
    </row>
    <row r="10" spans="2:143" ht="11.25" customHeight="1" x14ac:dyDescent="0.15">
      <c r="B10" s="620" t="s">
        <v>251</v>
      </c>
      <c r="C10" s="621"/>
      <c r="D10" s="621"/>
      <c r="E10" s="621"/>
      <c r="F10" s="621"/>
      <c r="G10" s="621"/>
      <c r="H10" s="621"/>
      <c r="I10" s="621"/>
      <c r="J10" s="621"/>
      <c r="K10" s="621"/>
      <c r="L10" s="621"/>
      <c r="M10" s="621"/>
      <c r="N10" s="621"/>
      <c r="O10" s="621"/>
      <c r="P10" s="621"/>
      <c r="Q10" s="622"/>
      <c r="R10" s="623" t="s">
        <v>133</v>
      </c>
      <c r="S10" s="624"/>
      <c r="T10" s="624"/>
      <c r="U10" s="624"/>
      <c r="V10" s="624"/>
      <c r="W10" s="624"/>
      <c r="X10" s="624"/>
      <c r="Y10" s="625"/>
      <c r="Z10" s="626" t="s">
        <v>252</v>
      </c>
      <c r="AA10" s="626"/>
      <c r="AB10" s="626"/>
      <c r="AC10" s="626"/>
      <c r="AD10" s="627" t="s">
        <v>252</v>
      </c>
      <c r="AE10" s="627"/>
      <c r="AF10" s="627"/>
      <c r="AG10" s="627"/>
      <c r="AH10" s="627"/>
      <c r="AI10" s="627"/>
      <c r="AJ10" s="627"/>
      <c r="AK10" s="627"/>
      <c r="AL10" s="628" t="s">
        <v>133</v>
      </c>
      <c r="AM10" s="629"/>
      <c r="AN10" s="629"/>
      <c r="AO10" s="630"/>
      <c r="AP10" s="620" t="s">
        <v>253</v>
      </c>
      <c r="AQ10" s="621"/>
      <c r="AR10" s="621"/>
      <c r="AS10" s="621"/>
      <c r="AT10" s="621"/>
      <c r="AU10" s="621"/>
      <c r="AV10" s="621"/>
      <c r="AW10" s="621"/>
      <c r="AX10" s="621"/>
      <c r="AY10" s="621"/>
      <c r="AZ10" s="621"/>
      <c r="BA10" s="621"/>
      <c r="BB10" s="621"/>
      <c r="BC10" s="621"/>
      <c r="BD10" s="621"/>
      <c r="BE10" s="621"/>
      <c r="BF10" s="622"/>
      <c r="BG10" s="623">
        <v>594641</v>
      </c>
      <c r="BH10" s="624"/>
      <c r="BI10" s="624"/>
      <c r="BJ10" s="624"/>
      <c r="BK10" s="624"/>
      <c r="BL10" s="624"/>
      <c r="BM10" s="624"/>
      <c r="BN10" s="625"/>
      <c r="BO10" s="626">
        <v>2.8</v>
      </c>
      <c r="BP10" s="626"/>
      <c r="BQ10" s="626"/>
      <c r="BR10" s="626"/>
      <c r="BS10" s="627">
        <v>98904</v>
      </c>
      <c r="BT10" s="627"/>
      <c r="BU10" s="627"/>
      <c r="BV10" s="627"/>
      <c r="BW10" s="627"/>
      <c r="BX10" s="627"/>
      <c r="BY10" s="627"/>
      <c r="BZ10" s="627"/>
      <c r="CA10" s="627"/>
      <c r="CB10" s="631"/>
      <c r="CD10" s="620" t="s">
        <v>254</v>
      </c>
      <c r="CE10" s="621"/>
      <c r="CF10" s="621"/>
      <c r="CG10" s="621"/>
      <c r="CH10" s="621"/>
      <c r="CI10" s="621"/>
      <c r="CJ10" s="621"/>
      <c r="CK10" s="621"/>
      <c r="CL10" s="621"/>
      <c r="CM10" s="621"/>
      <c r="CN10" s="621"/>
      <c r="CO10" s="621"/>
      <c r="CP10" s="621"/>
      <c r="CQ10" s="622"/>
      <c r="CR10" s="623">
        <v>134703</v>
      </c>
      <c r="CS10" s="624"/>
      <c r="CT10" s="624"/>
      <c r="CU10" s="624"/>
      <c r="CV10" s="624"/>
      <c r="CW10" s="624"/>
      <c r="CX10" s="624"/>
      <c r="CY10" s="625"/>
      <c r="CZ10" s="626">
        <v>0.1</v>
      </c>
      <c r="DA10" s="626"/>
      <c r="DB10" s="626"/>
      <c r="DC10" s="626"/>
      <c r="DD10" s="632">
        <v>313</v>
      </c>
      <c r="DE10" s="624"/>
      <c r="DF10" s="624"/>
      <c r="DG10" s="624"/>
      <c r="DH10" s="624"/>
      <c r="DI10" s="624"/>
      <c r="DJ10" s="624"/>
      <c r="DK10" s="624"/>
      <c r="DL10" s="624"/>
      <c r="DM10" s="624"/>
      <c r="DN10" s="624"/>
      <c r="DO10" s="624"/>
      <c r="DP10" s="625"/>
      <c r="DQ10" s="632">
        <v>90064</v>
      </c>
      <c r="DR10" s="624"/>
      <c r="DS10" s="624"/>
      <c r="DT10" s="624"/>
      <c r="DU10" s="624"/>
      <c r="DV10" s="624"/>
      <c r="DW10" s="624"/>
      <c r="DX10" s="624"/>
      <c r="DY10" s="624"/>
      <c r="DZ10" s="624"/>
      <c r="EA10" s="624"/>
      <c r="EB10" s="624"/>
      <c r="EC10" s="633"/>
    </row>
    <row r="11" spans="2:143" ht="11.25" customHeight="1" x14ac:dyDescent="0.15">
      <c r="B11" s="620" t="s">
        <v>255</v>
      </c>
      <c r="C11" s="621"/>
      <c r="D11" s="621"/>
      <c r="E11" s="621"/>
      <c r="F11" s="621"/>
      <c r="G11" s="621"/>
      <c r="H11" s="621"/>
      <c r="I11" s="621"/>
      <c r="J11" s="621"/>
      <c r="K11" s="621"/>
      <c r="L11" s="621"/>
      <c r="M11" s="621"/>
      <c r="N11" s="621"/>
      <c r="O11" s="621"/>
      <c r="P11" s="621"/>
      <c r="Q11" s="622"/>
      <c r="R11" s="623">
        <v>4484873</v>
      </c>
      <c r="S11" s="624"/>
      <c r="T11" s="624"/>
      <c r="U11" s="624"/>
      <c r="V11" s="624"/>
      <c r="W11" s="624"/>
      <c r="X11" s="624"/>
      <c r="Y11" s="625"/>
      <c r="Z11" s="628">
        <v>4.4000000000000004</v>
      </c>
      <c r="AA11" s="629"/>
      <c r="AB11" s="629"/>
      <c r="AC11" s="635"/>
      <c r="AD11" s="632">
        <v>4484873</v>
      </c>
      <c r="AE11" s="624"/>
      <c r="AF11" s="624"/>
      <c r="AG11" s="624"/>
      <c r="AH11" s="624"/>
      <c r="AI11" s="624"/>
      <c r="AJ11" s="624"/>
      <c r="AK11" s="625"/>
      <c r="AL11" s="628">
        <v>9</v>
      </c>
      <c r="AM11" s="629"/>
      <c r="AN11" s="629"/>
      <c r="AO11" s="630"/>
      <c r="AP11" s="620" t="s">
        <v>256</v>
      </c>
      <c r="AQ11" s="621"/>
      <c r="AR11" s="621"/>
      <c r="AS11" s="621"/>
      <c r="AT11" s="621"/>
      <c r="AU11" s="621"/>
      <c r="AV11" s="621"/>
      <c r="AW11" s="621"/>
      <c r="AX11" s="621"/>
      <c r="AY11" s="621"/>
      <c r="AZ11" s="621"/>
      <c r="BA11" s="621"/>
      <c r="BB11" s="621"/>
      <c r="BC11" s="621"/>
      <c r="BD11" s="621"/>
      <c r="BE11" s="621"/>
      <c r="BF11" s="622"/>
      <c r="BG11" s="623">
        <v>986138</v>
      </c>
      <c r="BH11" s="624"/>
      <c r="BI11" s="624"/>
      <c r="BJ11" s="624"/>
      <c r="BK11" s="624"/>
      <c r="BL11" s="624"/>
      <c r="BM11" s="624"/>
      <c r="BN11" s="625"/>
      <c r="BO11" s="626">
        <v>4.5999999999999996</v>
      </c>
      <c r="BP11" s="626"/>
      <c r="BQ11" s="626"/>
      <c r="BR11" s="626"/>
      <c r="BS11" s="627">
        <v>280345</v>
      </c>
      <c r="BT11" s="627"/>
      <c r="BU11" s="627"/>
      <c r="BV11" s="627"/>
      <c r="BW11" s="627"/>
      <c r="BX11" s="627"/>
      <c r="BY11" s="627"/>
      <c r="BZ11" s="627"/>
      <c r="CA11" s="627"/>
      <c r="CB11" s="631"/>
      <c r="CD11" s="620" t="s">
        <v>257</v>
      </c>
      <c r="CE11" s="621"/>
      <c r="CF11" s="621"/>
      <c r="CG11" s="621"/>
      <c r="CH11" s="621"/>
      <c r="CI11" s="621"/>
      <c r="CJ11" s="621"/>
      <c r="CK11" s="621"/>
      <c r="CL11" s="621"/>
      <c r="CM11" s="621"/>
      <c r="CN11" s="621"/>
      <c r="CO11" s="621"/>
      <c r="CP11" s="621"/>
      <c r="CQ11" s="622"/>
      <c r="CR11" s="623">
        <v>1772550</v>
      </c>
      <c r="CS11" s="624"/>
      <c r="CT11" s="624"/>
      <c r="CU11" s="624"/>
      <c r="CV11" s="624"/>
      <c r="CW11" s="624"/>
      <c r="CX11" s="624"/>
      <c r="CY11" s="625"/>
      <c r="CZ11" s="626">
        <v>1.8</v>
      </c>
      <c r="DA11" s="626"/>
      <c r="DB11" s="626"/>
      <c r="DC11" s="626"/>
      <c r="DD11" s="632">
        <v>377565</v>
      </c>
      <c r="DE11" s="624"/>
      <c r="DF11" s="624"/>
      <c r="DG11" s="624"/>
      <c r="DH11" s="624"/>
      <c r="DI11" s="624"/>
      <c r="DJ11" s="624"/>
      <c r="DK11" s="624"/>
      <c r="DL11" s="624"/>
      <c r="DM11" s="624"/>
      <c r="DN11" s="624"/>
      <c r="DO11" s="624"/>
      <c r="DP11" s="625"/>
      <c r="DQ11" s="632">
        <v>792515</v>
      </c>
      <c r="DR11" s="624"/>
      <c r="DS11" s="624"/>
      <c r="DT11" s="624"/>
      <c r="DU11" s="624"/>
      <c r="DV11" s="624"/>
      <c r="DW11" s="624"/>
      <c r="DX11" s="624"/>
      <c r="DY11" s="624"/>
      <c r="DZ11" s="624"/>
      <c r="EA11" s="624"/>
      <c r="EB11" s="624"/>
      <c r="EC11" s="633"/>
    </row>
    <row r="12" spans="2:143" ht="11.25" customHeight="1" x14ac:dyDescent="0.15">
      <c r="B12" s="620" t="s">
        <v>258</v>
      </c>
      <c r="C12" s="621"/>
      <c r="D12" s="621"/>
      <c r="E12" s="621"/>
      <c r="F12" s="621"/>
      <c r="G12" s="621"/>
      <c r="H12" s="621"/>
      <c r="I12" s="621"/>
      <c r="J12" s="621"/>
      <c r="K12" s="621"/>
      <c r="L12" s="621"/>
      <c r="M12" s="621"/>
      <c r="N12" s="621"/>
      <c r="O12" s="621"/>
      <c r="P12" s="621"/>
      <c r="Q12" s="622"/>
      <c r="R12" s="623">
        <v>8344</v>
      </c>
      <c r="S12" s="624"/>
      <c r="T12" s="624"/>
      <c r="U12" s="624"/>
      <c r="V12" s="624"/>
      <c r="W12" s="624"/>
      <c r="X12" s="624"/>
      <c r="Y12" s="625"/>
      <c r="Z12" s="626">
        <v>0</v>
      </c>
      <c r="AA12" s="626"/>
      <c r="AB12" s="626"/>
      <c r="AC12" s="626"/>
      <c r="AD12" s="627">
        <v>8344</v>
      </c>
      <c r="AE12" s="627"/>
      <c r="AF12" s="627"/>
      <c r="AG12" s="627"/>
      <c r="AH12" s="627"/>
      <c r="AI12" s="627"/>
      <c r="AJ12" s="627"/>
      <c r="AK12" s="627"/>
      <c r="AL12" s="628">
        <v>0</v>
      </c>
      <c r="AM12" s="629"/>
      <c r="AN12" s="629"/>
      <c r="AO12" s="630"/>
      <c r="AP12" s="620" t="s">
        <v>259</v>
      </c>
      <c r="AQ12" s="621"/>
      <c r="AR12" s="621"/>
      <c r="AS12" s="621"/>
      <c r="AT12" s="621"/>
      <c r="AU12" s="621"/>
      <c r="AV12" s="621"/>
      <c r="AW12" s="621"/>
      <c r="AX12" s="621"/>
      <c r="AY12" s="621"/>
      <c r="AZ12" s="621"/>
      <c r="BA12" s="621"/>
      <c r="BB12" s="621"/>
      <c r="BC12" s="621"/>
      <c r="BD12" s="621"/>
      <c r="BE12" s="621"/>
      <c r="BF12" s="622"/>
      <c r="BG12" s="623">
        <v>8636099</v>
      </c>
      <c r="BH12" s="624"/>
      <c r="BI12" s="624"/>
      <c r="BJ12" s="624"/>
      <c r="BK12" s="624"/>
      <c r="BL12" s="624"/>
      <c r="BM12" s="624"/>
      <c r="BN12" s="625"/>
      <c r="BO12" s="626">
        <v>40.6</v>
      </c>
      <c r="BP12" s="626"/>
      <c r="BQ12" s="626"/>
      <c r="BR12" s="626"/>
      <c r="BS12" s="627" t="s">
        <v>252</v>
      </c>
      <c r="BT12" s="627"/>
      <c r="BU12" s="627"/>
      <c r="BV12" s="627"/>
      <c r="BW12" s="627"/>
      <c r="BX12" s="627"/>
      <c r="BY12" s="627"/>
      <c r="BZ12" s="627"/>
      <c r="CA12" s="627"/>
      <c r="CB12" s="631"/>
      <c r="CD12" s="620" t="s">
        <v>260</v>
      </c>
      <c r="CE12" s="621"/>
      <c r="CF12" s="621"/>
      <c r="CG12" s="621"/>
      <c r="CH12" s="621"/>
      <c r="CI12" s="621"/>
      <c r="CJ12" s="621"/>
      <c r="CK12" s="621"/>
      <c r="CL12" s="621"/>
      <c r="CM12" s="621"/>
      <c r="CN12" s="621"/>
      <c r="CO12" s="621"/>
      <c r="CP12" s="621"/>
      <c r="CQ12" s="622"/>
      <c r="CR12" s="623">
        <v>3849275</v>
      </c>
      <c r="CS12" s="624"/>
      <c r="CT12" s="624"/>
      <c r="CU12" s="624"/>
      <c r="CV12" s="624"/>
      <c r="CW12" s="624"/>
      <c r="CX12" s="624"/>
      <c r="CY12" s="625"/>
      <c r="CZ12" s="626">
        <v>3.9</v>
      </c>
      <c r="DA12" s="626"/>
      <c r="DB12" s="626"/>
      <c r="DC12" s="626"/>
      <c r="DD12" s="632">
        <v>142374</v>
      </c>
      <c r="DE12" s="624"/>
      <c r="DF12" s="624"/>
      <c r="DG12" s="624"/>
      <c r="DH12" s="624"/>
      <c r="DI12" s="624"/>
      <c r="DJ12" s="624"/>
      <c r="DK12" s="624"/>
      <c r="DL12" s="624"/>
      <c r="DM12" s="624"/>
      <c r="DN12" s="624"/>
      <c r="DO12" s="624"/>
      <c r="DP12" s="625"/>
      <c r="DQ12" s="632">
        <v>1392538</v>
      </c>
      <c r="DR12" s="624"/>
      <c r="DS12" s="624"/>
      <c r="DT12" s="624"/>
      <c r="DU12" s="624"/>
      <c r="DV12" s="624"/>
      <c r="DW12" s="624"/>
      <c r="DX12" s="624"/>
      <c r="DY12" s="624"/>
      <c r="DZ12" s="624"/>
      <c r="EA12" s="624"/>
      <c r="EB12" s="624"/>
      <c r="EC12" s="633"/>
    </row>
    <row r="13" spans="2:143" ht="11.25" customHeight="1" x14ac:dyDescent="0.15">
      <c r="B13" s="620" t="s">
        <v>261</v>
      </c>
      <c r="C13" s="621"/>
      <c r="D13" s="621"/>
      <c r="E13" s="621"/>
      <c r="F13" s="621"/>
      <c r="G13" s="621"/>
      <c r="H13" s="621"/>
      <c r="I13" s="621"/>
      <c r="J13" s="621"/>
      <c r="K13" s="621"/>
      <c r="L13" s="621"/>
      <c r="M13" s="621"/>
      <c r="N13" s="621"/>
      <c r="O13" s="621"/>
      <c r="P13" s="621"/>
      <c r="Q13" s="622"/>
      <c r="R13" s="623" t="s">
        <v>133</v>
      </c>
      <c r="S13" s="624"/>
      <c r="T13" s="624"/>
      <c r="U13" s="624"/>
      <c r="V13" s="624"/>
      <c r="W13" s="624"/>
      <c r="X13" s="624"/>
      <c r="Y13" s="625"/>
      <c r="Z13" s="626" t="s">
        <v>133</v>
      </c>
      <c r="AA13" s="626"/>
      <c r="AB13" s="626"/>
      <c r="AC13" s="626"/>
      <c r="AD13" s="627" t="s">
        <v>133</v>
      </c>
      <c r="AE13" s="627"/>
      <c r="AF13" s="627"/>
      <c r="AG13" s="627"/>
      <c r="AH13" s="627"/>
      <c r="AI13" s="627"/>
      <c r="AJ13" s="627"/>
      <c r="AK13" s="627"/>
      <c r="AL13" s="628" t="s">
        <v>133</v>
      </c>
      <c r="AM13" s="629"/>
      <c r="AN13" s="629"/>
      <c r="AO13" s="630"/>
      <c r="AP13" s="620" t="s">
        <v>262</v>
      </c>
      <c r="AQ13" s="621"/>
      <c r="AR13" s="621"/>
      <c r="AS13" s="621"/>
      <c r="AT13" s="621"/>
      <c r="AU13" s="621"/>
      <c r="AV13" s="621"/>
      <c r="AW13" s="621"/>
      <c r="AX13" s="621"/>
      <c r="AY13" s="621"/>
      <c r="AZ13" s="621"/>
      <c r="BA13" s="621"/>
      <c r="BB13" s="621"/>
      <c r="BC13" s="621"/>
      <c r="BD13" s="621"/>
      <c r="BE13" s="621"/>
      <c r="BF13" s="622"/>
      <c r="BG13" s="623">
        <v>8528590</v>
      </c>
      <c r="BH13" s="624"/>
      <c r="BI13" s="624"/>
      <c r="BJ13" s="624"/>
      <c r="BK13" s="624"/>
      <c r="BL13" s="624"/>
      <c r="BM13" s="624"/>
      <c r="BN13" s="625"/>
      <c r="BO13" s="626">
        <v>40.1</v>
      </c>
      <c r="BP13" s="626"/>
      <c r="BQ13" s="626"/>
      <c r="BR13" s="626"/>
      <c r="BS13" s="627" t="s">
        <v>133</v>
      </c>
      <c r="BT13" s="627"/>
      <c r="BU13" s="627"/>
      <c r="BV13" s="627"/>
      <c r="BW13" s="627"/>
      <c r="BX13" s="627"/>
      <c r="BY13" s="627"/>
      <c r="BZ13" s="627"/>
      <c r="CA13" s="627"/>
      <c r="CB13" s="631"/>
      <c r="CD13" s="620" t="s">
        <v>263</v>
      </c>
      <c r="CE13" s="621"/>
      <c r="CF13" s="621"/>
      <c r="CG13" s="621"/>
      <c r="CH13" s="621"/>
      <c r="CI13" s="621"/>
      <c r="CJ13" s="621"/>
      <c r="CK13" s="621"/>
      <c r="CL13" s="621"/>
      <c r="CM13" s="621"/>
      <c r="CN13" s="621"/>
      <c r="CO13" s="621"/>
      <c r="CP13" s="621"/>
      <c r="CQ13" s="622"/>
      <c r="CR13" s="623">
        <v>9913301</v>
      </c>
      <c r="CS13" s="624"/>
      <c r="CT13" s="624"/>
      <c r="CU13" s="624"/>
      <c r="CV13" s="624"/>
      <c r="CW13" s="624"/>
      <c r="CX13" s="624"/>
      <c r="CY13" s="625"/>
      <c r="CZ13" s="626">
        <v>10</v>
      </c>
      <c r="DA13" s="626"/>
      <c r="DB13" s="626"/>
      <c r="DC13" s="626"/>
      <c r="DD13" s="632">
        <v>4484103</v>
      </c>
      <c r="DE13" s="624"/>
      <c r="DF13" s="624"/>
      <c r="DG13" s="624"/>
      <c r="DH13" s="624"/>
      <c r="DI13" s="624"/>
      <c r="DJ13" s="624"/>
      <c r="DK13" s="624"/>
      <c r="DL13" s="624"/>
      <c r="DM13" s="624"/>
      <c r="DN13" s="624"/>
      <c r="DO13" s="624"/>
      <c r="DP13" s="625"/>
      <c r="DQ13" s="632">
        <v>5849954</v>
      </c>
      <c r="DR13" s="624"/>
      <c r="DS13" s="624"/>
      <c r="DT13" s="624"/>
      <c r="DU13" s="624"/>
      <c r="DV13" s="624"/>
      <c r="DW13" s="624"/>
      <c r="DX13" s="624"/>
      <c r="DY13" s="624"/>
      <c r="DZ13" s="624"/>
      <c r="EA13" s="624"/>
      <c r="EB13" s="624"/>
      <c r="EC13" s="633"/>
    </row>
    <row r="14" spans="2:143" ht="11.25" customHeight="1" x14ac:dyDescent="0.15">
      <c r="B14" s="620" t="s">
        <v>264</v>
      </c>
      <c r="C14" s="621"/>
      <c r="D14" s="621"/>
      <c r="E14" s="621"/>
      <c r="F14" s="621"/>
      <c r="G14" s="621"/>
      <c r="H14" s="621"/>
      <c r="I14" s="621"/>
      <c r="J14" s="621"/>
      <c r="K14" s="621"/>
      <c r="L14" s="621"/>
      <c r="M14" s="621"/>
      <c r="N14" s="621"/>
      <c r="O14" s="621"/>
      <c r="P14" s="621"/>
      <c r="Q14" s="622"/>
      <c r="R14" s="623" t="s">
        <v>133</v>
      </c>
      <c r="S14" s="624"/>
      <c r="T14" s="624"/>
      <c r="U14" s="624"/>
      <c r="V14" s="624"/>
      <c r="W14" s="624"/>
      <c r="X14" s="624"/>
      <c r="Y14" s="625"/>
      <c r="Z14" s="626" t="s">
        <v>252</v>
      </c>
      <c r="AA14" s="626"/>
      <c r="AB14" s="626"/>
      <c r="AC14" s="626"/>
      <c r="AD14" s="627" t="s">
        <v>133</v>
      </c>
      <c r="AE14" s="627"/>
      <c r="AF14" s="627"/>
      <c r="AG14" s="627"/>
      <c r="AH14" s="627"/>
      <c r="AI14" s="627"/>
      <c r="AJ14" s="627"/>
      <c r="AK14" s="627"/>
      <c r="AL14" s="628" t="s">
        <v>252</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448660</v>
      </c>
      <c r="BH14" s="624"/>
      <c r="BI14" s="624"/>
      <c r="BJ14" s="624"/>
      <c r="BK14" s="624"/>
      <c r="BL14" s="624"/>
      <c r="BM14" s="624"/>
      <c r="BN14" s="625"/>
      <c r="BO14" s="626">
        <v>2.1</v>
      </c>
      <c r="BP14" s="626"/>
      <c r="BQ14" s="626"/>
      <c r="BR14" s="626"/>
      <c r="BS14" s="627" t="s">
        <v>252</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3552977</v>
      </c>
      <c r="CS14" s="624"/>
      <c r="CT14" s="624"/>
      <c r="CU14" s="624"/>
      <c r="CV14" s="624"/>
      <c r="CW14" s="624"/>
      <c r="CX14" s="624"/>
      <c r="CY14" s="625"/>
      <c r="CZ14" s="626">
        <v>3.6</v>
      </c>
      <c r="DA14" s="626"/>
      <c r="DB14" s="626"/>
      <c r="DC14" s="626"/>
      <c r="DD14" s="632">
        <v>190983</v>
      </c>
      <c r="DE14" s="624"/>
      <c r="DF14" s="624"/>
      <c r="DG14" s="624"/>
      <c r="DH14" s="624"/>
      <c r="DI14" s="624"/>
      <c r="DJ14" s="624"/>
      <c r="DK14" s="624"/>
      <c r="DL14" s="624"/>
      <c r="DM14" s="624"/>
      <c r="DN14" s="624"/>
      <c r="DO14" s="624"/>
      <c r="DP14" s="625"/>
      <c r="DQ14" s="632">
        <v>3116457</v>
      </c>
      <c r="DR14" s="624"/>
      <c r="DS14" s="624"/>
      <c r="DT14" s="624"/>
      <c r="DU14" s="624"/>
      <c r="DV14" s="624"/>
      <c r="DW14" s="624"/>
      <c r="DX14" s="624"/>
      <c r="DY14" s="624"/>
      <c r="DZ14" s="624"/>
      <c r="EA14" s="624"/>
      <c r="EB14" s="624"/>
      <c r="EC14" s="633"/>
    </row>
    <row r="15" spans="2:143" ht="11.25" customHeight="1" x14ac:dyDescent="0.15">
      <c r="B15" s="620" t="s">
        <v>267</v>
      </c>
      <c r="C15" s="621"/>
      <c r="D15" s="621"/>
      <c r="E15" s="621"/>
      <c r="F15" s="621"/>
      <c r="G15" s="621"/>
      <c r="H15" s="621"/>
      <c r="I15" s="621"/>
      <c r="J15" s="621"/>
      <c r="K15" s="621"/>
      <c r="L15" s="621"/>
      <c r="M15" s="621"/>
      <c r="N15" s="621"/>
      <c r="O15" s="621"/>
      <c r="P15" s="621"/>
      <c r="Q15" s="622"/>
      <c r="R15" s="623" t="s">
        <v>252</v>
      </c>
      <c r="S15" s="624"/>
      <c r="T15" s="624"/>
      <c r="U15" s="624"/>
      <c r="V15" s="624"/>
      <c r="W15" s="624"/>
      <c r="X15" s="624"/>
      <c r="Y15" s="625"/>
      <c r="Z15" s="626" t="s">
        <v>252</v>
      </c>
      <c r="AA15" s="626"/>
      <c r="AB15" s="626"/>
      <c r="AC15" s="626"/>
      <c r="AD15" s="627" t="s">
        <v>133</v>
      </c>
      <c r="AE15" s="627"/>
      <c r="AF15" s="627"/>
      <c r="AG15" s="627"/>
      <c r="AH15" s="627"/>
      <c r="AI15" s="627"/>
      <c r="AJ15" s="627"/>
      <c r="AK15" s="627"/>
      <c r="AL15" s="628" t="s">
        <v>133</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1704075</v>
      </c>
      <c r="BH15" s="624"/>
      <c r="BI15" s="624"/>
      <c r="BJ15" s="624"/>
      <c r="BK15" s="624"/>
      <c r="BL15" s="624"/>
      <c r="BM15" s="624"/>
      <c r="BN15" s="625"/>
      <c r="BO15" s="626">
        <v>8</v>
      </c>
      <c r="BP15" s="626"/>
      <c r="BQ15" s="626"/>
      <c r="BR15" s="626"/>
      <c r="BS15" s="627" t="s">
        <v>252</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8451283</v>
      </c>
      <c r="CS15" s="624"/>
      <c r="CT15" s="624"/>
      <c r="CU15" s="624"/>
      <c r="CV15" s="624"/>
      <c r="CW15" s="624"/>
      <c r="CX15" s="624"/>
      <c r="CY15" s="625"/>
      <c r="CZ15" s="626">
        <v>8.5</v>
      </c>
      <c r="DA15" s="626"/>
      <c r="DB15" s="626"/>
      <c r="DC15" s="626"/>
      <c r="DD15" s="632">
        <v>594867</v>
      </c>
      <c r="DE15" s="624"/>
      <c r="DF15" s="624"/>
      <c r="DG15" s="624"/>
      <c r="DH15" s="624"/>
      <c r="DI15" s="624"/>
      <c r="DJ15" s="624"/>
      <c r="DK15" s="624"/>
      <c r="DL15" s="624"/>
      <c r="DM15" s="624"/>
      <c r="DN15" s="624"/>
      <c r="DO15" s="624"/>
      <c r="DP15" s="625"/>
      <c r="DQ15" s="632">
        <v>6751564</v>
      </c>
      <c r="DR15" s="624"/>
      <c r="DS15" s="624"/>
      <c r="DT15" s="624"/>
      <c r="DU15" s="624"/>
      <c r="DV15" s="624"/>
      <c r="DW15" s="624"/>
      <c r="DX15" s="624"/>
      <c r="DY15" s="624"/>
      <c r="DZ15" s="624"/>
      <c r="EA15" s="624"/>
      <c r="EB15" s="624"/>
      <c r="EC15" s="633"/>
    </row>
    <row r="16" spans="2:143" ht="11.25" customHeight="1" x14ac:dyDescent="0.15">
      <c r="B16" s="620" t="s">
        <v>270</v>
      </c>
      <c r="C16" s="621"/>
      <c r="D16" s="621"/>
      <c r="E16" s="621"/>
      <c r="F16" s="621"/>
      <c r="G16" s="621"/>
      <c r="H16" s="621"/>
      <c r="I16" s="621"/>
      <c r="J16" s="621"/>
      <c r="K16" s="621"/>
      <c r="L16" s="621"/>
      <c r="M16" s="621"/>
      <c r="N16" s="621"/>
      <c r="O16" s="621"/>
      <c r="P16" s="621"/>
      <c r="Q16" s="622"/>
      <c r="R16" s="623">
        <v>52917</v>
      </c>
      <c r="S16" s="624"/>
      <c r="T16" s="624"/>
      <c r="U16" s="624"/>
      <c r="V16" s="624"/>
      <c r="W16" s="624"/>
      <c r="X16" s="624"/>
      <c r="Y16" s="625"/>
      <c r="Z16" s="626">
        <v>0.1</v>
      </c>
      <c r="AA16" s="626"/>
      <c r="AB16" s="626"/>
      <c r="AC16" s="626"/>
      <c r="AD16" s="627">
        <v>52917</v>
      </c>
      <c r="AE16" s="627"/>
      <c r="AF16" s="627"/>
      <c r="AG16" s="627"/>
      <c r="AH16" s="627"/>
      <c r="AI16" s="627"/>
      <c r="AJ16" s="627"/>
      <c r="AK16" s="627"/>
      <c r="AL16" s="628">
        <v>0.1</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v>17953</v>
      </c>
      <c r="BH16" s="624"/>
      <c r="BI16" s="624"/>
      <c r="BJ16" s="624"/>
      <c r="BK16" s="624"/>
      <c r="BL16" s="624"/>
      <c r="BM16" s="624"/>
      <c r="BN16" s="625"/>
      <c r="BO16" s="626">
        <v>0.1</v>
      </c>
      <c r="BP16" s="626"/>
      <c r="BQ16" s="626"/>
      <c r="BR16" s="626"/>
      <c r="BS16" s="627" t="s">
        <v>252</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v>123214</v>
      </c>
      <c r="CS16" s="624"/>
      <c r="CT16" s="624"/>
      <c r="CU16" s="624"/>
      <c r="CV16" s="624"/>
      <c r="CW16" s="624"/>
      <c r="CX16" s="624"/>
      <c r="CY16" s="625"/>
      <c r="CZ16" s="626">
        <v>0.1</v>
      </c>
      <c r="DA16" s="626"/>
      <c r="DB16" s="626"/>
      <c r="DC16" s="626"/>
      <c r="DD16" s="632" t="s">
        <v>133</v>
      </c>
      <c r="DE16" s="624"/>
      <c r="DF16" s="624"/>
      <c r="DG16" s="624"/>
      <c r="DH16" s="624"/>
      <c r="DI16" s="624"/>
      <c r="DJ16" s="624"/>
      <c r="DK16" s="624"/>
      <c r="DL16" s="624"/>
      <c r="DM16" s="624"/>
      <c r="DN16" s="624"/>
      <c r="DO16" s="624"/>
      <c r="DP16" s="625"/>
      <c r="DQ16" s="632">
        <v>9859</v>
      </c>
      <c r="DR16" s="624"/>
      <c r="DS16" s="624"/>
      <c r="DT16" s="624"/>
      <c r="DU16" s="624"/>
      <c r="DV16" s="624"/>
      <c r="DW16" s="624"/>
      <c r="DX16" s="624"/>
      <c r="DY16" s="624"/>
      <c r="DZ16" s="624"/>
      <c r="EA16" s="624"/>
      <c r="EB16" s="624"/>
      <c r="EC16" s="633"/>
    </row>
    <row r="17" spans="2:133" ht="11.25" customHeight="1" x14ac:dyDescent="0.15">
      <c r="B17" s="620" t="s">
        <v>273</v>
      </c>
      <c r="C17" s="621"/>
      <c r="D17" s="621"/>
      <c r="E17" s="621"/>
      <c r="F17" s="621"/>
      <c r="G17" s="621"/>
      <c r="H17" s="621"/>
      <c r="I17" s="621"/>
      <c r="J17" s="621"/>
      <c r="K17" s="621"/>
      <c r="L17" s="621"/>
      <c r="M17" s="621"/>
      <c r="N17" s="621"/>
      <c r="O17" s="621"/>
      <c r="P17" s="621"/>
      <c r="Q17" s="622"/>
      <c r="R17" s="623">
        <v>324607</v>
      </c>
      <c r="S17" s="624"/>
      <c r="T17" s="624"/>
      <c r="U17" s="624"/>
      <c r="V17" s="624"/>
      <c r="W17" s="624"/>
      <c r="X17" s="624"/>
      <c r="Y17" s="625"/>
      <c r="Z17" s="626">
        <v>0.3</v>
      </c>
      <c r="AA17" s="626"/>
      <c r="AB17" s="626"/>
      <c r="AC17" s="626"/>
      <c r="AD17" s="627">
        <v>324607</v>
      </c>
      <c r="AE17" s="627"/>
      <c r="AF17" s="627"/>
      <c r="AG17" s="627"/>
      <c r="AH17" s="627"/>
      <c r="AI17" s="627"/>
      <c r="AJ17" s="627"/>
      <c r="AK17" s="627"/>
      <c r="AL17" s="628">
        <v>0.6</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252</v>
      </c>
      <c r="BH17" s="624"/>
      <c r="BI17" s="624"/>
      <c r="BJ17" s="624"/>
      <c r="BK17" s="624"/>
      <c r="BL17" s="624"/>
      <c r="BM17" s="624"/>
      <c r="BN17" s="625"/>
      <c r="BO17" s="626" t="s">
        <v>133</v>
      </c>
      <c r="BP17" s="626"/>
      <c r="BQ17" s="626"/>
      <c r="BR17" s="626"/>
      <c r="BS17" s="627" t="s">
        <v>133</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12678452</v>
      </c>
      <c r="CS17" s="624"/>
      <c r="CT17" s="624"/>
      <c r="CU17" s="624"/>
      <c r="CV17" s="624"/>
      <c r="CW17" s="624"/>
      <c r="CX17" s="624"/>
      <c r="CY17" s="625"/>
      <c r="CZ17" s="626">
        <v>12.7</v>
      </c>
      <c r="DA17" s="626"/>
      <c r="DB17" s="626"/>
      <c r="DC17" s="626"/>
      <c r="DD17" s="632" t="s">
        <v>133</v>
      </c>
      <c r="DE17" s="624"/>
      <c r="DF17" s="624"/>
      <c r="DG17" s="624"/>
      <c r="DH17" s="624"/>
      <c r="DI17" s="624"/>
      <c r="DJ17" s="624"/>
      <c r="DK17" s="624"/>
      <c r="DL17" s="624"/>
      <c r="DM17" s="624"/>
      <c r="DN17" s="624"/>
      <c r="DO17" s="624"/>
      <c r="DP17" s="625"/>
      <c r="DQ17" s="632">
        <v>11657440</v>
      </c>
      <c r="DR17" s="624"/>
      <c r="DS17" s="624"/>
      <c r="DT17" s="624"/>
      <c r="DU17" s="624"/>
      <c r="DV17" s="624"/>
      <c r="DW17" s="624"/>
      <c r="DX17" s="624"/>
      <c r="DY17" s="624"/>
      <c r="DZ17" s="624"/>
      <c r="EA17" s="624"/>
      <c r="EB17" s="624"/>
      <c r="EC17" s="633"/>
    </row>
    <row r="18" spans="2:133" ht="11.25" customHeight="1" x14ac:dyDescent="0.15">
      <c r="B18" s="620" t="s">
        <v>276</v>
      </c>
      <c r="C18" s="621"/>
      <c r="D18" s="621"/>
      <c r="E18" s="621"/>
      <c r="F18" s="621"/>
      <c r="G18" s="621"/>
      <c r="H18" s="621"/>
      <c r="I18" s="621"/>
      <c r="J18" s="621"/>
      <c r="K18" s="621"/>
      <c r="L18" s="621"/>
      <c r="M18" s="621"/>
      <c r="N18" s="621"/>
      <c r="O18" s="621"/>
      <c r="P18" s="621"/>
      <c r="Q18" s="622"/>
      <c r="R18" s="623">
        <v>138249</v>
      </c>
      <c r="S18" s="624"/>
      <c r="T18" s="624"/>
      <c r="U18" s="624"/>
      <c r="V18" s="624"/>
      <c r="W18" s="624"/>
      <c r="X18" s="624"/>
      <c r="Y18" s="625"/>
      <c r="Z18" s="626">
        <v>0.1</v>
      </c>
      <c r="AA18" s="626"/>
      <c r="AB18" s="626"/>
      <c r="AC18" s="626"/>
      <c r="AD18" s="627">
        <v>138249</v>
      </c>
      <c r="AE18" s="627"/>
      <c r="AF18" s="627"/>
      <c r="AG18" s="627"/>
      <c r="AH18" s="627"/>
      <c r="AI18" s="627"/>
      <c r="AJ18" s="627"/>
      <c r="AK18" s="627"/>
      <c r="AL18" s="628">
        <v>0.3</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133</v>
      </c>
      <c r="BH18" s="624"/>
      <c r="BI18" s="624"/>
      <c r="BJ18" s="624"/>
      <c r="BK18" s="624"/>
      <c r="BL18" s="624"/>
      <c r="BM18" s="624"/>
      <c r="BN18" s="625"/>
      <c r="BO18" s="626" t="s">
        <v>133</v>
      </c>
      <c r="BP18" s="626"/>
      <c r="BQ18" s="626"/>
      <c r="BR18" s="626"/>
      <c r="BS18" s="627" t="s">
        <v>252</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133</v>
      </c>
      <c r="CS18" s="624"/>
      <c r="CT18" s="624"/>
      <c r="CU18" s="624"/>
      <c r="CV18" s="624"/>
      <c r="CW18" s="624"/>
      <c r="CX18" s="624"/>
      <c r="CY18" s="625"/>
      <c r="CZ18" s="626" t="s">
        <v>133</v>
      </c>
      <c r="DA18" s="626"/>
      <c r="DB18" s="626"/>
      <c r="DC18" s="626"/>
      <c r="DD18" s="632" t="s">
        <v>133</v>
      </c>
      <c r="DE18" s="624"/>
      <c r="DF18" s="624"/>
      <c r="DG18" s="624"/>
      <c r="DH18" s="624"/>
      <c r="DI18" s="624"/>
      <c r="DJ18" s="624"/>
      <c r="DK18" s="624"/>
      <c r="DL18" s="624"/>
      <c r="DM18" s="624"/>
      <c r="DN18" s="624"/>
      <c r="DO18" s="624"/>
      <c r="DP18" s="625"/>
      <c r="DQ18" s="632" t="s">
        <v>252</v>
      </c>
      <c r="DR18" s="624"/>
      <c r="DS18" s="624"/>
      <c r="DT18" s="624"/>
      <c r="DU18" s="624"/>
      <c r="DV18" s="624"/>
      <c r="DW18" s="624"/>
      <c r="DX18" s="624"/>
      <c r="DY18" s="624"/>
      <c r="DZ18" s="624"/>
      <c r="EA18" s="624"/>
      <c r="EB18" s="624"/>
      <c r="EC18" s="633"/>
    </row>
    <row r="19" spans="2:133" ht="11.25" customHeight="1" x14ac:dyDescent="0.15">
      <c r="B19" s="620" t="s">
        <v>279</v>
      </c>
      <c r="C19" s="621"/>
      <c r="D19" s="621"/>
      <c r="E19" s="621"/>
      <c r="F19" s="621"/>
      <c r="G19" s="621"/>
      <c r="H19" s="621"/>
      <c r="I19" s="621"/>
      <c r="J19" s="621"/>
      <c r="K19" s="621"/>
      <c r="L19" s="621"/>
      <c r="M19" s="621"/>
      <c r="N19" s="621"/>
      <c r="O19" s="621"/>
      <c r="P19" s="621"/>
      <c r="Q19" s="622"/>
      <c r="R19" s="623">
        <v>129202</v>
      </c>
      <c r="S19" s="624"/>
      <c r="T19" s="624"/>
      <c r="U19" s="624"/>
      <c r="V19" s="624"/>
      <c r="W19" s="624"/>
      <c r="X19" s="624"/>
      <c r="Y19" s="625"/>
      <c r="Z19" s="626">
        <v>0.1</v>
      </c>
      <c r="AA19" s="626"/>
      <c r="AB19" s="626"/>
      <c r="AC19" s="626"/>
      <c r="AD19" s="627">
        <v>129202</v>
      </c>
      <c r="AE19" s="627"/>
      <c r="AF19" s="627"/>
      <c r="AG19" s="627"/>
      <c r="AH19" s="627"/>
      <c r="AI19" s="627"/>
      <c r="AJ19" s="627"/>
      <c r="AK19" s="627"/>
      <c r="AL19" s="628">
        <v>0.3</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v>1493207</v>
      </c>
      <c r="BH19" s="624"/>
      <c r="BI19" s="624"/>
      <c r="BJ19" s="624"/>
      <c r="BK19" s="624"/>
      <c r="BL19" s="624"/>
      <c r="BM19" s="624"/>
      <c r="BN19" s="625"/>
      <c r="BO19" s="626">
        <v>7</v>
      </c>
      <c r="BP19" s="626"/>
      <c r="BQ19" s="626"/>
      <c r="BR19" s="626"/>
      <c r="BS19" s="627" t="s">
        <v>252</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252</v>
      </c>
      <c r="CS19" s="624"/>
      <c r="CT19" s="624"/>
      <c r="CU19" s="624"/>
      <c r="CV19" s="624"/>
      <c r="CW19" s="624"/>
      <c r="CX19" s="624"/>
      <c r="CY19" s="625"/>
      <c r="CZ19" s="626" t="s">
        <v>252</v>
      </c>
      <c r="DA19" s="626"/>
      <c r="DB19" s="626"/>
      <c r="DC19" s="626"/>
      <c r="DD19" s="632" t="s">
        <v>252</v>
      </c>
      <c r="DE19" s="624"/>
      <c r="DF19" s="624"/>
      <c r="DG19" s="624"/>
      <c r="DH19" s="624"/>
      <c r="DI19" s="624"/>
      <c r="DJ19" s="624"/>
      <c r="DK19" s="624"/>
      <c r="DL19" s="624"/>
      <c r="DM19" s="624"/>
      <c r="DN19" s="624"/>
      <c r="DO19" s="624"/>
      <c r="DP19" s="625"/>
      <c r="DQ19" s="632" t="s">
        <v>252</v>
      </c>
      <c r="DR19" s="624"/>
      <c r="DS19" s="624"/>
      <c r="DT19" s="624"/>
      <c r="DU19" s="624"/>
      <c r="DV19" s="624"/>
      <c r="DW19" s="624"/>
      <c r="DX19" s="624"/>
      <c r="DY19" s="624"/>
      <c r="DZ19" s="624"/>
      <c r="EA19" s="624"/>
      <c r="EB19" s="624"/>
      <c r="EC19" s="633"/>
    </row>
    <row r="20" spans="2:133" ht="11.25" customHeight="1" x14ac:dyDescent="0.15">
      <c r="B20" s="636" t="s">
        <v>282</v>
      </c>
      <c r="C20" s="637"/>
      <c r="D20" s="637"/>
      <c r="E20" s="637"/>
      <c r="F20" s="637"/>
      <c r="G20" s="637"/>
      <c r="H20" s="637"/>
      <c r="I20" s="637"/>
      <c r="J20" s="637"/>
      <c r="K20" s="637"/>
      <c r="L20" s="637"/>
      <c r="M20" s="637"/>
      <c r="N20" s="637"/>
      <c r="O20" s="637"/>
      <c r="P20" s="637"/>
      <c r="Q20" s="638"/>
      <c r="R20" s="623">
        <v>9047</v>
      </c>
      <c r="S20" s="624"/>
      <c r="T20" s="624"/>
      <c r="U20" s="624"/>
      <c r="V20" s="624"/>
      <c r="W20" s="624"/>
      <c r="X20" s="624"/>
      <c r="Y20" s="625"/>
      <c r="Z20" s="626">
        <v>0</v>
      </c>
      <c r="AA20" s="626"/>
      <c r="AB20" s="626"/>
      <c r="AC20" s="626"/>
      <c r="AD20" s="627">
        <v>9047</v>
      </c>
      <c r="AE20" s="627"/>
      <c r="AF20" s="627"/>
      <c r="AG20" s="627"/>
      <c r="AH20" s="627"/>
      <c r="AI20" s="627"/>
      <c r="AJ20" s="627"/>
      <c r="AK20" s="627"/>
      <c r="AL20" s="628">
        <v>0</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v>1493207</v>
      </c>
      <c r="BH20" s="624"/>
      <c r="BI20" s="624"/>
      <c r="BJ20" s="624"/>
      <c r="BK20" s="624"/>
      <c r="BL20" s="624"/>
      <c r="BM20" s="624"/>
      <c r="BN20" s="625"/>
      <c r="BO20" s="626">
        <v>7</v>
      </c>
      <c r="BP20" s="626"/>
      <c r="BQ20" s="626"/>
      <c r="BR20" s="626"/>
      <c r="BS20" s="627" t="s">
        <v>133</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99630262</v>
      </c>
      <c r="CS20" s="624"/>
      <c r="CT20" s="624"/>
      <c r="CU20" s="624"/>
      <c r="CV20" s="624"/>
      <c r="CW20" s="624"/>
      <c r="CX20" s="624"/>
      <c r="CY20" s="625"/>
      <c r="CZ20" s="626">
        <v>100</v>
      </c>
      <c r="DA20" s="626"/>
      <c r="DB20" s="626"/>
      <c r="DC20" s="626"/>
      <c r="DD20" s="632">
        <v>8060467</v>
      </c>
      <c r="DE20" s="624"/>
      <c r="DF20" s="624"/>
      <c r="DG20" s="624"/>
      <c r="DH20" s="624"/>
      <c r="DI20" s="624"/>
      <c r="DJ20" s="624"/>
      <c r="DK20" s="624"/>
      <c r="DL20" s="624"/>
      <c r="DM20" s="624"/>
      <c r="DN20" s="624"/>
      <c r="DO20" s="624"/>
      <c r="DP20" s="625"/>
      <c r="DQ20" s="632">
        <v>58270723</v>
      </c>
      <c r="DR20" s="624"/>
      <c r="DS20" s="624"/>
      <c r="DT20" s="624"/>
      <c r="DU20" s="624"/>
      <c r="DV20" s="624"/>
      <c r="DW20" s="624"/>
      <c r="DX20" s="624"/>
      <c r="DY20" s="624"/>
      <c r="DZ20" s="624"/>
      <c r="EA20" s="624"/>
      <c r="EB20" s="624"/>
      <c r="EC20" s="633"/>
    </row>
    <row r="21" spans="2:133" ht="11.25" customHeight="1" x14ac:dyDescent="0.15">
      <c r="B21" s="620" t="s">
        <v>285</v>
      </c>
      <c r="C21" s="621"/>
      <c r="D21" s="621"/>
      <c r="E21" s="621"/>
      <c r="F21" s="621"/>
      <c r="G21" s="621"/>
      <c r="H21" s="621"/>
      <c r="I21" s="621"/>
      <c r="J21" s="621"/>
      <c r="K21" s="621"/>
      <c r="L21" s="621"/>
      <c r="M21" s="621"/>
      <c r="N21" s="621"/>
      <c r="O21" s="621"/>
      <c r="P21" s="621"/>
      <c r="Q21" s="622"/>
      <c r="R21" s="623">
        <v>26261943</v>
      </c>
      <c r="S21" s="624"/>
      <c r="T21" s="624"/>
      <c r="U21" s="624"/>
      <c r="V21" s="624"/>
      <c r="W21" s="624"/>
      <c r="X21" s="624"/>
      <c r="Y21" s="625"/>
      <c r="Z21" s="626">
        <v>25.8</v>
      </c>
      <c r="AA21" s="626"/>
      <c r="AB21" s="626"/>
      <c r="AC21" s="626"/>
      <c r="AD21" s="627">
        <v>24030191</v>
      </c>
      <c r="AE21" s="627"/>
      <c r="AF21" s="627"/>
      <c r="AG21" s="627"/>
      <c r="AH21" s="627"/>
      <c r="AI21" s="627"/>
      <c r="AJ21" s="627"/>
      <c r="AK21" s="627"/>
      <c r="AL21" s="628">
        <v>48</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v>124809</v>
      </c>
      <c r="BH21" s="624"/>
      <c r="BI21" s="624"/>
      <c r="BJ21" s="624"/>
      <c r="BK21" s="624"/>
      <c r="BL21" s="624"/>
      <c r="BM21" s="624"/>
      <c r="BN21" s="625"/>
      <c r="BO21" s="626">
        <v>0.6</v>
      </c>
      <c r="BP21" s="626"/>
      <c r="BQ21" s="626"/>
      <c r="BR21" s="626"/>
      <c r="BS21" s="627" t="s">
        <v>252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287</v>
      </c>
      <c r="C22" s="621"/>
      <c r="D22" s="621"/>
      <c r="E22" s="621"/>
      <c r="F22" s="621"/>
      <c r="G22" s="621"/>
      <c r="H22" s="621"/>
      <c r="I22" s="621"/>
      <c r="J22" s="621"/>
      <c r="K22" s="621"/>
      <c r="L22" s="621"/>
      <c r="M22" s="621"/>
      <c r="N22" s="621"/>
      <c r="O22" s="621"/>
      <c r="P22" s="621"/>
      <c r="Q22" s="622"/>
      <c r="R22" s="623">
        <v>24030191</v>
      </c>
      <c r="S22" s="624"/>
      <c r="T22" s="624"/>
      <c r="U22" s="624"/>
      <c r="V22" s="624"/>
      <c r="W22" s="624"/>
      <c r="X22" s="624"/>
      <c r="Y22" s="625"/>
      <c r="Z22" s="626">
        <v>23.6</v>
      </c>
      <c r="AA22" s="626"/>
      <c r="AB22" s="626"/>
      <c r="AC22" s="626"/>
      <c r="AD22" s="627">
        <v>24030191</v>
      </c>
      <c r="AE22" s="627"/>
      <c r="AF22" s="627"/>
      <c r="AG22" s="627"/>
      <c r="AH22" s="627"/>
      <c r="AI22" s="627"/>
      <c r="AJ22" s="627"/>
      <c r="AK22" s="627"/>
      <c r="AL22" s="628">
        <v>48</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252</v>
      </c>
      <c r="BH22" s="624"/>
      <c r="BI22" s="624"/>
      <c r="BJ22" s="624"/>
      <c r="BK22" s="624"/>
      <c r="BL22" s="624"/>
      <c r="BM22" s="624"/>
      <c r="BN22" s="625"/>
      <c r="BO22" s="626" t="s">
        <v>252</v>
      </c>
      <c r="BP22" s="626"/>
      <c r="BQ22" s="626"/>
      <c r="BR22" s="626"/>
      <c r="BS22" s="627" t="s">
        <v>252</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290</v>
      </c>
      <c r="C23" s="621"/>
      <c r="D23" s="621"/>
      <c r="E23" s="621"/>
      <c r="F23" s="621"/>
      <c r="G23" s="621"/>
      <c r="H23" s="621"/>
      <c r="I23" s="621"/>
      <c r="J23" s="621"/>
      <c r="K23" s="621"/>
      <c r="L23" s="621"/>
      <c r="M23" s="621"/>
      <c r="N23" s="621"/>
      <c r="O23" s="621"/>
      <c r="P23" s="621"/>
      <c r="Q23" s="622"/>
      <c r="R23" s="623">
        <v>2231752</v>
      </c>
      <c r="S23" s="624"/>
      <c r="T23" s="624"/>
      <c r="U23" s="624"/>
      <c r="V23" s="624"/>
      <c r="W23" s="624"/>
      <c r="X23" s="624"/>
      <c r="Y23" s="625"/>
      <c r="Z23" s="626">
        <v>2.2000000000000002</v>
      </c>
      <c r="AA23" s="626"/>
      <c r="AB23" s="626"/>
      <c r="AC23" s="626"/>
      <c r="AD23" s="627" t="s">
        <v>133</v>
      </c>
      <c r="AE23" s="627"/>
      <c r="AF23" s="627"/>
      <c r="AG23" s="627"/>
      <c r="AH23" s="627"/>
      <c r="AI23" s="627"/>
      <c r="AJ23" s="627"/>
      <c r="AK23" s="627"/>
      <c r="AL23" s="628" t="s">
        <v>133</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v>1368398</v>
      </c>
      <c r="BH23" s="624"/>
      <c r="BI23" s="624"/>
      <c r="BJ23" s="624"/>
      <c r="BK23" s="624"/>
      <c r="BL23" s="624"/>
      <c r="BM23" s="624"/>
      <c r="BN23" s="625"/>
      <c r="BO23" s="626">
        <v>6.4</v>
      </c>
      <c r="BP23" s="626"/>
      <c r="BQ23" s="626"/>
      <c r="BR23" s="626"/>
      <c r="BS23" s="627" t="s">
        <v>133</v>
      </c>
      <c r="BT23" s="627"/>
      <c r="BU23" s="627"/>
      <c r="BV23" s="627"/>
      <c r="BW23" s="627"/>
      <c r="BX23" s="627"/>
      <c r="BY23" s="627"/>
      <c r="BZ23" s="627"/>
      <c r="CA23" s="627"/>
      <c r="CB23" s="631"/>
      <c r="CD23" s="605" t="s">
        <v>230</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0" t="s">
        <v>295</v>
      </c>
      <c r="DM23" s="651"/>
      <c r="DN23" s="651"/>
      <c r="DO23" s="651"/>
      <c r="DP23" s="651"/>
      <c r="DQ23" s="651"/>
      <c r="DR23" s="651"/>
      <c r="DS23" s="651"/>
      <c r="DT23" s="651"/>
      <c r="DU23" s="651"/>
      <c r="DV23" s="652"/>
      <c r="DW23" s="605" t="s">
        <v>296</v>
      </c>
      <c r="DX23" s="606"/>
      <c r="DY23" s="606"/>
      <c r="DZ23" s="606"/>
      <c r="EA23" s="606"/>
      <c r="EB23" s="606"/>
      <c r="EC23" s="607"/>
    </row>
    <row r="24" spans="2:133" ht="11.25" customHeight="1" x14ac:dyDescent="0.15">
      <c r="B24" s="620" t="s">
        <v>297</v>
      </c>
      <c r="C24" s="621"/>
      <c r="D24" s="621"/>
      <c r="E24" s="621"/>
      <c r="F24" s="621"/>
      <c r="G24" s="621"/>
      <c r="H24" s="621"/>
      <c r="I24" s="621"/>
      <c r="J24" s="621"/>
      <c r="K24" s="621"/>
      <c r="L24" s="621"/>
      <c r="M24" s="621"/>
      <c r="N24" s="621"/>
      <c r="O24" s="621"/>
      <c r="P24" s="621"/>
      <c r="Q24" s="622"/>
      <c r="R24" s="623" t="s">
        <v>133</v>
      </c>
      <c r="S24" s="624"/>
      <c r="T24" s="624"/>
      <c r="U24" s="624"/>
      <c r="V24" s="624"/>
      <c r="W24" s="624"/>
      <c r="X24" s="624"/>
      <c r="Y24" s="625"/>
      <c r="Z24" s="626" t="s">
        <v>133</v>
      </c>
      <c r="AA24" s="626"/>
      <c r="AB24" s="626"/>
      <c r="AC24" s="626"/>
      <c r="AD24" s="627" t="s">
        <v>252</v>
      </c>
      <c r="AE24" s="627"/>
      <c r="AF24" s="627"/>
      <c r="AG24" s="627"/>
      <c r="AH24" s="627"/>
      <c r="AI24" s="627"/>
      <c r="AJ24" s="627"/>
      <c r="AK24" s="627"/>
      <c r="AL24" s="628" t="s">
        <v>133</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133</v>
      </c>
      <c r="BH24" s="624"/>
      <c r="BI24" s="624"/>
      <c r="BJ24" s="624"/>
      <c r="BK24" s="624"/>
      <c r="BL24" s="624"/>
      <c r="BM24" s="624"/>
      <c r="BN24" s="625"/>
      <c r="BO24" s="626" t="s">
        <v>133</v>
      </c>
      <c r="BP24" s="626"/>
      <c r="BQ24" s="626"/>
      <c r="BR24" s="626"/>
      <c r="BS24" s="627" t="s">
        <v>252</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55586883</v>
      </c>
      <c r="CS24" s="613"/>
      <c r="CT24" s="613"/>
      <c r="CU24" s="613"/>
      <c r="CV24" s="613"/>
      <c r="CW24" s="613"/>
      <c r="CX24" s="613"/>
      <c r="CY24" s="614"/>
      <c r="CZ24" s="617">
        <v>55.8</v>
      </c>
      <c r="DA24" s="618"/>
      <c r="DB24" s="618"/>
      <c r="DC24" s="634"/>
      <c r="DD24" s="658">
        <v>30513258</v>
      </c>
      <c r="DE24" s="613"/>
      <c r="DF24" s="613"/>
      <c r="DG24" s="613"/>
      <c r="DH24" s="613"/>
      <c r="DI24" s="613"/>
      <c r="DJ24" s="613"/>
      <c r="DK24" s="614"/>
      <c r="DL24" s="658">
        <v>29863338</v>
      </c>
      <c r="DM24" s="613"/>
      <c r="DN24" s="613"/>
      <c r="DO24" s="613"/>
      <c r="DP24" s="613"/>
      <c r="DQ24" s="613"/>
      <c r="DR24" s="613"/>
      <c r="DS24" s="613"/>
      <c r="DT24" s="613"/>
      <c r="DU24" s="613"/>
      <c r="DV24" s="614"/>
      <c r="DW24" s="617">
        <v>58.9</v>
      </c>
      <c r="DX24" s="618"/>
      <c r="DY24" s="618"/>
      <c r="DZ24" s="618"/>
      <c r="EA24" s="618"/>
      <c r="EB24" s="618"/>
      <c r="EC24" s="619"/>
    </row>
    <row r="25" spans="2:133" ht="11.25" customHeight="1" x14ac:dyDescent="0.15">
      <c r="B25" s="620" t="s">
        <v>300</v>
      </c>
      <c r="C25" s="621"/>
      <c r="D25" s="621"/>
      <c r="E25" s="621"/>
      <c r="F25" s="621"/>
      <c r="G25" s="621"/>
      <c r="H25" s="621"/>
      <c r="I25" s="621"/>
      <c r="J25" s="621"/>
      <c r="K25" s="621"/>
      <c r="L25" s="621"/>
      <c r="M25" s="621"/>
      <c r="N25" s="621"/>
      <c r="O25" s="621"/>
      <c r="P25" s="621"/>
      <c r="Q25" s="622"/>
      <c r="R25" s="623">
        <v>53378183</v>
      </c>
      <c r="S25" s="624"/>
      <c r="T25" s="624"/>
      <c r="U25" s="624"/>
      <c r="V25" s="624"/>
      <c r="W25" s="624"/>
      <c r="X25" s="624"/>
      <c r="Y25" s="625"/>
      <c r="Z25" s="626">
        <v>52.5</v>
      </c>
      <c r="AA25" s="626"/>
      <c r="AB25" s="626"/>
      <c r="AC25" s="626"/>
      <c r="AD25" s="627">
        <v>49778033</v>
      </c>
      <c r="AE25" s="627"/>
      <c r="AF25" s="627"/>
      <c r="AG25" s="627"/>
      <c r="AH25" s="627"/>
      <c r="AI25" s="627"/>
      <c r="AJ25" s="627"/>
      <c r="AK25" s="627"/>
      <c r="AL25" s="628">
        <v>99.5</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133</v>
      </c>
      <c r="BH25" s="624"/>
      <c r="BI25" s="624"/>
      <c r="BJ25" s="624"/>
      <c r="BK25" s="624"/>
      <c r="BL25" s="624"/>
      <c r="BM25" s="624"/>
      <c r="BN25" s="625"/>
      <c r="BO25" s="626" t="s">
        <v>133</v>
      </c>
      <c r="BP25" s="626"/>
      <c r="BQ25" s="626"/>
      <c r="BR25" s="626"/>
      <c r="BS25" s="627" t="s">
        <v>133</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12467497</v>
      </c>
      <c r="CS25" s="655"/>
      <c r="CT25" s="655"/>
      <c r="CU25" s="655"/>
      <c r="CV25" s="655"/>
      <c r="CW25" s="655"/>
      <c r="CX25" s="655"/>
      <c r="CY25" s="656"/>
      <c r="CZ25" s="628">
        <v>12.5</v>
      </c>
      <c r="DA25" s="653"/>
      <c r="DB25" s="653"/>
      <c r="DC25" s="657"/>
      <c r="DD25" s="632">
        <v>11211795</v>
      </c>
      <c r="DE25" s="655"/>
      <c r="DF25" s="655"/>
      <c r="DG25" s="655"/>
      <c r="DH25" s="655"/>
      <c r="DI25" s="655"/>
      <c r="DJ25" s="655"/>
      <c r="DK25" s="656"/>
      <c r="DL25" s="632">
        <v>10853507</v>
      </c>
      <c r="DM25" s="655"/>
      <c r="DN25" s="655"/>
      <c r="DO25" s="655"/>
      <c r="DP25" s="655"/>
      <c r="DQ25" s="655"/>
      <c r="DR25" s="655"/>
      <c r="DS25" s="655"/>
      <c r="DT25" s="655"/>
      <c r="DU25" s="655"/>
      <c r="DV25" s="656"/>
      <c r="DW25" s="628">
        <v>21.4</v>
      </c>
      <c r="DX25" s="653"/>
      <c r="DY25" s="653"/>
      <c r="DZ25" s="653"/>
      <c r="EA25" s="653"/>
      <c r="EB25" s="653"/>
      <c r="EC25" s="654"/>
    </row>
    <row r="26" spans="2:133" ht="11.25" customHeight="1" x14ac:dyDescent="0.15">
      <c r="B26" s="620" t="s">
        <v>303</v>
      </c>
      <c r="C26" s="621"/>
      <c r="D26" s="621"/>
      <c r="E26" s="621"/>
      <c r="F26" s="621"/>
      <c r="G26" s="621"/>
      <c r="H26" s="621"/>
      <c r="I26" s="621"/>
      <c r="J26" s="621"/>
      <c r="K26" s="621"/>
      <c r="L26" s="621"/>
      <c r="M26" s="621"/>
      <c r="N26" s="621"/>
      <c r="O26" s="621"/>
      <c r="P26" s="621"/>
      <c r="Q26" s="622"/>
      <c r="R26" s="623">
        <v>18604</v>
      </c>
      <c r="S26" s="624"/>
      <c r="T26" s="624"/>
      <c r="U26" s="624"/>
      <c r="V26" s="624"/>
      <c r="W26" s="624"/>
      <c r="X26" s="624"/>
      <c r="Y26" s="625"/>
      <c r="Z26" s="626">
        <v>0</v>
      </c>
      <c r="AA26" s="626"/>
      <c r="AB26" s="626"/>
      <c r="AC26" s="626"/>
      <c r="AD26" s="627">
        <v>18604</v>
      </c>
      <c r="AE26" s="627"/>
      <c r="AF26" s="627"/>
      <c r="AG26" s="627"/>
      <c r="AH26" s="627"/>
      <c r="AI26" s="627"/>
      <c r="AJ26" s="627"/>
      <c r="AK26" s="627"/>
      <c r="AL26" s="628">
        <v>0</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133</v>
      </c>
      <c r="BH26" s="624"/>
      <c r="BI26" s="624"/>
      <c r="BJ26" s="624"/>
      <c r="BK26" s="624"/>
      <c r="BL26" s="624"/>
      <c r="BM26" s="624"/>
      <c r="BN26" s="625"/>
      <c r="BO26" s="626" t="s">
        <v>133</v>
      </c>
      <c r="BP26" s="626"/>
      <c r="BQ26" s="626"/>
      <c r="BR26" s="626"/>
      <c r="BS26" s="627" t="s">
        <v>252</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8062186</v>
      </c>
      <c r="CS26" s="624"/>
      <c r="CT26" s="624"/>
      <c r="CU26" s="624"/>
      <c r="CV26" s="624"/>
      <c r="CW26" s="624"/>
      <c r="CX26" s="624"/>
      <c r="CY26" s="625"/>
      <c r="CZ26" s="628">
        <v>8.1</v>
      </c>
      <c r="DA26" s="653"/>
      <c r="DB26" s="653"/>
      <c r="DC26" s="657"/>
      <c r="DD26" s="632">
        <v>7129171</v>
      </c>
      <c r="DE26" s="624"/>
      <c r="DF26" s="624"/>
      <c r="DG26" s="624"/>
      <c r="DH26" s="624"/>
      <c r="DI26" s="624"/>
      <c r="DJ26" s="624"/>
      <c r="DK26" s="625"/>
      <c r="DL26" s="632" t="s">
        <v>133</v>
      </c>
      <c r="DM26" s="624"/>
      <c r="DN26" s="624"/>
      <c r="DO26" s="624"/>
      <c r="DP26" s="624"/>
      <c r="DQ26" s="624"/>
      <c r="DR26" s="624"/>
      <c r="DS26" s="624"/>
      <c r="DT26" s="624"/>
      <c r="DU26" s="624"/>
      <c r="DV26" s="625"/>
      <c r="DW26" s="628" t="s">
        <v>252</v>
      </c>
      <c r="DX26" s="653"/>
      <c r="DY26" s="653"/>
      <c r="DZ26" s="653"/>
      <c r="EA26" s="653"/>
      <c r="EB26" s="653"/>
      <c r="EC26" s="654"/>
    </row>
    <row r="27" spans="2:133" ht="11.25" customHeight="1" x14ac:dyDescent="0.15">
      <c r="B27" s="620" t="s">
        <v>306</v>
      </c>
      <c r="C27" s="621"/>
      <c r="D27" s="621"/>
      <c r="E27" s="621"/>
      <c r="F27" s="621"/>
      <c r="G27" s="621"/>
      <c r="H27" s="621"/>
      <c r="I27" s="621"/>
      <c r="J27" s="621"/>
      <c r="K27" s="621"/>
      <c r="L27" s="621"/>
      <c r="M27" s="621"/>
      <c r="N27" s="621"/>
      <c r="O27" s="621"/>
      <c r="P27" s="621"/>
      <c r="Q27" s="622"/>
      <c r="R27" s="623">
        <v>684942</v>
      </c>
      <c r="S27" s="624"/>
      <c r="T27" s="624"/>
      <c r="U27" s="624"/>
      <c r="V27" s="624"/>
      <c r="W27" s="624"/>
      <c r="X27" s="624"/>
      <c r="Y27" s="625"/>
      <c r="Z27" s="626">
        <v>0.7</v>
      </c>
      <c r="AA27" s="626"/>
      <c r="AB27" s="626"/>
      <c r="AC27" s="626"/>
      <c r="AD27" s="627" t="s">
        <v>133</v>
      </c>
      <c r="AE27" s="627"/>
      <c r="AF27" s="627"/>
      <c r="AG27" s="627"/>
      <c r="AH27" s="627"/>
      <c r="AI27" s="627"/>
      <c r="AJ27" s="627"/>
      <c r="AK27" s="627"/>
      <c r="AL27" s="628" t="s">
        <v>133</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21270591</v>
      </c>
      <c r="BH27" s="624"/>
      <c r="BI27" s="624"/>
      <c r="BJ27" s="624"/>
      <c r="BK27" s="624"/>
      <c r="BL27" s="624"/>
      <c r="BM27" s="624"/>
      <c r="BN27" s="625"/>
      <c r="BO27" s="626">
        <v>100</v>
      </c>
      <c r="BP27" s="626"/>
      <c r="BQ27" s="626"/>
      <c r="BR27" s="626"/>
      <c r="BS27" s="627">
        <v>379249</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30440942</v>
      </c>
      <c r="CS27" s="655"/>
      <c r="CT27" s="655"/>
      <c r="CU27" s="655"/>
      <c r="CV27" s="655"/>
      <c r="CW27" s="655"/>
      <c r="CX27" s="655"/>
      <c r="CY27" s="656"/>
      <c r="CZ27" s="628">
        <v>30.6</v>
      </c>
      <c r="DA27" s="653"/>
      <c r="DB27" s="653"/>
      <c r="DC27" s="657"/>
      <c r="DD27" s="632">
        <v>7644031</v>
      </c>
      <c r="DE27" s="655"/>
      <c r="DF27" s="655"/>
      <c r="DG27" s="655"/>
      <c r="DH27" s="655"/>
      <c r="DI27" s="655"/>
      <c r="DJ27" s="655"/>
      <c r="DK27" s="656"/>
      <c r="DL27" s="632">
        <v>7535757</v>
      </c>
      <c r="DM27" s="655"/>
      <c r="DN27" s="655"/>
      <c r="DO27" s="655"/>
      <c r="DP27" s="655"/>
      <c r="DQ27" s="655"/>
      <c r="DR27" s="655"/>
      <c r="DS27" s="655"/>
      <c r="DT27" s="655"/>
      <c r="DU27" s="655"/>
      <c r="DV27" s="656"/>
      <c r="DW27" s="628">
        <v>14.9</v>
      </c>
      <c r="DX27" s="653"/>
      <c r="DY27" s="653"/>
      <c r="DZ27" s="653"/>
      <c r="EA27" s="653"/>
      <c r="EB27" s="653"/>
      <c r="EC27" s="654"/>
    </row>
    <row r="28" spans="2:133" ht="11.25" customHeight="1" x14ac:dyDescent="0.15">
      <c r="B28" s="620" t="s">
        <v>309</v>
      </c>
      <c r="C28" s="621"/>
      <c r="D28" s="621"/>
      <c r="E28" s="621"/>
      <c r="F28" s="621"/>
      <c r="G28" s="621"/>
      <c r="H28" s="621"/>
      <c r="I28" s="621"/>
      <c r="J28" s="621"/>
      <c r="K28" s="621"/>
      <c r="L28" s="621"/>
      <c r="M28" s="621"/>
      <c r="N28" s="621"/>
      <c r="O28" s="621"/>
      <c r="P28" s="621"/>
      <c r="Q28" s="622"/>
      <c r="R28" s="623">
        <v>2017728</v>
      </c>
      <c r="S28" s="624"/>
      <c r="T28" s="624"/>
      <c r="U28" s="624"/>
      <c r="V28" s="624"/>
      <c r="W28" s="624"/>
      <c r="X28" s="624"/>
      <c r="Y28" s="625"/>
      <c r="Z28" s="626">
        <v>2</v>
      </c>
      <c r="AA28" s="626"/>
      <c r="AB28" s="626"/>
      <c r="AC28" s="626"/>
      <c r="AD28" s="627">
        <v>98169</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12678444</v>
      </c>
      <c r="CS28" s="624"/>
      <c r="CT28" s="624"/>
      <c r="CU28" s="624"/>
      <c r="CV28" s="624"/>
      <c r="CW28" s="624"/>
      <c r="CX28" s="624"/>
      <c r="CY28" s="625"/>
      <c r="CZ28" s="628">
        <v>12.7</v>
      </c>
      <c r="DA28" s="653"/>
      <c r="DB28" s="653"/>
      <c r="DC28" s="657"/>
      <c r="DD28" s="632">
        <v>11657432</v>
      </c>
      <c r="DE28" s="624"/>
      <c r="DF28" s="624"/>
      <c r="DG28" s="624"/>
      <c r="DH28" s="624"/>
      <c r="DI28" s="624"/>
      <c r="DJ28" s="624"/>
      <c r="DK28" s="625"/>
      <c r="DL28" s="632">
        <v>11474074</v>
      </c>
      <c r="DM28" s="624"/>
      <c r="DN28" s="624"/>
      <c r="DO28" s="624"/>
      <c r="DP28" s="624"/>
      <c r="DQ28" s="624"/>
      <c r="DR28" s="624"/>
      <c r="DS28" s="624"/>
      <c r="DT28" s="624"/>
      <c r="DU28" s="624"/>
      <c r="DV28" s="625"/>
      <c r="DW28" s="628">
        <v>22.6</v>
      </c>
      <c r="DX28" s="653"/>
      <c r="DY28" s="653"/>
      <c r="DZ28" s="653"/>
      <c r="EA28" s="653"/>
      <c r="EB28" s="653"/>
      <c r="EC28" s="654"/>
    </row>
    <row r="29" spans="2:133" ht="11.25" customHeight="1" x14ac:dyDescent="0.15">
      <c r="B29" s="620" t="s">
        <v>311</v>
      </c>
      <c r="C29" s="621"/>
      <c r="D29" s="621"/>
      <c r="E29" s="621"/>
      <c r="F29" s="621"/>
      <c r="G29" s="621"/>
      <c r="H29" s="621"/>
      <c r="I29" s="621"/>
      <c r="J29" s="621"/>
      <c r="K29" s="621"/>
      <c r="L29" s="621"/>
      <c r="M29" s="621"/>
      <c r="N29" s="621"/>
      <c r="O29" s="621"/>
      <c r="P29" s="621"/>
      <c r="Q29" s="622"/>
      <c r="R29" s="623">
        <v>600201</v>
      </c>
      <c r="S29" s="624"/>
      <c r="T29" s="624"/>
      <c r="U29" s="624"/>
      <c r="V29" s="624"/>
      <c r="W29" s="624"/>
      <c r="X29" s="624"/>
      <c r="Y29" s="625"/>
      <c r="Z29" s="626">
        <v>0.6</v>
      </c>
      <c r="AA29" s="626"/>
      <c r="AB29" s="626"/>
      <c r="AC29" s="626"/>
      <c r="AD29" s="627" t="s">
        <v>133</v>
      </c>
      <c r="AE29" s="627"/>
      <c r="AF29" s="627"/>
      <c r="AG29" s="627"/>
      <c r="AH29" s="627"/>
      <c r="AI29" s="627"/>
      <c r="AJ29" s="627"/>
      <c r="AK29" s="627"/>
      <c r="AL29" s="628" t="s">
        <v>133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312</v>
      </c>
      <c r="CE29" s="660"/>
      <c r="CF29" s="620" t="s">
        <v>313</v>
      </c>
      <c r="CG29" s="621"/>
      <c r="CH29" s="621"/>
      <c r="CI29" s="621"/>
      <c r="CJ29" s="621"/>
      <c r="CK29" s="621"/>
      <c r="CL29" s="621"/>
      <c r="CM29" s="621"/>
      <c r="CN29" s="621"/>
      <c r="CO29" s="621"/>
      <c r="CP29" s="621"/>
      <c r="CQ29" s="622"/>
      <c r="CR29" s="623">
        <v>12675867</v>
      </c>
      <c r="CS29" s="655"/>
      <c r="CT29" s="655"/>
      <c r="CU29" s="655"/>
      <c r="CV29" s="655"/>
      <c r="CW29" s="655"/>
      <c r="CX29" s="655"/>
      <c r="CY29" s="656"/>
      <c r="CZ29" s="628">
        <v>12.7</v>
      </c>
      <c r="DA29" s="653"/>
      <c r="DB29" s="653"/>
      <c r="DC29" s="657"/>
      <c r="DD29" s="632">
        <v>11654855</v>
      </c>
      <c r="DE29" s="655"/>
      <c r="DF29" s="655"/>
      <c r="DG29" s="655"/>
      <c r="DH29" s="655"/>
      <c r="DI29" s="655"/>
      <c r="DJ29" s="655"/>
      <c r="DK29" s="656"/>
      <c r="DL29" s="632">
        <v>11471497</v>
      </c>
      <c r="DM29" s="655"/>
      <c r="DN29" s="655"/>
      <c r="DO29" s="655"/>
      <c r="DP29" s="655"/>
      <c r="DQ29" s="655"/>
      <c r="DR29" s="655"/>
      <c r="DS29" s="655"/>
      <c r="DT29" s="655"/>
      <c r="DU29" s="655"/>
      <c r="DV29" s="656"/>
      <c r="DW29" s="628">
        <v>22.6</v>
      </c>
      <c r="DX29" s="653"/>
      <c r="DY29" s="653"/>
      <c r="DZ29" s="653"/>
      <c r="EA29" s="653"/>
      <c r="EB29" s="653"/>
      <c r="EC29" s="654"/>
    </row>
    <row r="30" spans="2:133" ht="11.25" customHeight="1" x14ac:dyDescent="0.15">
      <c r="B30" s="620" t="s">
        <v>314</v>
      </c>
      <c r="C30" s="621"/>
      <c r="D30" s="621"/>
      <c r="E30" s="621"/>
      <c r="F30" s="621"/>
      <c r="G30" s="621"/>
      <c r="H30" s="621"/>
      <c r="I30" s="621"/>
      <c r="J30" s="621"/>
      <c r="K30" s="621"/>
      <c r="L30" s="621"/>
      <c r="M30" s="621"/>
      <c r="N30" s="621"/>
      <c r="O30" s="621"/>
      <c r="P30" s="621"/>
      <c r="Q30" s="622"/>
      <c r="R30" s="623">
        <v>25492074</v>
      </c>
      <c r="S30" s="624"/>
      <c r="T30" s="624"/>
      <c r="U30" s="624"/>
      <c r="V30" s="624"/>
      <c r="W30" s="624"/>
      <c r="X30" s="624"/>
      <c r="Y30" s="625"/>
      <c r="Z30" s="626">
        <v>25.1</v>
      </c>
      <c r="AA30" s="626"/>
      <c r="AB30" s="626"/>
      <c r="AC30" s="626"/>
      <c r="AD30" s="627" t="s">
        <v>252</v>
      </c>
      <c r="AE30" s="627"/>
      <c r="AF30" s="627"/>
      <c r="AG30" s="627"/>
      <c r="AH30" s="627"/>
      <c r="AI30" s="627"/>
      <c r="AJ30" s="627"/>
      <c r="AK30" s="627"/>
      <c r="AL30" s="628" t="s">
        <v>133</v>
      </c>
      <c r="AM30" s="629"/>
      <c r="AN30" s="629"/>
      <c r="AO30" s="630"/>
      <c r="AP30" s="605" t="s">
        <v>230</v>
      </c>
      <c r="AQ30" s="606"/>
      <c r="AR30" s="606"/>
      <c r="AS30" s="606"/>
      <c r="AT30" s="606"/>
      <c r="AU30" s="606"/>
      <c r="AV30" s="606"/>
      <c r="AW30" s="606"/>
      <c r="AX30" s="606"/>
      <c r="AY30" s="606"/>
      <c r="AZ30" s="606"/>
      <c r="BA30" s="606"/>
      <c r="BB30" s="606"/>
      <c r="BC30" s="606"/>
      <c r="BD30" s="606"/>
      <c r="BE30" s="606"/>
      <c r="BF30" s="607"/>
      <c r="BG30" s="605" t="s">
        <v>315</v>
      </c>
      <c r="BH30" s="665"/>
      <c r="BI30" s="665"/>
      <c r="BJ30" s="665"/>
      <c r="BK30" s="665"/>
      <c r="BL30" s="665"/>
      <c r="BM30" s="665"/>
      <c r="BN30" s="665"/>
      <c r="BO30" s="665"/>
      <c r="BP30" s="665"/>
      <c r="BQ30" s="666"/>
      <c r="BR30" s="605" t="s">
        <v>316</v>
      </c>
      <c r="BS30" s="665"/>
      <c r="BT30" s="665"/>
      <c r="BU30" s="665"/>
      <c r="BV30" s="665"/>
      <c r="BW30" s="665"/>
      <c r="BX30" s="665"/>
      <c r="BY30" s="665"/>
      <c r="BZ30" s="665"/>
      <c r="CA30" s="665"/>
      <c r="CB30" s="666"/>
      <c r="CD30" s="661"/>
      <c r="CE30" s="662"/>
      <c r="CF30" s="620" t="s">
        <v>317</v>
      </c>
      <c r="CG30" s="621"/>
      <c r="CH30" s="621"/>
      <c r="CI30" s="621"/>
      <c r="CJ30" s="621"/>
      <c r="CK30" s="621"/>
      <c r="CL30" s="621"/>
      <c r="CM30" s="621"/>
      <c r="CN30" s="621"/>
      <c r="CO30" s="621"/>
      <c r="CP30" s="621"/>
      <c r="CQ30" s="622"/>
      <c r="CR30" s="623">
        <v>12240704</v>
      </c>
      <c r="CS30" s="624"/>
      <c r="CT30" s="624"/>
      <c r="CU30" s="624"/>
      <c r="CV30" s="624"/>
      <c r="CW30" s="624"/>
      <c r="CX30" s="624"/>
      <c r="CY30" s="625"/>
      <c r="CZ30" s="628">
        <v>12.3</v>
      </c>
      <c r="DA30" s="653"/>
      <c r="DB30" s="653"/>
      <c r="DC30" s="657"/>
      <c r="DD30" s="632">
        <v>11251285</v>
      </c>
      <c r="DE30" s="624"/>
      <c r="DF30" s="624"/>
      <c r="DG30" s="624"/>
      <c r="DH30" s="624"/>
      <c r="DI30" s="624"/>
      <c r="DJ30" s="624"/>
      <c r="DK30" s="625"/>
      <c r="DL30" s="632">
        <v>11068469</v>
      </c>
      <c r="DM30" s="624"/>
      <c r="DN30" s="624"/>
      <c r="DO30" s="624"/>
      <c r="DP30" s="624"/>
      <c r="DQ30" s="624"/>
      <c r="DR30" s="624"/>
      <c r="DS30" s="624"/>
      <c r="DT30" s="624"/>
      <c r="DU30" s="624"/>
      <c r="DV30" s="625"/>
      <c r="DW30" s="628">
        <v>21.8</v>
      </c>
      <c r="DX30" s="653"/>
      <c r="DY30" s="653"/>
      <c r="DZ30" s="653"/>
      <c r="EA30" s="653"/>
      <c r="EB30" s="653"/>
      <c r="EC30" s="654"/>
    </row>
    <row r="31" spans="2:133" ht="11.25" customHeight="1" x14ac:dyDescent="0.15">
      <c r="B31" s="636" t="s">
        <v>318</v>
      </c>
      <c r="C31" s="637"/>
      <c r="D31" s="637"/>
      <c r="E31" s="637"/>
      <c r="F31" s="637"/>
      <c r="G31" s="637"/>
      <c r="H31" s="637"/>
      <c r="I31" s="637"/>
      <c r="J31" s="637"/>
      <c r="K31" s="637"/>
      <c r="L31" s="637"/>
      <c r="M31" s="637"/>
      <c r="N31" s="637"/>
      <c r="O31" s="637"/>
      <c r="P31" s="637"/>
      <c r="Q31" s="638"/>
      <c r="R31" s="623" t="s">
        <v>133</v>
      </c>
      <c r="S31" s="624"/>
      <c r="T31" s="624"/>
      <c r="U31" s="624"/>
      <c r="V31" s="624"/>
      <c r="W31" s="624"/>
      <c r="X31" s="624"/>
      <c r="Y31" s="625"/>
      <c r="Z31" s="626" t="s">
        <v>133</v>
      </c>
      <c r="AA31" s="626"/>
      <c r="AB31" s="626"/>
      <c r="AC31" s="626"/>
      <c r="AD31" s="627" t="s">
        <v>133</v>
      </c>
      <c r="AE31" s="627"/>
      <c r="AF31" s="627"/>
      <c r="AG31" s="627"/>
      <c r="AH31" s="627"/>
      <c r="AI31" s="627"/>
      <c r="AJ31" s="627"/>
      <c r="AK31" s="627"/>
      <c r="AL31" s="628" t="s">
        <v>133</v>
      </c>
      <c r="AM31" s="629"/>
      <c r="AN31" s="629"/>
      <c r="AO31" s="630"/>
      <c r="AP31" s="669" t="s">
        <v>319</v>
      </c>
      <c r="AQ31" s="670"/>
      <c r="AR31" s="670"/>
      <c r="AS31" s="670"/>
      <c r="AT31" s="675" t="s">
        <v>320</v>
      </c>
      <c r="AU31" s="214"/>
      <c r="AV31" s="214"/>
      <c r="AW31" s="214"/>
      <c r="AX31" s="609" t="s">
        <v>193</v>
      </c>
      <c r="AY31" s="610"/>
      <c r="AZ31" s="610"/>
      <c r="BA31" s="610"/>
      <c r="BB31" s="610"/>
      <c r="BC31" s="610"/>
      <c r="BD31" s="610"/>
      <c r="BE31" s="610"/>
      <c r="BF31" s="611"/>
      <c r="BG31" s="679">
        <v>99</v>
      </c>
      <c r="BH31" s="667"/>
      <c r="BI31" s="667"/>
      <c r="BJ31" s="667"/>
      <c r="BK31" s="667"/>
      <c r="BL31" s="667"/>
      <c r="BM31" s="618">
        <v>96.9</v>
      </c>
      <c r="BN31" s="667"/>
      <c r="BO31" s="667"/>
      <c r="BP31" s="667"/>
      <c r="BQ31" s="668"/>
      <c r="BR31" s="679">
        <v>99.1</v>
      </c>
      <c r="BS31" s="667"/>
      <c r="BT31" s="667"/>
      <c r="BU31" s="667"/>
      <c r="BV31" s="667"/>
      <c r="BW31" s="667"/>
      <c r="BX31" s="618">
        <v>96.6</v>
      </c>
      <c r="BY31" s="667"/>
      <c r="BZ31" s="667"/>
      <c r="CA31" s="667"/>
      <c r="CB31" s="668"/>
      <c r="CD31" s="661"/>
      <c r="CE31" s="662"/>
      <c r="CF31" s="620" t="s">
        <v>321</v>
      </c>
      <c r="CG31" s="621"/>
      <c r="CH31" s="621"/>
      <c r="CI31" s="621"/>
      <c r="CJ31" s="621"/>
      <c r="CK31" s="621"/>
      <c r="CL31" s="621"/>
      <c r="CM31" s="621"/>
      <c r="CN31" s="621"/>
      <c r="CO31" s="621"/>
      <c r="CP31" s="621"/>
      <c r="CQ31" s="622"/>
      <c r="CR31" s="623">
        <v>435163</v>
      </c>
      <c r="CS31" s="655"/>
      <c r="CT31" s="655"/>
      <c r="CU31" s="655"/>
      <c r="CV31" s="655"/>
      <c r="CW31" s="655"/>
      <c r="CX31" s="655"/>
      <c r="CY31" s="656"/>
      <c r="CZ31" s="628">
        <v>0.4</v>
      </c>
      <c r="DA31" s="653"/>
      <c r="DB31" s="653"/>
      <c r="DC31" s="657"/>
      <c r="DD31" s="632">
        <v>403570</v>
      </c>
      <c r="DE31" s="655"/>
      <c r="DF31" s="655"/>
      <c r="DG31" s="655"/>
      <c r="DH31" s="655"/>
      <c r="DI31" s="655"/>
      <c r="DJ31" s="655"/>
      <c r="DK31" s="656"/>
      <c r="DL31" s="632">
        <v>403028</v>
      </c>
      <c r="DM31" s="655"/>
      <c r="DN31" s="655"/>
      <c r="DO31" s="655"/>
      <c r="DP31" s="655"/>
      <c r="DQ31" s="655"/>
      <c r="DR31" s="655"/>
      <c r="DS31" s="655"/>
      <c r="DT31" s="655"/>
      <c r="DU31" s="655"/>
      <c r="DV31" s="656"/>
      <c r="DW31" s="628">
        <v>0.8</v>
      </c>
      <c r="DX31" s="653"/>
      <c r="DY31" s="653"/>
      <c r="DZ31" s="653"/>
      <c r="EA31" s="653"/>
      <c r="EB31" s="653"/>
      <c r="EC31" s="654"/>
    </row>
    <row r="32" spans="2:133" ht="11.25" customHeight="1" x14ac:dyDescent="0.15">
      <c r="B32" s="620" t="s">
        <v>322</v>
      </c>
      <c r="C32" s="621"/>
      <c r="D32" s="621"/>
      <c r="E32" s="621"/>
      <c r="F32" s="621"/>
      <c r="G32" s="621"/>
      <c r="H32" s="621"/>
      <c r="I32" s="621"/>
      <c r="J32" s="621"/>
      <c r="K32" s="621"/>
      <c r="L32" s="621"/>
      <c r="M32" s="621"/>
      <c r="N32" s="621"/>
      <c r="O32" s="621"/>
      <c r="P32" s="621"/>
      <c r="Q32" s="622"/>
      <c r="R32" s="623">
        <v>6007753</v>
      </c>
      <c r="S32" s="624"/>
      <c r="T32" s="624"/>
      <c r="U32" s="624"/>
      <c r="V32" s="624"/>
      <c r="W32" s="624"/>
      <c r="X32" s="624"/>
      <c r="Y32" s="625"/>
      <c r="Z32" s="626">
        <v>5.9</v>
      </c>
      <c r="AA32" s="626"/>
      <c r="AB32" s="626"/>
      <c r="AC32" s="626"/>
      <c r="AD32" s="627" t="s">
        <v>252</v>
      </c>
      <c r="AE32" s="627"/>
      <c r="AF32" s="627"/>
      <c r="AG32" s="627"/>
      <c r="AH32" s="627"/>
      <c r="AI32" s="627"/>
      <c r="AJ32" s="627"/>
      <c r="AK32" s="627"/>
      <c r="AL32" s="628" t="s">
        <v>252</v>
      </c>
      <c r="AM32" s="629"/>
      <c r="AN32" s="629"/>
      <c r="AO32" s="630"/>
      <c r="AP32" s="671"/>
      <c r="AQ32" s="672"/>
      <c r="AR32" s="672"/>
      <c r="AS32" s="672"/>
      <c r="AT32" s="676"/>
      <c r="AU32" s="210" t="s">
        <v>323</v>
      </c>
      <c r="AX32" s="620" t="s">
        <v>324</v>
      </c>
      <c r="AY32" s="621"/>
      <c r="AZ32" s="621"/>
      <c r="BA32" s="621"/>
      <c r="BB32" s="621"/>
      <c r="BC32" s="621"/>
      <c r="BD32" s="621"/>
      <c r="BE32" s="621"/>
      <c r="BF32" s="622"/>
      <c r="BG32" s="680">
        <v>98.9</v>
      </c>
      <c r="BH32" s="655"/>
      <c r="BI32" s="655"/>
      <c r="BJ32" s="655"/>
      <c r="BK32" s="655"/>
      <c r="BL32" s="655"/>
      <c r="BM32" s="629">
        <v>97.2</v>
      </c>
      <c r="BN32" s="655"/>
      <c r="BO32" s="655"/>
      <c r="BP32" s="655"/>
      <c r="BQ32" s="678"/>
      <c r="BR32" s="680">
        <v>99.2</v>
      </c>
      <c r="BS32" s="655"/>
      <c r="BT32" s="655"/>
      <c r="BU32" s="655"/>
      <c r="BV32" s="655"/>
      <c r="BW32" s="655"/>
      <c r="BX32" s="629">
        <v>97</v>
      </c>
      <c r="BY32" s="655"/>
      <c r="BZ32" s="655"/>
      <c r="CA32" s="655"/>
      <c r="CB32" s="678"/>
      <c r="CD32" s="663"/>
      <c r="CE32" s="664"/>
      <c r="CF32" s="620" t="s">
        <v>325</v>
      </c>
      <c r="CG32" s="621"/>
      <c r="CH32" s="621"/>
      <c r="CI32" s="621"/>
      <c r="CJ32" s="621"/>
      <c r="CK32" s="621"/>
      <c r="CL32" s="621"/>
      <c r="CM32" s="621"/>
      <c r="CN32" s="621"/>
      <c r="CO32" s="621"/>
      <c r="CP32" s="621"/>
      <c r="CQ32" s="622"/>
      <c r="CR32" s="623">
        <v>2577</v>
      </c>
      <c r="CS32" s="624"/>
      <c r="CT32" s="624"/>
      <c r="CU32" s="624"/>
      <c r="CV32" s="624"/>
      <c r="CW32" s="624"/>
      <c r="CX32" s="624"/>
      <c r="CY32" s="625"/>
      <c r="CZ32" s="628">
        <v>0</v>
      </c>
      <c r="DA32" s="653"/>
      <c r="DB32" s="653"/>
      <c r="DC32" s="657"/>
      <c r="DD32" s="632">
        <v>2577</v>
      </c>
      <c r="DE32" s="624"/>
      <c r="DF32" s="624"/>
      <c r="DG32" s="624"/>
      <c r="DH32" s="624"/>
      <c r="DI32" s="624"/>
      <c r="DJ32" s="624"/>
      <c r="DK32" s="625"/>
      <c r="DL32" s="632">
        <v>2577</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326</v>
      </c>
      <c r="C33" s="621"/>
      <c r="D33" s="621"/>
      <c r="E33" s="621"/>
      <c r="F33" s="621"/>
      <c r="G33" s="621"/>
      <c r="H33" s="621"/>
      <c r="I33" s="621"/>
      <c r="J33" s="621"/>
      <c r="K33" s="621"/>
      <c r="L33" s="621"/>
      <c r="M33" s="621"/>
      <c r="N33" s="621"/>
      <c r="O33" s="621"/>
      <c r="P33" s="621"/>
      <c r="Q33" s="622"/>
      <c r="R33" s="623">
        <v>306935</v>
      </c>
      <c r="S33" s="624"/>
      <c r="T33" s="624"/>
      <c r="U33" s="624"/>
      <c r="V33" s="624"/>
      <c r="W33" s="624"/>
      <c r="X33" s="624"/>
      <c r="Y33" s="625"/>
      <c r="Z33" s="626">
        <v>0.3</v>
      </c>
      <c r="AA33" s="626"/>
      <c r="AB33" s="626"/>
      <c r="AC33" s="626"/>
      <c r="AD33" s="627">
        <v>49435</v>
      </c>
      <c r="AE33" s="627"/>
      <c r="AF33" s="627"/>
      <c r="AG33" s="627"/>
      <c r="AH33" s="627"/>
      <c r="AI33" s="627"/>
      <c r="AJ33" s="627"/>
      <c r="AK33" s="627"/>
      <c r="AL33" s="628">
        <v>0.1</v>
      </c>
      <c r="AM33" s="629"/>
      <c r="AN33" s="629"/>
      <c r="AO33" s="630"/>
      <c r="AP33" s="673"/>
      <c r="AQ33" s="674"/>
      <c r="AR33" s="674"/>
      <c r="AS33" s="674"/>
      <c r="AT33" s="677"/>
      <c r="AU33" s="215"/>
      <c r="AV33" s="215"/>
      <c r="AW33" s="215"/>
      <c r="AX33" s="644" t="s">
        <v>327</v>
      </c>
      <c r="AY33" s="645"/>
      <c r="AZ33" s="645"/>
      <c r="BA33" s="645"/>
      <c r="BB33" s="645"/>
      <c r="BC33" s="645"/>
      <c r="BD33" s="645"/>
      <c r="BE33" s="645"/>
      <c r="BF33" s="646"/>
      <c r="BG33" s="681">
        <v>98.9</v>
      </c>
      <c r="BH33" s="682"/>
      <c r="BI33" s="682"/>
      <c r="BJ33" s="682"/>
      <c r="BK33" s="682"/>
      <c r="BL33" s="682"/>
      <c r="BM33" s="683">
        <v>96.1</v>
      </c>
      <c r="BN33" s="682"/>
      <c r="BO33" s="682"/>
      <c r="BP33" s="682"/>
      <c r="BQ33" s="684"/>
      <c r="BR33" s="681">
        <v>98.8</v>
      </c>
      <c r="BS33" s="682"/>
      <c r="BT33" s="682"/>
      <c r="BU33" s="682"/>
      <c r="BV33" s="682"/>
      <c r="BW33" s="682"/>
      <c r="BX33" s="683">
        <v>95.8</v>
      </c>
      <c r="BY33" s="682"/>
      <c r="BZ33" s="682"/>
      <c r="CA33" s="682"/>
      <c r="CB33" s="684"/>
      <c r="CD33" s="620" t="s">
        <v>328</v>
      </c>
      <c r="CE33" s="621"/>
      <c r="CF33" s="621"/>
      <c r="CG33" s="621"/>
      <c r="CH33" s="621"/>
      <c r="CI33" s="621"/>
      <c r="CJ33" s="621"/>
      <c r="CK33" s="621"/>
      <c r="CL33" s="621"/>
      <c r="CM33" s="621"/>
      <c r="CN33" s="621"/>
      <c r="CO33" s="621"/>
      <c r="CP33" s="621"/>
      <c r="CQ33" s="622"/>
      <c r="CR33" s="623">
        <v>35859698</v>
      </c>
      <c r="CS33" s="655"/>
      <c r="CT33" s="655"/>
      <c r="CU33" s="655"/>
      <c r="CV33" s="655"/>
      <c r="CW33" s="655"/>
      <c r="CX33" s="655"/>
      <c r="CY33" s="656"/>
      <c r="CZ33" s="628">
        <v>36</v>
      </c>
      <c r="DA33" s="653"/>
      <c r="DB33" s="653"/>
      <c r="DC33" s="657"/>
      <c r="DD33" s="632">
        <v>25710576</v>
      </c>
      <c r="DE33" s="655"/>
      <c r="DF33" s="655"/>
      <c r="DG33" s="655"/>
      <c r="DH33" s="655"/>
      <c r="DI33" s="655"/>
      <c r="DJ33" s="655"/>
      <c r="DK33" s="656"/>
      <c r="DL33" s="632">
        <v>17836419</v>
      </c>
      <c r="DM33" s="655"/>
      <c r="DN33" s="655"/>
      <c r="DO33" s="655"/>
      <c r="DP33" s="655"/>
      <c r="DQ33" s="655"/>
      <c r="DR33" s="655"/>
      <c r="DS33" s="655"/>
      <c r="DT33" s="655"/>
      <c r="DU33" s="655"/>
      <c r="DV33" s="656"/>
      <c r="DW33" s="628">
        <v>35.200000000000003</v>
      </c>
      <c r="DX33" s="653"/>
      <c r="DY33" s="653"/>
      <c r="DZ33" s="653"/>
      <c r="EA33" s="653"/>
      <c r="EB33" s="653"/>
      <c r="EC33" s="654"/>
    </row>
    <row r="34" spans="2:133" ht="11.25" customHeight="1" x14ac:dyDescent="0.15">
      <c r="B34" s="620" t="s">
        <v>329</v>
      </c>
      <c r="C34" s="621"/>
      <c r="D34" s="621"/>
      <c r="E34" s="621"/>
      <c r="F34" s="621"/>
      <c r="G34" s="621"/>
      <c r="H34" s="621"/>
      <c r="I34" s="621"/>
      <c r="J34" s="621"/>
      <c r="K34" s="621"/>
      <c r="L34" s="621"/>
      <c r="M34" s="621"/>
      <c r="N34" s="621"/>
      <c r="O34" s="621"/>
      <c r="P34" s="621"/>
      <c r="Q34" s="622"/>
      <c r="R34" s="623">
        <v>1984980</v>
      </c>
      <c r="S34" s="624"/>
      <c r="T34" s="624"/>
      <c r="U34" s="624"/>
      <c r="V34" s="624"/>
      <c r="W34" s="624"/>
      <c r="X34" s="624"/>
      <c r="Y34" s="625"/>
      <c r="Z34" s="626">
        <v>2</v>
      </c>
      <c r="AA34" s="626"/>
      <c r="AB34" s="626"/>
      <c r="AC34" s="626"/>
      <c r="AD34" s="627" t="s">
        <v>252</v>
      </c>
      <c r="AE34" s="627"/>
      <c r="AF34" s="627"/>
      <c r="AG34" s="627"/>
      <c r="AH34" s="627"/>
      <c r="AI34" s="627"/>
      <c r="AJ34" s="627"/>
      <c r="AK34" s="627"/>
      <c r="AL34" s="628" t="s">
        <v>252</v>
      </c>
      <c r="AM34" s="629"/>
      <c r="AN34" s="629"/>
      <c r="AO34" s="630"/>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0" t="s">
        <v>330</v>
      </c>
      <c r="CE34" s="621"/>
      <c r="CF34" s="621"/>
      <c r="CG34" s="621"/>
      <c r="CH34" s="621"/>
      <c r="CI34" s="621"/>
      <c r="CJ34" s="621"/>
      <c r="CK34" s="621"/>
      <c r="CL34" s="621"/>
      <c r="CM34" s="621"/>
      <c r="CN34" s="621"/>
      <c r="CO34" s="621"/>
      <c r="CP34" s="621"/>
      <c r="CQ34" s="622"/>
      <c r="CR34" s="623">
        <v>13041959</v>
      </c>
      <c r="CS34" s="624"/>
      <c r="CT34" s="624"/>
      <c r="CU34" s="624"/>
      <c r="CV34" s="624"/>
      <c r="CW34" s="624"/>
      <c r="CX34" s="624"/>
      <c r="CY34" s="625"/>
      <c r="CZ34" s="628">
        <v>13.1</v>
      </c>
      <c r="DA34" s="653"/>
      <c r="DB34" s="653"/>
      <c r="DC34" s="657"/>
      <c r="DD34" s="632">
        <v>8799072</v>
      </c>
      <c r="DE34" s="624"/>
      <c r="DF34" s="624"/>
      <c r="DG34" s="624"/>
      <c r="DH34" s="624"/>
      <c r="DI34" s="624"/>
      <c r="DJ34" s="624"/>
      <c r="DK34" s="625"/>
      <c r="DL34" s="632">
        <v>6685565</v>
      </c>
      <c r="DM34" s="624"/>
      <c r="DN34" s="624"/>
      <c r="DO34" s="624"/>
      <c r="DP34" s="624"/>
      <c r="DQ34" s="624"/>
      <c r="DR34" s="624"/>
      <c r="DS34" s="624"/>
      <c r="DT34" s="624"/>
      <c r="DU34" s="624"/>
      <c r="DV34" s="625"/>
      <c r="DW34" s="628">
        <v>13.2</v>
      </c>
      <c r="DX34" s="653"/>
      <c r="DY34" s="653"/>
      <c r="DZ34" s="653"/>
      <c r="EA34" s="653"/>
      <c r="EB34" s="653"/>
      <c r="EC34" s="654"/>
    </row>
    <row r="35" spans="2:133" ht="11.25" customHeight="1" x14ac:dyDescent="0.15">
      <c r="B35" s="620" t="s">
        <v>331</v>
      </c>
      <c r="C35" s="621"/>
      <c r="D35" s="621"/>
      <c r="E35" s="621"/>
      <c r="F35" s="621"/>
      <c r="G35" s="621"/>
      <c r="H35" s="621"/>
      <c r="I35" s="621"/>
      <c r="J35" s="621"/>
      <c r="K35" s="621"/>
      <c r="L35" s="621"/>
      <c r="M35" s="621"/>
      <c r="N35" s="621"/>
      <c r="O35" s="621"/>
      <c r="P35" s="621"/>
      <c r="Q35" s="622"/>
      <c r="R35" s="623">
        <v>577494</v>
      </c>
      <c r="S35" s="624"/>
      <c r="T35" s="624"/>
      <c r="U35" s="624"/>
      <c r="V35" s="624"/>
      <c r="W35" s="624"/>
      <c r="X35" s="624"/>
      <c r="Y35" s="625"/>
      <c r="Z35" s="626">
        <v>0.6</v>
      </c>
      <c r="AA35" s="626"/>
      <c r="AB35" s="626"/>
      <c r="AC35" s="626"/>
      <c r="AD35" s="627" t="s">
        <v>133</v>
      </c>
      <c r="AE35" s="627"/>
      <c r="AF35" s="627"/>
      <c r="AG35" s="627"/>
      <c r="AH35" s="627"/>
      <c r="AI35" s="627"/>
      <c r="AJ35" s="627"/>
      <c r="AK35" s="627"/>
      <c r="AL35" s="628" t="s">
        <v>133</v>
      </c>
      <c r="AM35" s="629"/>
      <c r="AN35" s="629"/>
      <c r="AO35" s="630"/>
      <c r="AP35" s="218"/>
      <c r="AQ35" s="605" t="s">
        <v>332</v>
      </c>
      <c r="AR35" s="606"/>
      <c r="AS35" s="606"/>
      <c r="AT35" s="606"/>
      <c r="AU35" s="606"/>
      <c r="AV35" s="606"/>
      <c r="AW35" s="606"/>
      <c r="AX35" s="606"/>
      <c r="AY35" s="606"/>
      <c r="AZ35" s="606"/>
      <c r="BA35" s="606"/>
      <c r="BB35" s="606"/>
      <c r="BC35" s="606"/>
      <c r="BD35" s="606"/>
      <c r="BE35" s="606"/>
      <c r="BF35" s="607"/>
      <c r="BG35" s="605" t="s">
        <v>333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334</v>
      </c>
      <c r="CE35" s="621"/>
      <c r="CF35" s="621"/>
      <c r="CG35" s="621"/>
      <c r="CH35" s="621"/>
      <c r="CI35" s="621"/>
      <c r="CJ35" s="621"/>
      <c r="CK35" s="621"/>
      <c r="CL35" s="621"/>
      <c r="CM35" s="621"/>
      <c r="CN35" s="621"/>
      <c r="CO35" s="621"/>
      <c r="CP35" s="621"/>
      <c r="CQ35" s="622"/>
      <c r="CR35" s="623">
        <v>1661912</v>
      </c>
      <c r="CS35" s="655"/>
      <c r="CT35" s="655"/>
      <c r="CU35" s="655"/>
      <c r="CV35" s="655"/>
      <c r="CW35" s="655"/>
      <c r="CX35" s="655"/>
      <c r="CY35" s="656"/>
      <c r="CZ35" s="628">
        <v>1.7</v>
      </c>
      <c r="DA35" s="653"/>
      <c r="DB35" s="653"/>
      <c r="DC35" s="657"/>
      <c r="DD35" s="632">
        <v>1463929</v>
      </c>
      <c r="DE35" s="655"/>
      <c r="DF35" s="655"/>
      <c r="DG35" s="655"/>
      <c r="DH35" s="655"/>
      <c r="DI35" s="655"/>
      <c r="DJ35" s="655"/>
      <c r="DK35" s="656"/>
      <c r="DL35" s="632">
        <v>826737</v>
      </c>
      <c r="DM35" s="655"/>
      <c r="DN35" s="655"/>
      <c r="DO35" s="655"/>
      <c r="DP35" s="655"/>
      <c r="DQ35" s="655"/>
      <c r="DR35" s="655"/>
      <c r="DS35" s="655"/>
      <c r="DT35" s="655"/>
      <c r="DU35" s="655"/>
      <c r="DV35" s="656"/>
      <c r="DW35" s="628">
        <v>1.6</v>
      </c>
      <c r="DX35" s="653"/>
      <c r="DY35" s="653"/>
      <c r="DZ35" s="653"/>
      <c r="EA35" s="653"/>
      <c r="EB35" s="653"/>
      <c r="EC35" s="654"/>
    </row>
    <row r="36" spans="2:133" ht="11.25" customHeight="1" x14ac:dyDescent="0.15">
      <c r="B36" s="620" t="s">
        <v>335</v>
      </c>
      <c r="C36" s="621"/>
      <c r="D36" s="621"/>
      <c r="E36" s="621"/>
      <c r="F36" s="621"/>
      <c r="G36" s="621"/>
      <c r="H36" s="621"/>
      <c r="I36" s="621"/>
      <c r="J36" s="621"/>
      <c r="K36" s="621"/>
      <c r="L36" s="621"/>
      <c r="M36" s="621"/>
      <c r="N36" s="621"/>
      <c r="O36" s="621"/>
      <c r="P36" s="621"/>
      <c r="Q36" s="622"/>
      <c r="R36" s="623">
        <v>2105734</v>
      </c>
      <c r="S36" s="624"/>
      <c r="T36" s="624"/>
      <c r="U36" s="624"/>
      <c r="V36" s="624"/>
      <c r="W36" s="624"/>
      <c r="X36" s="624"/>
      <c r="Y36" s="625"/>
      <c r="Z36" s="626">
        <v>2.1</v>
      </c>
      <c r="AA36" s="626"/>
      <c r="AB36" s="626"/>
      <c r="AC36" s="626"/>
      <c r="AD36" s="627" t="s">
        <v>252</v>
      </c>
      <c r="AE36" s="627"/>
      <c r="AF36" s="627"/>
      <c r="AG36" s="627"/>
      <c r="AH36" s="627"/>
      <c r="AI36" s="627"/>
      <c r="AJ36" s="627"/>
      <c r="AK36" s="627"/>
      <c r="AL36" s="628" t="s">
        <v>252</v>
      </c>
      <c r="AM36" s="629"/>
      <c r="AN36" s="629"/>
      <c r="AO36" s="630"/>
      <c r="AP36" s="218"/>
      <c r="AQ36" s="689" t="s">
        <v>336</v>
      </c>
      <c r="AR36" s="690"/>
      <c r="AS36" s="690"/>
      <c r="AT36" s="690"/>
      <c r="AU36" s="690"/>
      <c r="AV36" s="690"/>
      <c r="AW36" s="690"/>
      <c r="AX36" s="690"/>
      <c r="AY36" s="691"/>
      <c r="AZ36" s="612">
        <v>11802657</v>
      </c>
      <c r="BA36" s="613"/>
      <c r="BB36" s="613"/>
      <c r="BC36" s="613"/>
      <c r="BD36" s="613"/>
      <c r="BE36" s="613"/>
      <c r="BF36" s="685"/>
      <c r="BG36" s="609" t="s">
        <v>337</v>
      </c>
      <c r="BH36" s="610"/>
      <c r="BI36" s="610"/>
      <c r="BJ36" s="610"/>
      <c r="BK36" s="610"/>
      <c r="BL36" s="610"/>
      <c r="BM36" s="610"/>
      <c r="BN36" s="610"/>
      <c r="BO36" s="610"/>
      <c r="BP36" s="610"/>
      <c r="BQ36" s="610"/>
      <c r="BR36" s="610"/>
      <c r="BS36" s="610"/>
      <c r="BT36" s="610"/>
      <c r="BU36" s="611"/>
      <c r="BV36" s="612">
        <v>20198</v>
      </c>
      <c r="BW36" s="613"/>
      <c r="BX36" s="613"/>
      <c r="BY36" s="613"/>
      <c r="BZ36" s="613"/>
      <c r="CA36" s="613"/>
      <c r="CB36" s="685"/>
      <c r="CD36" s="620" t="s">
        <v>338</v>
      </c>
      <c r="CE36" s="621"/>
      <c r="CF36" s="621"/>
      <c r="CG36" s="621"/>
      <c r="CH36" s="621"/>
      <c r="CI36" s="621"/>
      <c r="CJ36" s="621"/>
      <c r="CK36" s="621"/>
      <c r="CL36" s="621"/>
      <c r="CM36" s="621"/>
      <c r="CN36" s="621"/>
      <c r="CO36" s="621"/>
      <c r="CP36" s="621"/>
      <c r="CQ36" s="622"/>
      <c r="CR36" s="623">
        <v>11292108</v>
      </c>
      <c r="CS36" s="624"/>
      <c r="CT36" s="624"/>
      <c r="CU36" s="624"/>
      <c r="CV36" s="624"/>
      <c r="CW36" s="624"/>
      <c r="CX36" s="624"/>
      <c r="CY36" s="625"/>
      <c r="CZ36" s="628">
        <v>11.3</v>
      </c>
      <c r="DA36" s="653"/>
      <c r="DB36" s="653"/>
      <c r="DC36" s="657"/>
      <c r="DD36" s="632">
        <v>9124597</v>
      </c>
      <c r="DE36" s="624"/>
      <c r="DF36" s="624"/>
      <c r="DG36" s="624"/>
      <c r="DH36" s="624"/>
      <c r="DI36" s="624"/>
      <c r="DJ36" s="624"/>
      <c r="DK36" s="625"/>
      <c r="DL36" s="632">
        <v>5010233</v>
      </c>
      <c r="DM36" s="624"/>
      <c r="DN36" s="624"/>
      <c r="DO36" s="624"/>
      <c r="DP36" s="624"/>
      <c r="DQ36" s="624"/>
      <c r="DR36" s="624"/>
      <c r="DS36" s="624"/>
      <c r="DT36" s="624"/>
      <c r="DU36" s="624"/>
      <c r="DV36" s="625"/>
      <c r="DW36" s="628">
        <v>9.9</v>
      </c>
      <c r="DX36" s="653"/>
      <c r="DY36" s="653"/>
      <c r="DZ36" s="653"/>
      <c r="EA36" s="653"/>
      <c r="EB36" s="653"/>
      <c r="EC36" s="654"/>
    </row>
    <row r="37" spans="2:133" ht="11.25" customHeight="1" x14ac:dyDescent="0.15">
      <c r="B37" s="620" t="s">
        <v>339</v>
      </c>
      <c r="C37" s="621"/>
      <c r="D37" s="621"/>
      <c r="E37" s="621"/>
      <c r="F37" s="621"/>
      <c r="G37" s="621"/>
      <c r="H37" s="621"/>
      <c r="I37" s="621"/>
      <c r="J37" s="621"/>
      <c r="K37" s="621"/>
      <c r="L37" s="621"/>
      <c r="M37" s="621"/>
      <c r="N37" s="621"/>
      <c r="O37" s="621"/>
      <c r="P37" s="621"/>
      <c r="Q37" s="622"/>
      <c r="R37" s="623">
        <v>2714601</v>
      </c>
      <c r="S37" s="624"/>
      <c r="T37" s="624"/>
      <c r="U37" s="624"/>
      <c r="V37" s="624"/>
      <c r="W37" s="624"/>
      <c r="X37" s="624"/>
      <c r="Y37" s="625"/>
      <c r="Z37" s="626">
        <v>2.7</v>
      </c>
      <c r="AA37" s="626"/>
      <c r="AB37" s="626"/>
      <c r="AC37" s="626"/>
      <c r="AD37" s="627">
        <v>81723</v>
      </c>
      <c r="AE37" s="627"/>
      <c r="AF37" s="627"/>
      <c r="AG37" s="627"/>
      <c r="AH37" s="627"/>
      <c r="AI37" s="627"/>
      <c r="AJ37" s="627"/>
      <c r="AK37" s="627"/>
      <c r="AL37" s="628">
        <v>0.2</v>
      </c>
      <c r="AM37" s="629"/>
      <c r="AN37" s="629"/>
      <c r="AO37" s="630"/>
      <c r="AQ37" s="686" t="s">
        <v>340</v>
      </c>
      <c r="AR37" s="687"/>
      <c r="AS37" s="687"/>
      <c r="AT37" s="687"/>
      <c r="AU37" s="687"/>
      <c r="AV37" s="687"/>
      <c r="AW37" s="687"/>
      <c r="AX37" s="687"/>
      <c r="AY37" s="688"/>
      <c r="AZ37" s="623">
        <v>2049443</v>
      </c>
      <c r="BA37" s="624"/>
      <c r="BB37" s="624"/>
      <c r="BC37" s="624"/>
      <c r="BD37" s="655"/>
      <c r="BE37" s="655"/>
      <c r="BF37" s="678"/>
      <c r="BG37" s="620" t="s">
        <v>341</v>
      </c>
      <c r="BH37" s="621"/>
      <c r="BI37" s="621"/>
      <c r="BJ37" s="621"/>
      <c r="BK37" s="621"/>
      <c r="BL37" s="621"/>
      <c r="BM37" s="621"/>
      <c r="BN37" s="621"/>
      <c r="BO37" s="621"/>
      <c r="BP37" s="621"/>
      <c r="BQ37" s="621"/>
      <c r="BR37" s="621"/>
      <c r="BS37" s="621"/>
      <c r="BT37" s="621"/>
      <c r="BU37" s="622"/>
      <c r="BV37" s="623">
        <v>-249308</v>
      </c>
      <c r="BW37" s="624"/>
      <c r="BX37" s="624"/>
      <c r="BY37" s="624"/>
      <c r="BZ37" s="624"/>
      <c r="CA37" s="624"/>
      <c r="CB37" s="633"/>
      <c r="CD37" s="620" t="s">
        <v>342</v>
      </c>
      <c r="CE37" s="621"/>
      <c r="CF37" s="621"/>
      <c r="CG37" s="621"/>
      <c r="CH37" s="621"/>
      <c r="CI37" s="621"/>
      <c r="CJ37" s="621"/>
      <c r="CK37" s="621"/>
      <c r="CL37" s="621"/>
      <c r="CM37" s="621"/>
      <c r="CN37" s="621"/>
      <c r="CO37" s="621"/>
      <c r="CP37" s="621"/>
      <c r="CQ37" s="622"/>
      <c r="CR37" s="623">
        <v>1279109</v>
      </c>
      <c r="CS37" s="655"/>
      <c r="CT37" s="655"/>
      <c r="CU37" s="655"/>
      <c r="CV37" s="655"/>
      <c r="CW37" s="655"/>
      <c r="CX37" s="655"/>
      <c r="CY37" s="656"/>
      <c r="CZ37" s="628">
        <v>1.3</v>
      </c>
      <c r="DA37" s="653"/>
      <c r="DB37" s="653"/>
      <c r="DC37" s="657"/>
      <c r="DD37" s="632">
        <v>829609</v>
      </c>
      <c r="DE37" s="655"/>
      <c r="DF37" s="655"/>
      <c r="DG37" s="655"/>
      <c r="DH37" s="655"/>
      <c r="DI37" s="655"/>
      <c r="DJ37" s="655"/>
      <c r="DK37" s="656"/>
      <c r="DL37" s="632">
        <v>828016</v>
      </c>
      <c r="DM37" s="655"/>
      <c r="DN37" s="655"/>
      <c r="DO37" s="655"/>
      <c r="DP37" s="655"/>
      <c r="DQ37" s="655"/>
      <c r="DR37" s="655"/>
      <c r="DS37" s="655"/>
      <c r="DT37" s="655"/>
      <c r="DU37" s="655"/>
      <c r="DV37" s="656"/>
      <c r="DW37" s="628">
        <v>1.6</v>
      </c>
      <c r="DX37" s="653"/>
      <c r="DY37" s="653"/>
      <c r="DZ37" s="653"/>
      <c r="EA37" s="653"/>
      <c r="EB37" s="653"/>
      <c r="EC37" s="654"/>
    </row>
    <row r="38" spans="2:133" ht="11.25" customHeight="1" x14ac:dyDescent="0.15">
      <c r="B38" s="620" t="s">
        <v>343</v>
      </c>
      <c r="C38" s="621"/>
      <c r="D38" s="621"/>
      <c r="E38" s="621"/>
      <c r="F38" s="621"/>
      <c r="G38" s="621"/>
      <c r="H38" s="621"/>
      <c r="I38" s="621"/>
      <c r="J38" s="621"/>
      <c r="K38" s="621"/>
      <c r="L38" s="621"/>
      <c r="M38" s="621"/>
      <c r="N38" s="621"/>
      <c r="O38" s="621"/>
      <c r="P38" s="621"/>
      <c r="Q38" s="622"/>
      <c r="R38" s="623">
        <v>5739962</v>
      </c>
      <c r="S38" s="624"/>
      <c r="T38" s="624"/>
      <c r="U38" s="624"/>
      <c r="V38" s="624"/>
      <c r="W38" s="624"/>
      <c r="X38" s="624"/>
      <c r="Y38" s="625"/>
      <c r="Z38" s="626">
        <v>5.6</v>
      </c>
      <c r="AA38" s="626"/>
      <c r="AB38" s="626"/>
      <c r="AC38" s="626"/>
      <c r="AD38" s="627" t="s">
        <v>133</v>
      </c>
      <c r="AE38" s="627"/>
      <c r="AF38" s="627"/>
      <c r="AG38" s="627"/>
      <c r="AH38" s="627"/>
      <c r="AI38" s="627"/>
      <c r="AJ38" s="627"/>
      <c r="AK38" s="627"/>
      <c r="AL38" s="628" t="s">
        <v>252</v>
      </c>
      <c r="AM38" s="629"/>
      <c r="AN38" s="629"/>
      <c r="AO38" s="630"/>
      <c r="AQ38" s="686" t="s">
        <v>344</v>
      </c>
      <c r="AR38" s="687"/>
      <c r="AS38" s="687"/>
      <c r="AT38" s="687"/>
      <c r="AU38" s="687"/>
      <c r="AV38" s="687"/>
      <c r="AW38" s="687"/>
      <c r="AX38" s="687"/>
      <c r="AY38" s="688"/>
      <c r="AZ38" s="623">
        <v>1478371</v>
      </c>
      <c r="BA38" s="624"/>
      <c r="BB38" s="624"/>
      <c r="BC38" s="624"/>
      <c r="BD38" s="655"/>
      <c r="BE38" s="655"/>
      <c r="BF38" s="678"/>
      <c r="BG38" s="620" t="s">
        <v>345</v>
      </c>
      <c r="BH38" s="621"/>
      <c r="BI38" s="621"/>
      <c r="BJ38" s="621"/>
      <c r="BK38" s="621"/>
      <c r="BL38" s="621"/>
      <c r="BM38" s="621"/>
      <c r="BN38" s="621"/>
      <c r="BO38" s="621"/>
      <c r="BP38" s="621"/>
      <c r="BQ38" s="621"/>
      <c r="BR38" s="621"/>
      <c r="BS38" s="621"/>
      <c r="BT38" s="621"/>
      <c r="BU38" s="622"/>
      <c r="BV38" s="623">
        <v>21893</v>
      </c>
      <c r="BW38" s="624"/>
      <c r="BX38" s="624"/>
      <c r="BY38" s="624"/>
      <c r="BZ38" s="624"/>
      <c r="CA38" s="624"/>
      <c r="CB38" s="633"/>
      <c r="CD38" s="620" t="s">
        <v>346</v>
      </c>
      <c r="CE38" s="621"/>
      <c r="CF38" s="621"/>
      <c r="CG38" s="621"/>
      <c r="CH38" s="621"/>
      <c r="CI38" s="621"/>
      <c r="CJ38" s="621"/>
      <c r="CK38" s="621"/>
      <c r="CL38" s="621"/>
      <c r="CM38" s="621"/>
      <c r="CN38" s="621"/>
      <c r="CO38" s="621"/>
      <c r="CP38" s="621"/>
      <c r="CQ38" s="622"/>
      <c r="CR38" s="623">
        <v>7380452</v>
      </c>
      <c r="CS38" s="624"/>
      <c r="CT38" s="624"/>
      <c r="CU38" s="624"/>
      <c r="CV38" s="624"/>
      <c r="CW38" s="624"/>
      <c r="CX38" s="624"/>
      <c r="CY38" s="625"/>
      <c r="CZ38" s="628">
        <v>7.4</v>
      </c>
      <c r="DA38" s="653"/>
      <c r="DB38" s="653"/>
      <c r="DC38" s="657"/>
      <c r="DD38" s="632">
        <v>5926825</v>
      </c>
      <c r="DE38" s="624"/>
      <c r="DF38" s="624"/>
      <c r="DG38" s="624"/>
      <c r="DH38" s="624"/>
      <c r="DI38" s="624"/>
      <c r="DJ38" s="624"/>
      <c r="DK38" s="625"/>
      <c r="DL38" s="632">
        <v>5313884</v>
      </c>
      <c r="DM38" s="624"/>
      <c r="DN38" s="624"/>
      <c r="DO38" s="624"/>
      <c r="DP38" s="624"/>
      <c r="DQ38" s="624"/>
      <c r="DR38" s="624"/>
      <c r="DS38" s="624"/>
      <c r="DT38" s="624"/>
      <c r="DU38" s="624"/>
      <c r="DV38" s="625"/>
      <c r="DW38" s="628">
        <v>10.5</v>
      </c>
      <c r="DX38" s="653"/>
      <c r="DY38" s="653"/>
      <c r="DZ38" s="653"/>
      <c r="EA38" s="653"/>
      <c r="EB38" s="653"/>
      <c r="EC38" s="654"/>
    </row>
    <row r="39" spans="2:133" ht="11.25" customHeight="1" x14ac:dyDescent="0.15">
      <c r="B39" s="620" t="s">
        <v>347</v>
      </c>
      <c r="C39" s="621"/>
      <c r="D39" s="621"/>
      <c r="E39" s="621"/>
      <c r="F39" s="621"/>
      <c r="G39" s="621"/>
      <c r="H39" s="621"/>
      <c r="I39" s="621"/>
      <c r="J39" s="621"/>
      <c r="K39" s="621"/>
      <c r="L39" s="621"/>
      <c r="M39" s="621"/>
      <c r="N39" s="621"/>
      <c r="O39" s="621"/>
      <c r="P39" s="621"/>
      <c r="Q39" s="622"/>
      <c r="R39" s="623" t="s">
        <v>252</v>
      </c>
      <c r="S39" s="624"/>
      <c r="T39" s="624"/>
      <c r="U39" s="624"/>
      <c r="V39" s="624"/>
      <c r="W39" s="624"/>
      <c r="X39" s="624"/>
      <c r="Y39" s="625"/>
      <c r="Z39" s="626" t="s">
        <v>133</v>
      </c>
      <c r="AA39" s="626"/>
      <c r="AB39" s="626"/>
      <c r="AC39" s="626"/>
      <c r="AD39" s="627" t="s">
        <v>133</v>
      </c>
      <c r="AE39" s="627"/>
      <c r="AF39" s="627"/>
      <c r="AG39" s="627"/>
      <c r="AH39" s="627"/>
      <c r="AI39" s="627"/>
      <c r="AJ39" s="627"/>
      <c r="AK39" s="627"/>
      <c r="AL39" s="628" t="s">
        <v>133</v>
      </c>
      <c r="AM39" s="629"/>
      <c r="AN39" s="629"/>
      <c r="AO39" s="630"/>
      <c r="AQ39" s="686" t="s">
        <v>348</v>
      </c>
      <c r="AR39" s="687"/>
      <c r="AS39" s="687"/>
      <c r="AT39" s="687"/>
      <c r="AU39" s="687"/>
      <c r="AV39" s="687"/>
      <c r="AW39" s="687"/>
      <c r="AX39" s="687"/>
      <c r="AY39" s="688"/>
      <c r="AZ39" s="623">
        <v>828174</v>
      </c>
      <c r="BA39" s="624"/>
      <c r="BB39" s="624"/>
      <c r="BC39" s="624"/>
      <c r="BD39" s="655"/>
      <c r="BE39" s="655"/>
      <c r="BF39" s="678"/>
      <c r="BG39" s="620" t="s">
        <v>349</v>
      </c>
      <c r="BH39" s="621"/>
      <c r="BI39" s="621"/>
      <c r="BJ39" s="621"/>
      <c r="BK39" s="621"/>
      <c r="BL39" s="621"/>
      <c r="BM39" s="621"/>
      <c r="BN39" s="621"/>
      <c r="BO39" s="621"/>
      <c r="BP39" s="621"/>
      <c r="BQ39" s="621"/>
      <c r="BR39" s="621"/>
      <c r="BS39" s="621"/>
      <c r="BT39" s="621"/>
      <c r="BU39" s="622"/>
      <c r="BV39" s="623">
        <v>30199</v>
      </c>
      <c r="BW39" s="624"/>
      <c r="BX39" s="624"/>
      <c r="BY39" s="624"/>
      <c r="BZ39" s="624"/>
      <c r="CA39" s="624"/>
      <c r="CB39" s="633"/>
      <c r="CD39" s="620" t="s">
        <v>350</v>
      </c>
      <c r="CE39" s="621"/>
      <c r="CF39" s="621"/>
      <c r="CG39" s="621"/>
      <c r="CH39" s="621"/>
      <c r="CI39" s="621"/>
      <c r="CJ39" s="621"/>
      <c r="CK39" s="621"/>
      <c r="CL39" s="621"/>
      <c r="CM39" s="621"/>
      <c r="CN39" s="621"/>
      <c r="CO39" s="621"/>
      <c r="CP39" s="621"/>
      <c r="CQ39" s="622"/>
      <c r="CR39" s="623">
        <v>435960</v>
      </c>
      <c r="CS39" s="655"/>
      <c r="CT39" s="655"/>
      <c r="CU39" s="655"/>
      <c r="CV39" s="655"/>
      <c r="CW39" s="655"/>
      <c r="CX39" s="655"/>
      <c r="CY39" s="656"/>
      <c r="CZ39" s="628">
        <v>0.4</v>
      </c>
      <c r="DA39" s="653"/>
      <c r="DB39" s="653"/>
      <c r="DC39" s="657"/>
      <c r="DD39" s="632">
        <v>370047</v>
      </c>
      <c r="DE39" s="655"/>
      <c r="DF39" s="655"/>
      <c r="DG39" s="655"/>
      <c r="DH39" s="655"/>
      <c r="DI39" s="655"/>
      <c r="DJ39" s="655"/>
      <c r="DK39" s="656"/>
      <c r="DL39" s="632" t="s">
        <v>252</v>
      </c>
      <c r="DM39" s="655"/>
      <c r="DN39" s="655"/>
      <c r="DO39" s="655"/>
      <c r="DP39" s="655"/>
      <c r="DQ39" s="655"/>
      <c r="DR39" s="655"/>
      <c r="DS39" s="655"/>
      <c r="DT39" s="655"/>
      <c r="DU39" s="655"/>
      <c r="DV39" s="656"/>
      <c r="DW39" s="628" t="s">
        <v>133</v>
      </c>
      <c r="DX39" s="653"/>
      <c r="DY39" s="653"/>
      <c r="DZ39" s="653"/>
      <c r="EA39" s="653"/>
      <c r="EB39" s="653"/>
      <c r="EC39" s="654"/>
    </row>
    <row r="40" spans="2:133" ht="11.25" customHeight="1" x14ac:dyDescent="0.15">
      <c r="B40" s="620" t="s">
        <v>351</v>
      </c>
      <c r="C40" s="621"/>
      <c r="D40" s="621"/>
      <c r="E40" s="621"/>
      <c r="F40" s="621"/>
      <c r="G40" s="621"/>
      <c r="H40" s="621"/>
      <c r="I40" s="621"/>
      <c r="J40" s="621"/>
      <c r="K40" s="621"/>
      <c r="L40" s="621"/>
      <c r="M40" s="621"/>
      <c r="N40" s="621"/>
      <c r="O40" s="621"/>
      <c r="P40" s="621"/>
      <c r="Q40" s="622"/>
      <c r="R40" s="623">
        <v>671762</v>
      </c>
      <c r="S40" s="624"/>
      <c r="T40" s="624"/>
      <c r="U40" s="624"/>
      <c r="V40" s="624"/>
      <c r="W40" s="624"/>
      <c r="X40" s="624"/>
      <c r="Y40" s="625"/>
      <c r="Z40" s="626">
        <v>0.7</v>
      </c>
      <c r="AA40" s="626"/>
      <c r="AB40" s="626"/>
      <c r="AC40" s="626"/>
      <c r="AD40" s="627" t="s">
        <v>252</v>
      </c>
      <c r="AE40" s="627"/>
      <c r="AF40" s="627"/>
      <c r="AG40" s="627"/>
      <c r="AH40" s="627"/>
      <c r="AI40" s="627"/>
      <c r="AJ40" s="627"/>
      <c r="AK40" s="627"/>
      <c r="AL40" s="628" t="s">
        <v>133</v>
      </c>
      <c r="AM40" s="629"/>
      <c r="AN40" s="629"/>
      <c r="AO40" s="630"/>
      <c r="AQ40" s="686" t="s">
        <v>352</v>
      </c>
      <c r="AR40" s="687"/>
      <c r="AS40" s="687"/>
      <c r="AT40" s="687"/>
      <c r="AU40" s="687"/>
      <c r="AV40" s="687"/>
      <c r="AW40" s="687"/>
      <c r="AX40" s="687"/>
      <c r="AY40" s="688"/>
      <c r="AZ40" s="623">
        <v>40033</v>
      </c>
      <c r="BA40" s="624"/>
      <c r="BB40" s="624"/>
      <c r="BC40" s="624"/>
      <c r="BD40" s="655"/>
      <c r="BE40" s="655"/>
      <c r="BF40" s="678"/>
      <c r="BG40" s="671" t="s">
        <v>353</v>
      </c>
      <c r="BH40" s="672"/>
      <c r="BI40" s="672"/>
      <c r="BJ40" s="672"/>
      <c r="BK40" s="672"/>
      <c r="BL40" s="219"/>
      <c r="BM40" s="621" t="s">
        <v>354</v>
      </c>
      <c r="BN40" s="621"/>
      <c r="BO40" s="621"/>
      <c r="BP40" s="621"/>
      <c r="BQ40" s="621"/>
      <c r="BR40" s="621"/>
      <c r="BS40" s="621"/>
      <c r="BT40" s="621"/>
      <c r="BU40" s="622"/>
      <c r="BV40" s="623">
        <v>79</v>
      </c>
      <c r="BW40" s="624"/>
      <c r="BX40" s="624"/>
      <c r="BY40" s="624"/>
      <c r="BZ40" s="624"/>
      <c r="CA40" s="624"/>
      <c r="CB40" s="633"/>
      <c r="CD40" s="620" t="s">
        <v>355</v>
      </c>
      <c r="CE40" s="621"/>
      <c r="CF40" s="621"/>
      <c r="CG40" s="621"/>
      <c r="CH40" s="621"/>
      <c r="CI40" s="621"/>
      <c r="CJ40" s="621"/>
      <c r="CK40" s="621"/>
      <c r="CL40" s="621"/>
      <c r="CM40" s="621"/>
      <c r="CN40" s="621"/>
      <c r="CO40" s="621"/>
      <c r="CP40" s="621"/>
      <c r="CQ40" s="622"/>
      <c r="CR40" s="623">
        <v>2047307</v>
      </c>
      <c r="CS40" s="624"/>
      <c r="CT40" s="624"/>
      <c r="CU40" s="624"/>
      <c r="CV40" s="624"/>
      <c r="CW40" s="624"/>
      <c r="CX40" s="624"/>
      <c r="CY40" s="625"/>
      <c r="CZ40" s="628">
        <v>2.1</v>
      </c>
      <c r="DA40" s="653"/>
      <c r="DB40" s="653"/>
      <c r="DC40" s="657"/>
      <c r="DD40" s="632">
        <v>26106</v>
      </c>
      <c r="DE40" s="624"/>
      <c r="DF40" s="624"/>
      <c r="DG40" s="624"/>
      <c r="DH40" s="624"/>
      <c r="DI40" s="624"/>
      <c r="DJ40" s="624"/>
      <c r="DK40" s="625"/>
      <c r="DL40" s="632" t="s">
        <v>252</v>
      </c>
      <c r="DM40" s="624"/>
      <c r="DN40" s="624"/>
      <c r="DO40" s="624"/>
      <c r="DP40" s="624"/>
      <c r="DQ40" s="624"/>
      <c r="DR40" s="624"/>
      <c r="DS40" s="624"/>
      <c r="DT40" s="624"/>
      <c r="DU40" s="624"/>
      <c r="DV40" s="625"/>
      <c r="DW40" s="628" t="s">
        <v>133</v>
      </c>
      <c r="DX40" s="653"/>
      <c r="DY40" s="653"/>
      <c r="DZ40" s="653"/>
      <c r="EA40" s="653"/>
      <c r="EB40" s="653"/>
      <c r="EC40" s="654"/>
    </row>
    <row r="41" spans="2:133" ht="11.25" customHeight="1" x14ac:dyDescent="0.15">
      <c r="B41" s="644" t="s">
        <v>356</v>
      </c>
      <c r="C41" s="645"/>
      <c r="D41" s="645"/>
      <c r="E41" s="645"/>
      <c r="F41" s="645"/>
      <c r="G41" s="645"/>
      <c r="H41" s="645"/>
      <c r="I41" s="645"/>
      <c r="J41" s="645"/>
      <c r="K41" s="645"/>
      <c r="L41" s="645"/>
      <c r="M41" s="645"/>
      <c r="N41" s="645"/>
      <c r="O41" s="645"/>
      <c r="P41" s="645"/>
      <c r="Q41" s="646"/>
      <c r="R41" s="695">
        <v>101629191</v>
      </c>
      <c r="S41" s="696"/>
      <c r="T41" s="696"/>
      <c r="U41" s="696"/>
      <c r="V41" s="696"/>
      <c r="W41" s="696"/>
      <c r="X41" s="696"/>
      <c r="Y41" s="700"/>
      <c r="Z41" s="701">
        <v>100</v>
      </c>
      <c r="AA41" s="701"/>
      <c r="AB41" s="701"/>
      <c r="AC41" s="701"/>
      <c r="AD41" s="702">
        <v>50025964</v>
      </c>
      <c r="AE41" s="702"/>
      <c r="AF41" s="702"/>
      <c r="AG41" s="702"/>
      <c r="AH41" s="702"/>
      <c r="AI41" s="702"/>
      <c r="AJ41" s="702"/>
      <c r="AK41" s="702"/>
      <c r="AL41" s="703">
        <v>100</v>
      </c>
      <c r="AM41" s="683"/>
      <c r="AN41" s="683"/>
      <c r="AO41" s="704"/>
      <c r="AQ41" s="686" t="s">
        <v>357</v>
      </c>
      <c r="AR41" s="687"/>
      <c r="AS41" s="687"/>
      <c r="AT41" s="687"/>
      <c r="AU41" s="687"/>
      <c r="AV41" s="687"/>
      <c r="AW41" s="687"/>
      <c r="AX41" s="687"/>
      <c r="AY41" s="688"/>
      <c r="AZ41" s="623">
        <v>1807853</v>
      </c>
      <c r="BA41" s="624"/>
      <c r="BB41" s="624"/>
      <c r="BC41" s="624"/>
      <c r="BD41" s="655"/>
      <c r="BE41" s="655"/>
      <c r="BF41" s="678"/>
      <c r="BG41" s="671"/>
      <c r="BH41" s="672"/>
      <c r="BI41" s="672"/>
      <c r="BJ41" s="672"/>
      <c r="BK41" s="672"/>
      <c r="BL41" s="219"/>
      <c r="BM41" s="621" t="s">
        <v>358</v>
      </c>
      <c r="BN41" s="621"/>
      <c r="BO41" s="621"/>
      <c r="BP41" s="621"/>
      <c r="BQ41" s="621"/>
      <c r="BR41" s="621"/>
      <c r="BS41" s="621"/>
      <c r="BT41" s="621"/>
      <c r="BU41" s="622"/>
      <c r="BV41" s="623" t="s">
        <v>133</v>
      </c>
      <c r="BW41" s="624"/>
      <c r="BX41" s="624"/>
      <c r="BY41" s="624"/>
      <c r="BZ41" s="624"/>
      <c r="CA41" s="624"/>
      <c r="CB41" s="633"/>
      <c r="CD41" s="620" t="s">
        <v>359</v>
      </c>
      <c r="CE41" s="621"/>
      <c r="CF41" s="621"/>
      <c r="CG41" s="621"/>
      <c r="CH41" s="621"/>
      <c r="CI41" s="621"/>
      <c r="CJ41" s="621"/>
      <c r="CK41" s="621"/>
      <c r="CL41" s="621"/>
      <c r="CM41" s="621"/>
      <c r="CN41" s="621"/>
      <c r="CO41" s="621"/>
      <c r="CP41" s="621"/>
      <c r="CQ41" s="622"/>
      <c r="CR41" s="623" t="s">
        <v>252</v>
      </c>
      <c r="CS41" s="655"/>
      <c r="CT41" s="655"/>
      <c r="CU41" s="655"/>
      <c r="CV41" s="655"/>
      <c r="CW41" s="655"/>
      <c r="CX41" s="655"/>
      <c r="CY41" s="656"/>
      <c r="CZ41" s="628" t="s">
        <v>133</v>
      </c>
      <c r="DA41" s="653"/>
      <c r="DB41" s="653"/>
      <c r="DC41" s="657"/>
      <c r="DD41" s="632" t="s">
        <v>133</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360</v>
      </c>
      <c r="AR42" s="693"/>
      <c r="AS42" s="693"/>
      <c r="AT42" s="693"/>
      <c r="AU42" s="693"/>
      <c r="AV42" s="693"/>
      <c r="AW42" s="693"/>
      <c r="AX42" s="693"/>
      <c r="AY42" s="694"/>
      <c r="AZ42" s="695">
        <v>5598783</v>
      </c>
      <c r="BA42" s="696"/>
      <c r="BB42" s="696"/>
      <c r="BC42" s="696"/>
      <c r="BD42" s="682"/>
      <c r="BE42" s="682"/>
      <c r="BF42" s="684"/>
      <c r="BG42" s="673"/>
      <c r="BH42" s="674"/>
      <c r="BI42" s="674"/>
      <c r="BJ42" s="674"/>
      <c r="BK42" s="674"/>
      <c r="BL42" s="220"/>
      <c r="BM42" s="645" t="s">
        <v>361</v>
      </c>
      <c r="BN42" s="645"/>
      <c r="BO42" s="645"/>
      <c r="BP42" s="645"/>
      <c r="BQ42" s="645"/>
      <c r="BR42" s="645"/>
      <c r="BS42" s="645"/>
      <c r="BT42" s="645"/>
      <c r="BU42" s="646"/>
      <c r="BV42" s="695">
        <v>390</v>
      </c>
      <c r="BW42" s="696"/>
      <c r="BX42" s="696"/>
      <c r="BY42" s="696"/>
      <c r="BZ42" s="696"/>
      <c r="CA42" s="696"/>
      <c r="CB42" s="705"/>
      <c r="CD42" s="620" t="s">
        <v>362</v>
      </c>
      <c r="CE42" s="621"/>
      <c r="CF42" s="621"/>
      <c r="CG42" s="621"/>
      <c r="CH42" s="621"/>
      <c r="CI42" s="621"/>
      <c r="CJ42" s="621"/>
      <c r="CK42" s="621"/>
      <c r="CL42" s="621"/>
      <c r="CM42" s="621"/>
      <c r="CN42" s="621"/>
      <c r="CO42" s="621"/>
      <c r="CP42" s="621"/>
      <c r="CQ42" s="622"/>
      <c r="CR42" s="623">
        <v>8183681</v>
      </c>
      <c r="CS42" s="655"/>
      <c r="CT42" s="655"/>
      <c r="CU42" s="655"/>
      <c r="CV42" s="655"/>
      <c r="CW42" s="655"/>
      <c r="CX42" s="655"/>
      <c r="CY42" s="656"/>
      <c r="CZ42" s="628">
        <v>8.1999999999999993</v>
      </c>
      <c r="DA42" s="653"/>
      <c r="DB42" s="653"/>
      <c r="DC42" s="657"/>
      <c r="DD42" s="632">
        <v>2046889</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0" t="s">
        <v>363</v>
      </c>
      <c r="CD43" s="620" t="s">
        <v>364</v>
      </c>
      <c r="CE43" s="621"/>
      <c r="CF43" s="621"/>
      <c r="CG43" s="621"/>
      <c r="CH43" s="621"/>
      <c r="CI43" s="621"/>
      <c r="CJ43" s="621"/>
      <c r="CK43" s="621"/>
      <c r="CL43" s="621"/>
      <c r="CM43" s="621"/>
      <c r="CN43" s="621"/>
      <c r="CO43" s="621"/>
      <c r="CP43" s="621"/>
      <c r="CQ43" s="622"/>
      <c r="CR43" s="623">
        <v>524240</v>
      </c>
      <c r="CS43" s="655"/>
      <c r="CT43" s="655"/>
      <c r="CU43" s="655"/>
      <c r="CV43" s="655"/>
      <c r="CW43" s="655"/>
      <c r="CX43" s="655"/>
      <c r="CY43" s="656"/>
      <c r="CZ43" s="628">
        <v>0.5</v>
      </c>
      <c r="DA43" s="653"/>
      <c r="DB43" s="653"/>
      <c r="DC43" s="657"/>
      <c r="DD43" s="632">
        <v>478632</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312</v>
      </c>
      <c r="CE44" s="660"/>
      <c r="CF44" s="620" t="s">
        <v>366</v>
      </c>
      <c r="CG44" s="621"/>
      <c r="CH44" s="621"/>
      <c r="CI44" s="621"/>
      <c r="CJ44" s="621"/>
      <c r="CK44" s="621"/>
      <c r="CL44" s="621"/>
      <c r="CM44" s="621"/>
      <c r="CN44" s="621"/>
      <c r="CO44" s="621"/>
      <c r="CP44" s="621"/>
      <c r="CQ44" s="622"/>
      <c r="CR44" s="623">
        <v>8060467</v>
      </c>
      <c r="CS44" s="624"/>
      <c r="CT44" s="624"/>
      <c r="CU44" s="624"/>
      <c r="CV44" s="624"/>
      <c r="CW44" s="624"/>
      <c r="CX44" s="624"/>
      <c r="CY44" s="625"/>
      <c r="CZ44" s="628">
        <v>8.1</v>
      </c>
      <c r="DA44" s="629"/>
      <c r="DB44" s="629"/>
      <c r="DC44" s="635"/>
      <c r="DD44" s="632">
        <v>2037030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368</v>
      </c>
      <c r="CG45" s="621"/>
      <c r="CH45" s="621"/>
      <c r="CI45" s="621"/>
      <c r="CJ45" s="621"/>
      <c r="CK45" s="621"/>
      <c r="CL45" s="621"/>
      <c r="CM45" s="621"/>
      <c r="CN45" s="621"/>
      <c r="CO45" s="621"/>
      <c r="CP45" s="621"/>
      <c r="CQ45" s="622"/>
      <c r="CR45" s="623">
        <v>4062400</v>
      </c>
      <c r="CS45" s="655"/>
      <c r="CT45" s="655"/>
      <c r="CU45" s="655"/>
      <c r="CV45" s="655"/>
      <c r="CW45" s="655"/>
      <c r="CX45" s="655"/>
      <c r="CY45" s="656"/>
      <c r="CZ45" s="628">
        <v>4.0999999999999996</v>
      </c>
      <c r="DA45" s="653"/>
      <c r="DB45" s="653"/>
      <c r="DC45" s="657"/>
      <c r="DD45" s="632">
        <v>507177</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1"/>
      <c r="CD46" s="661"/>
      <c r="CE46" s="662"/>
      <c r="CF46" s="620" t="s">
        <v>369</v>
      </c>
      <c r="CG46" s="621"/>
      <c r="CH46" s="621"/>
      <c r="CI46" s="621"/>
      <c r="CJ46" s="621"/>
      <c r="CK46" s="621"/>
      <c r="CL46" s="621"/>
      <c r="CM46" s="621"/>
      <c r="CN46" s="621"/>
      <c r="CO46" s="621"/>
      <c r="CP46" s="621"/>
      <c r="CQ46" s="622"/>
      <c r="CR46" s="623">
        <v>3184721</v>
      </c>
      <c r="CS46" s="624"/>
      <c r="CT46" s="624"/>
      <c r="CU46" s="624"/>
      <c r="CV46" s="624"/>
      <c r="CW46" s="624"/>
      <c r="CX46" s="624"/>
      <c r="CY46" s="625"/>
      <c r="CZ46" s="628">
        <v>3.2</v>
      </c>
      <c r="DA46" s="629"/>
      <c r="DB46" s="629"/>
      <c r="DC46" s="635"/>
      <c r="DD46" s="632">
        <v>1529666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1"/>
      <c r="CD47" s="661"/>
      <c r="CE47" s="662"/>
      <c r="CF47" s="620" t="s">
        <v>370</v>
      </c>
      <c r="CG47" s="621"/>
      <c r="CH47" s="621"/>
      <c r="CI47" s="621"/>
      <c r="CJ47" s="621"/>
      <c r="CK47" s="621"/>
      <c r="CL47" s="621"/>
      <c r="CM47" s="621"/>
      <c r="CN47" s="621"/>
      <c r="CO47" s="621"/>
      <c r="CP47" s="621"/>
      <c r="CQ47" s="622"/>
      <c r="CR47" s="623">
        <v>123214</v>
      </c>
      <c r="CS47" s="655"/>
      <c r="CT47" s="655"/>
      <c r="CU47" s="655"/>
      <c r="CV47" s="655"/>
      <c r="CW47" s="655"/>
      <c r="CX47" s="655"/>
      <c r="CY47" s="656"/>
      <c r="CZ47" s="628">
        <v>0.1</v>
      </c>
      <c r="DA47" s="653"/>
      <c r="DB47" s="653"/>
      <c r="DC47" s="657"/>
      <c r="DD47" s="632">
        <v>9859</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1"/>
      <c r="CD48" s="663"/>
      <c r="CE48" s="664"/>
      <c r="CF48" s="620" t="s">
        <v>371</v>
      </c>
      <c r="CG48" s="621"/>
      <c r="CH48" s="621"/>
      <c r="CI48" s="621"/>
      <c r="CJ48" s="621"/>
      <c r="CK48" s="621"/>
      <c r="CL48" s="621"/>
      <c r="CM48" s="621"/>
      <c r="CN48" s="621"/>
      <c r="CO48" s="621"/>
      <c r="CP48" s="621"/>
      <c r="CQ48" s="622"/>
      <c r="CR48" s="623" t="s">
        <v>133</v>
      </c>
      <c r="CS48" s="624"/>
      <c r="CT48" s="624"/>
      <c r="CU48" s="624"/>
      <c r="CV48" s="624"/>
      <c r="CW48" s="624"/>
      <c r="CX48" s="624"/>
      <c r="CY48" s="625"/>
      <c r="CZ48" s="628" t="s">
        <v>133</v>
      </c>
      <c r="DA48" s="629"/>
      <c r="DB48" s="629"/>
      <c r="DC48" s="635"/>
      <c r="DD48" s="632" t="s">
        <v>252</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1"/>
      <c r="CD49" s="644" t="s">
        <v>372</v>
      </c>
      <c r="CE49" s="645"/>
      <c r="CF49" s="645"/>
      <c r="CG49" s="645"/>
      <c r="CH49" s="645"/>
      <c r="CI49" s="645"/>
      <c r="CJ49" s="645"/>
      <c r="CK49" s="645"/>
      <c r="CL49" s="645"/>
      <c r="CM49" s="645"/>
      <c r="CN49" s="645"/>
      <c r="CO49" s="645"/>
      <c r="CP49" s="645"/>
      <c r="CQ49" s="646"/>
      <c r="CR49" s="695">
        <v>99630262</v>
      </c>
      <c r="CS49" s="682"/>
      <c r="CT49" s="682"/>
      <c r="CU49" s="682"/>
      <c r="CV49" s="682"/>
      <c r="CW49" s="682"/>
      <c r="CX49" s="682"/>
      <c r="CY49" s="711"/>
      <c r="CZ49" s="703">
        <v>100</v>
      </c>
      <c r="DA49" s="712"/>
      <c r="DB49" s="712"/>
      <c r="DC49" s="713"/>
      <c r="DD49" s="714">
        <v>58270723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j+TZkf1p0qekgg2ybZb5ba19OUhy6PLd7GoZk887eGayvP8pF4EqtOd2mvXV4YrbGglTK0eFo+FpO6HUw18w8Q==" saltValue="1Wo6zIM04JkmjF3SYmDsp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U34" sqref="AU34:AY34"/>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21" t="s">
        <v>373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22" t="s">
        <v>374</v>
      </c>
      <c r="DK2" s="723"/>
      <c r="DL2" s="723"/>
      <c r="DM2" s="723"/>
      <c r="DN2" s="723"/>
      <c r="DO2" s="724"/>
      <c r="DP2" s="224"/>
      <c r="DQ2" s="722" t="s">
        <v>375</v>
      </c>
      <c r="DR2" s="723"/>
      <c r="DS2" s="723"/>
      <c r="DT2" s="723"/>
      <c r="DU2" s="723"/>
      <c r="DV2" s="723"/>
      <c r="DW2" s="723"/>
      <c r="DX2" s="723"/>
      <c r="DY2" s="723"/>
      <c r="DZ2" s="724"/>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25" t="s">
        <v>376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28"/>
      <c r="BA4" s="228"/>
      <c r="BB4" s="228"/>
      <c r="BC4" s="228"/>
      <c r="BD4" s="228"/>
      <c r="BE4" s="229"/>
      <c r="BF4" s="229"/>
      <c r="BG4" s="229"/>
      <c r="BH4" s="229"/>
      <c r="BI4" s="229"/>
      <c r="BJ4" s="229"/>
      <c r="BK4" s="229"/>
      <c r="BL4" s="229"/>
      <c r="BM4" s="229"/>
      <c r="BN4" s="229"/>
      <c r="BO4" s="229"/>
      <c r="BP4" s="229"/>
      <c r="BQ4" s="726" t="s">
        <v>377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0"/>
    </row>
    <row r="5" spans="1:131" s="231" customFormat="1" ht="26.25" customHeight="1" x14ac:dyDescent="0.15">
      <c r="A5" s="727" t="s">
        <v>378</v>
      </c>
      <c r="B5" s="728"/>
      <c r="C5" s="728"/>
      <c r="D5" s="728"/>
      <c r="E5" s="728"/>
      <c r="F5" s="728"/>
      <c r="G5" s="728"/>
      <c r="H5" s="728"/>
      <c r="I5" s="728"/>
      <c r="J5" s="728"/>
      <c r="K5" s="728"/>
      <c r="L5" s="728"/>
      <c r="M5" s="728"/>
      <c r="N5" s="728"/>
      <c r="O5" s="728"/>
      <c r="P5" s="729"/>
      <c r="Q5" s="733" t="s">
        <v>379</v>
      </c>
      <c r="R5" s="734"/>
      <c r="S5" s="734"/>
      <c r="T5" s="734"/>
      <c r="U5" s="735"/>
      <c r="V5" s="733" t="s">
        <v>380</v>
      </c>
      <c r="W5" s="734"/>
      <c r="X5" s="734"/>
      <c r="Y5" s="734"/>
      <c r="Z5" s="735"/>
      <c r="AA5" s="733" t="s">
        <v>381</v>
      </c>
      <c r="AB5" s="734"/>
      <c r="AC5" s="734"/>
      <c r="AD5" s="734"/>
      <c r="AE5" s="734"/>
      <c r="AF5" s="739" t="s">
        <v>382</v>
      </c>
      <c r="AG5" s="734"/>
      <c r="AH5" s="734"/>
      <c r="AI5" s="734"/>
      <c r="AJ5" s="740"/>
      <c r="AK5" s="734" t="s">
        <v>383</v>
      </c>
      <c r="AL5" s="734"/>
      <c r="AM5" s="734"/>
      <c r="AN5" s="734"/>
      <c r="AO5" s="735"/>
      <c r="AP5" s="733" t="s">
        <v>384</v>
      </c>
      <c r="AQ5" s="734"/>
      <c r="AR5" s="734"/>
      <c r="AS5" s="734"/>
      <c r="AT5" s="735"/>
      <c r="AU5" s="733" t="s">
        <v>385</v>
      </c>
      <c r="AV5" s="734"/>
      <c r="AW5" s="734"/>
      <c r="AX5" s="734"/>
      <c r="AY5" s="740"/>
      <c r="AZ5" s="228"/>
      <c r="BA5" s="228"/>
      <c r="BB5" s="228"/>
      <c r="BC5" s="228"/>
      <c r="BD5" s="228"/>
      <c r="BE5" s="229"/>
      <c r="BF5" s="229"/>
      <c r="BG5" s="229"/>
      <c r="BH5" s="229"/>
      <c r="BI5" s="229"/>
      <c r="BJ5" s="229"/>
      <c r="BK5" s="229"/>
      <c r="BL5" s="229"/>
      <c r="BM5" s="229"/>
      <c r="BN5" s="229"/>
      <c r="BO5" s="229"/>
      <c r="BP5" s="229"/>
      <c r="BQ5" s="727" t="s">
        <v>386</v>
      </c>
      <c r="BR5" s="728"/>
      <c r="BS5" s="728"/>
      <c r="BT5" s="728"/>
      <c r="BU5" s="728"/>
      <c r="BV5" s="728"/>
      <c r="BW5" s="728"/>
      <c r="BX5" s="728"/>
      <c r="BY5" s="728"/>
      <c r="BZ5" s="728"/>
      <c r="CA5" s="728"/>
      <c r="CB5" s="728"/>
      <c r="CC5" s="728"/>
      <c r="CD5" s="728"/>
      <c r="CE5" s="728"/>
      <c r="CF5" s="728"/>
      <c r="CG5" s="729"/>
      <c r="CH5" s="733" t="s">
        <v>387</v>
      </c>
      <c r="CI5" s="734"/>
      <c r="CJ5" s="734"/>
      <c r="CK5" s="734"/>
      <c r="CL5" s="735"/>
      <c r="CM5" s="733" t="s">
        <v>388</v>
      </c>
      <c r="CN5" s="734"/>
      <c r="CO5" s="734"/>
      <c r="CP5" s="734"/>
      <c r="CQ5" s="735"/>
      <c r="CR5" s="733" t="s">
        <v>389</v>
      </c>
      <c r="CS5" s="734"/>
      <c r="CT5" s="734"/>
      <c r="CU5" s="734"/>
      <c r="CV5" s="735"/>
      <c r="CW5" s="733" t="s">
        <v>390</v>
      </c>
      <c r="CX5" s="734"/>
      <c r="CY5" s="734"/>
      <c r="CZ5" s="734"/>
      <c r="DA5" s="735"/>
      <c r="DB5" s="733" t="s">
        <v>391</v>
      </c>
      <c r="DC5" s="734"/>
      <c r="DD5" s="734"/>
      <c r="DE5" s="734"/>
      <c r="DF5" s="735"/>
      <c r="DG5" s="763" t="s">
        <v>392</v>
      </c>
      <c r="DH5" s="764"/>
      <c r="DI5" s="764"/>
      <c r="DJ5" s="764"/>
      <c r="DK5" s="765"/>
      <c r="DL5" s="763" t="s">
        <v>393</v>
      </c>
      <c r="DM5" s="764"/>
      <c r="DN5" s="764"/>
      <c r="DO5" s="764"/>
      <c r="DP5" s="765"/>
      <c r="DQ5" s="733" t="s">
        <v>394</v>
      </c>
      <c r="DR5" s="734"/>
      <c r="DS5" s="734"/>
      <c r="DT5" s="734"/>
      <c r="DU5" s="735"/>
      <c r="DV5" s="733" t="s">
        <v>385</v>
      </c>
      <c r="DW5" s="734"/>
      <c r="DX5" s="734"/>
      <c r="DY5" s="734"/>
      <c r="DZ5" s="740"/>
      <c r="EA5" s="230"/>
    </row>
    <row r="6" spans="1:131" s="231"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28"/>
      <c r="BA6" s="228"/>
      <c r="BB6" s="228"/>
      <c r="BC6" s="228"/>
      <c r="BD6" s="228"/>
      <c r="BE6" s="229"/>
      <c r="BF6" s="229"/>
      <c r="BG6" s="229"/>
      <c r="BH6" s="229"/>
      <c r="BI6" s="229"/>
      <c r="BJ6" s="229"/>
      <c r="BK6" s="229"/>
      <c r="BL6" s="229"/>
      <c r="BM6" s="229"/>
      <c r="BN6" s="229"/>
      <c r="BO6" s="229"/>
      <c r="BP6" s="229"/>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0"/>
    </row>
    <row r="7" spans="1:131" s="231" customFormat="1" ht="26.25" customHeight="1" thickTop="1" x14ac:dyDescent="0.15">
      <c r="A7" s="232">
        <v>1</v>
      </c>
      <c r="B7" s="749" t="s">
        <v>395</v>
      </c>
      <c r="C7" s="750"/>
      <c r="D7" s="750"/>
      <c r="E7" s="750"/>
      <c r="F7" s="750"/>
      <c r="G7" s="750"/>
      <c r="H7" s="750"/>
      <c r="I7" s="750"/>
      <c r="J7" s="750"/>
      <c r="K7" s="750"/>
      <c r="L7" s="750"/>
      <c r="M7" s="750"/>
      <c r="N7" s="750"/>
      <c r="O7" s="750"/>
      <c r="P7" s="751"/>
      <c r="Q7" s="752">
        <v>101499</v>
      </c>
      <c r="R7" s="753"/>
      <c r="S7" s="753"/>
      <c r="T7" s="753"/>
      <c r="U7" s="753"/>
      <c r="V7" s="753">
        <v>99506</v>
      </c>
      <c r="W7" s="753"/>
      <c r="X7" s="753"/>
      <c r="Y7" s="753"/>
      <c r="Z7" s="753"/>
      <c r="AA7" s="753">
        <v>1993</v>
      </c>
      <c r="AB7" s="753"/>
      <c r="AC7" s="753"/>
      <c r="AD7" s="753"/>
      <c r="AE7" s="754"/>
      <c r="AF7" s="755">
        <v>1965</v>
      </c>
      <c r="AG7" s="756"/>
      <c r="AH7" s="756"/>
      <c r="AI7" s="756"/>
      <c r="AJ7" s="757"/>
      <c r="AK7" s="758">
        <v>587</v>
      </c>
      <c r="AL7" s="759"/>
      <c r="AM7" s="759"/>
      <c r="AN7" s="759"/>
      <c r="AO7" s="759"/>
      <c r="AP7" s="759">
        <v>104732</v>
      </c>
      <c r="AQ7" s="759"/>
      <c r="AR7" s="759"/>
      <c r="AS7" s="759"/>
      <c r="AT7" s="759"/>
      <c r="AU7" s="760"/>
      <c r="AV7" s="760"/>
      <c r="AW7" s="760"/>
      <c r="AX7" s="760"/>
      <c r="AY7" s="761"/>
      <c r="AZ7" s="228"/>
      <c r="BA7" s="228"/>
      <c r="BB7" s="228"/>
      <c r="BC7" s="228"/>
      <c r="BD7" s="228"/>
      <c r="BE7" s="229"/>
      <c r="BF7" s="229"/>
      <c r="BG7" s="229"/>
      <c r="BH7" s="229"/>
      <c r="BI7" s="229"/>
      <c r="BJ7" s="229"/>
      <c r="BK7" s="229"/>
      <c r="BL7" s="229"/>
      <c r="BM7" s="229"/>
      <c r="BN7" s="229"/>
      <c r="BO7" s="229"/>
      <c r="BP7" s="229"/>
      <c r="BQ7" s="232">
        <v>1</v>
      </c>
      <c r="BR7" s="233"/>
      <c r="BS7" s="746" t="s">
        <v>616</v>
      </c>
      <c r="BT7" s="747"/>
      <c r="BU7" s="747"/>
      <c r="BV7" s="747"/>
      <c r="BW7" s="747"/>
      <c r="BX7" s="747"/>
      <c r="BY7" s="747"/>
      <c r="BZ7" s="747"/>
      <c r="CA7" s="747"/>
      <c r="CB7" s="747"/>
      <c r="CC7" s="747"/>
      <c r="CD7" s="747"/>
      <c r="CE7" s="747"/>
      <c r="CF7" s="747"/>
      <c r="CG7" s="762"/>
      <c r="CH7" s="743">
        <v>-1</v>
      </c>
      <c r="CI7" s="744"/>
      <c r="CJ7" s="744"/>
      <c r="CK7" s="744"/>
      <c r="CL7" s="745"/>
      <c r="CM7" s="743">
        <v>352</v>
      </c>
      <c r="CN7" s="744"/>
      <c r="CO7" s="744"/>
      <c r="CP7" s="744"/>
      <c r="CQ7" s="745"/>
      <c r="CR7" s="743">
        <v>60</v>
      </c>
      <c r="CS7" s="744"/>
      <c r="CT7" s="744"/>
      <c r="CU7" s="744"/>
      <c r="CV7" s="745"/>
      <c r="CW7" s="743" t="s">
        <v>547</v>
      </c>
      <c r="CX7" s="744"/>
      <c r="CY7" s="744"/>
      <c r="CZ7" s="744"/>
      <c r="DA7" s="745"/>
      <c r="DB7" s="743" t="s">
        <v>547</v>
      </c>
      <c r="DC7" s="744"/>
      <c r="DD7" s="744"/>
      <c r="DE7" s="744"/>
      <c r="DF7" s="745"/>
      <c r="DG7" s="743" t="s">
        <v>547</v>
      </c>
      <c r="DH7" s="744"/>
      <c r="DI7" s="744"/>
      <c r="DJ7" s="744"/>
      <c r="DK7" s="745"/>
      <c r="DL7" s="743" t="s">
        <v>547</v>
      </c>
      <c r="DM7" s="744"/>
      <c r="DN7" s="744"/>
      <c r="DO7" s="744"/>
      <c r="DP7" s="745"/>
      <c r="DQ7" s="743" t="s">
        <v>547</v>
      </c>
      <c r="DR7" s="744"/>
      <c r="DS7" s="744"/>
      <c r="DT7" s="744"/>
      <c r="DU7" s="745"/>
      <c r="DV7" s="746"/>
      <c r="DW7" s="747"/>
      <c r="DX7" s="747"/>
      <c r="DY7" s="747"/>
      <c r="DZ7" s="748"/>
      <c r="EA7" s="230"/>
    </row>
    <row r="8" spans="1:131" s="231" customFormat="1" ht="26.25" customHeight="1" x14ac:dyDescent="0.15">
      <c r="A8" s="234">
        <v>2</v>
      </c>
      <c r="B8" s="780" t="s">
        <v>396</v>
      </c>
      <c r="C8" s="781"/>
      <c r="D8" s="781"/>
      <c r="E8" s="781"/>
      <c r="F8" s="781"/>
      <c r="G8" s="781"/>
      <c r="H8" s="781"/>
      <c r="I8" s="781"/>
      <c r="J8" s="781"/>
      <c r="K8" s="781"/>
      <c r="L8" s="781"/>
      <c r="M8" s="781"/>
      <c r="N8" s="781"/>
      <c r="O8" s="781"/>
      <c r="P8" s="782"/>
      <c r="Q8" s="783">
        <v>164</v>
      </c>
      <c r="R8" s="784"/>
      <c r="S8" s="784"/>
      <c r="T8" s="784"/>
      <c r="U8" s="784"/>
      <c r="V8" s="784">
        <v>164</v>
      </c>
      <c r="W8" s="784"/>
      <c r="X8" s="784"/>
      <c r="Y8" s="784"/>
      <c r="Z8" s="784"/>
      <c r="AA8" s="784" t="s">
        <v>615</v>
      </c>
      <c r="AB8" s="784"/>
      <c r="AC8" s="784"/>
      <c r="AD8" s="784"/>
      <c r="AE8" s="785"/>
      <c r="AF8" s="786" t="s">
        <v>397</v>
      </c>
      <c r="AG8" s="787"/>
      <c r="AH8" s="787"/>
      <c r="AI8" s="787"/>
      <c r="AJ8" s="788"/>
      <c r="AK8" s="769">
        <v>26</v>
      </c>
      <c r="AL8" s="770"/>
      <c r="AM8" s="770"/>
      <c r="AN8" s="770"/>
      <c r="AO8" s="770"/>
      <c r="AP8" s="770">
        <v>286</v>
      </c>
      <c r="AQ8" s="770"/>
      <c r="AR8" s="770"/>
      <c r="AS8" s="770"/>
      <c r="AT8" s="770"/>
      <c r="AU8" s="771"/>
      <c r="AV8" s="771"/>
      <c r="AW8" s="771"/>
      <c r="AX8" s="771"/>
      <c r="AY8" s="772"/>
      <c r="AZ8" s="228"/>
      <c r="BA8" s="228"/>
      <c r="BB8" s="228"/>
      <c r="BC8" s="228"/>
      <c r="BD8" s="228"/>
      <c r="BE8" s="229"/>
      <c r="BF8" s="229"/>
      <c r="BG8" s="229"/>
      <c r="BH8" s="229"/>
      <c r="BI8" s="229"/>
      <c r="BJ8" s="229"/>
      <c r="BK8" s="229"/>
      <c r="BL8" s="229"/>
      <c r="BM8" s="229"/>
      <c r="BN8" s="229"/>
      <c r="BO8" s="229"/>
      <c r="BP8" s="229"/>
      <c r="BQ8" s="234">
        <v>2</v>
      </c>
      <c r="BR8" s="235"/>
      <c r="BS8" s="773" t="s">
        <v>617</v>
      </c>
      <c r="BT8" s="774"/>
      <c r="BU8" s="774"/>
      <c r="BV8" s="774"/>
      <c r="BW8" s="774"/>
      <c r="BX8" s="774"/>
      <c r="BY8" s="774"/>
      <c r="BZ8" s="774"/>
      <c r="CA8" s="774"/>
      <c r="CB8" s="774"/>
      <c r="CC8" s="774"/>
      <c r="CD8" s="774"/>
      <c r="CE8" s="774"/>
      <c r="CF8" s="774"/>
      <c r="CG8" s="775"/>
      <c r="CH8" s="776">
        <v>4</v>
      </c>
      <c r="CI8" s="777"/>
      <c r="CJ8" s="777"/>
      <c r="CK8" s="777"/>
      <c r="CL8" s="778"/>
      <c r="CM8" s="776">
        <v>86</v>
      </c>
      <c r="CN8" s="777"/>
      <c r="CO8" s="777"/>
      <c r="CP8" s="777"/>
      <c r="CQ8" s="778"/>
      <c r="CR8" s="776">
        <v>13</v>
      </c>
      <c r="CS8" s="777"/>
      <c r="CT8" s="777"/>
      <c r="CU8" s="777"/>
      <c r="CV8" s="778"/>
      <c r="CW8" s="776" t="s">
        <v>547</v>
      </c>
      <c r="CX8" s="777"/>
      <c r="CY8" s="777"/>
      <c r="CZ8" s="777"/>
      <c r="DA8" s="778"/>
      <c r="DB8" s="776">
        <v>2729</v>
      </c>
      <c r="DC8" s="777"/>
      <c r="DD8" s="777"/>
      <c r="DE8" s="777"/>
      <c r="DF8" s="778"/>
      <c r="DG8" s="776" t="s">
        <v>547</v>
      </c>
      <c r="DH8" s="777"/>
      <c r="DI8" s="777"/>
      <c r="DJ8" s="777"/>
      <c r="DK8" s="778"/>
      <c r="DL8" s="776" t="s">
        <v>547</v>
      </c>
      <c r="DM8" s="777"/>
      <c r="DN8" s="777"/>
      <c r="DO8" s="777"/>
      <c r="DP8" s="778"/>
      <c r="DQ8" s="776" t="s">
        <v>547</v>
      </c>
      <c r="DR8" s="777"/>
      <c r="DS8" s="777"/>
      <c r="DT8" s="777"/>
      <c r="DU8" s="778"/>
      <c r="DV8" s="773"/>
      <c r="DW8" s="774"/>
      <c r="DX8" s="774"/>
      <c r="DY8" s="774"/>
      <c r="DZ8" s="779"/>
      <c r="EA8" s="230"/>
    </row>
    <row r="9" spans="1:131" s="231" customFormat="1" ht="26.25" customHeight="1" x14ac:dyDescent="0.15">
      <c r="A9" s="234">
        <v>3</v>
      </c>
      <c r="B9" s="780" t="s">
        <v>398</v>
      </c>
      <c r="C9" s="781"/>
      <c r="D9" s="781"/>
      <c r="E9" s="781"/>
      <c r="F9" s="781"/>
      <c r="G9" s="781"/>
      <c r="H9" s="781"/>
      <c r="I9" s="781"/>
      <c r="J9" s="781"/>
      <c r="K9" s="781"/>
      <c r="L9" s="781"/>
      <c r="M9" s="781"/>
      <c r="N9" s="781"/>
      <c r="O9" s="781"/>
      <c r="P9" s="782"/>
      <c r="Q9" s="783">
        <v>416</v>
      </c>
      <c r="R9" s="784"/>
      <c r="S9" s="784"/>
      <c r="T9" s="784"/>
      <c r="U9" s="784"/>
      <c r="V9" s="784">
        <v>410</v>
      </c>
      <c r="W9" s="784"/>
      <c r="X9" s="784"/>
      <c r="Y9" s="784"/>
      <c r="Z9" s="784"/>
      <c r="AA9" s="784">
        <v>6</v>
      </c>
      <c r="AB9" s="784"/>
      <c r="AC9" s="784"/>
      <c r="AD9" s="784"/>
      <c r="AE9" s="785"/>
      <c r="AF9" s="786">
        <v>6</v>
      </c>
      <c r="AG9" s="787"/>
      <c r="AH9" s="787"/>
      <c r="AI9" s="787"/>
      <c r="AJ9" s="788"/>
      <c r="AK9" s="769">
        <v>359</v>
      </c>
      <c r="AL9" s="770"/>
      <c r="AM9" s="770"/>
      <c r="AN9" s="770"/>
      <c r="AO9" s="770"/>
      <c r="AP9" s="770">
        <v>91</v>
      </c>
      <c r="AQ9" s="770"/>
      <c r="AR9" s="770"/>
      <c r="AS9" s="770"/>
      <c r="AT9" s="770"/>
      <c r="AU9" s="771"/>
      <c r="AV9" s="771"/>
      <c r="AW9" s="771"/>
      <c r="AX9" s="771"/>
      <c r="AY9" s="772"/>
      <c r="AZ9" s="228"/>
      <c r="BA9" s="228"/>
      <c r="BB9" s="228"/>
      <c r="BC9" s="228"/>
      <c r="BD9" s="228"/>
      <c r="BE9" s="229"/>
      <c r="BF9" s="229"/>
      <c r="BG9" s="229"/>
      <c r="BH9" s="229"/>
      <c r="BI9" s="229"/>
      <c r="BJ9" s="229"/>
      <c r="BK9" s="229"/>
      <c r="BL9" s="229"/>
      <c r="BM9" s="229"/>
      <c r="BN9" s="229"/>
      <c r="BO9" s="229"/>
      <c r="BP9" s="229"/>
      <c r="BQ9" s="234">
        <v>3</v>
      </c>
      <c r="BR9" s="235"/>
      <c r="BS9" s="773" t="s">
        <v>618</v>
      </c>
      <c r="BT9" s="774"/>
      <c r="BU9" s="774"/>
      <c r="BV9" s="774"/>
      <c r="BW9" s="774"/>
      <c r="BX9" s="774"/>
      <c r="BY9" s="774"/>
      <c r="BZ9" s="774"/>
      <c r="CA9" s="774"/>
      <c r="CB9" s="774"/>
      <c r="CC9" s="774"/>
      <c r="CD9" s="774"/>
      <c r="CE9" s="774"/>
      <c r="CF9" s="774"/>
      <c r="CG9" s="775"/>
      <c r="CH9" s="776">
        <v>-1</v>
      </c>
      <c r="CI9" s="777"/>
      <c r="CJ9" s="777"/>
      <c r="CK9" s="777"/>
      <c r="CL9" s="778"/>
      <c r="CM9" s="776">
        <v>38</v>
      </c>
      <c r="CN9" s="777"/>
      <c r="CO9" s="777"/>
      <c r="CP9" s="777"/>
      <c r="CQ9" s="778"/>
      <c r="CR9" s="776">
        <v>20</v>
      </c>
      <c r="CS9" s="777"/>
      <c r="CT9" s="777"/>
      <c r="CU9" s="777"/>
      <c r="CV9" s="778"/>
      <c r="CW9" s="776" t="s">
        <v>547</v>
      </c>
      <c r="CX9" s="777"/>
      <c r="CY9" s="777"/>
      <c r="CZ9" s="777"/>
      <c r="DA9" s="778"/>
      <c r="DB9" s="776" t="s">
        <v>547</v>
      </c>
      <c r="DC9" s="777"/>
      <c r="DD9" s="777"/>
      <c r="DE9" s="777"/>
      <c r="DF9" s="778"/>
      <c r="DG9" s="776" t="s">
        <v>547</v>
      </c>
      <c r="DH9" s="777"/>
      <c r="DI9" s="777"/>
      <c r="DJ9" s="777"/>
      <c r="DK9" s="778"/>
      <c r="DL9" s="776" t="s">
        <v>547</v>
      </c>
      <c r="DM9" s="777"/>
      <c r="DN9" s="777"/>
      <c r="DO9" s="777"/>
      <c r="DP9" s="778"/>
      <c r="DQ9" s="776" t="s">
        <v>547</v>
      </c>
      <c r="DR9" s="777"/>
      <c r="DS9" s="777"/>
      <c r="DT9" s="777"/>
      <c r="DU9" s="778"/>
      <c r="DV9" s="773"/>
      <c r="DW9" s="774"/>
      <c r="DX9" s="774"/>
      <c r="DY9" s="774"/>
      <c r="DZ9" s="779"/>
      <c r="EA9" s="230"/>
    </row>
    <row r="10" spans="1:131" s="231" customFormat="1" ht="26.25" customHeight="1" x14ac:dyDescent="0.15">
      <c r="A10" s="234">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28"/>
      <c r="BA10" s="228"/>
      <c r="BB10" s="228"/>
      <c r="BC10" s="228"/>
      <c r="BD10" s="228"/>
      <c r="BE10" s="229"/>
      <c r="BF10" s="229"/>
      <c r="BG10" s="229"/>
      <c r="BH10" s="229"/>
      <c r="BI10" s="229"/>
      <c r="BJ10" s="229"/>
      <c r="BK10" s="229"/>
      <c r="BL10" s="229"/>
      <c r="BM10" s="229"/>
      <c r="BN10" s="229"/>
      <c r="BO10" s="229"/>
      <c r="BP10" s="229"/>
      <c r="BQ10" s="234">
        <v>4</v>
      </c>
      <c r="BR10" s="235"/>
      <c r="BS10" s="773" t="s">
        <v>619</v>
      </c>
      <c r="BT10" s="774"/>
      <c r="BU10" s="774"/>
      <c r="BV10" s="774"/>
      <c r="BW10" s="774"/>
      <c r="BX10" s="774"/>
      <c r="BY10" s="774"/>
      <c r="BZ10" s="774"/>
      <c r="CA10" s="774"/>
      <c r="CB10" s="774"/>
      <c r="CC10" s="774"/>
      <c r="CD10" s="774"/>
      <c r="CE10" s="774"/>
      <c r="CF10" s="774"/>
      <c r="CG10" s="775"/>
      <c r="CH10" s="776">
        <v>7</v>
      </c>
      <c r="CI10" s="777"/>
      <c r="CJ10" s="777"/>
      <c r="CK10" s="777"/>
      <c r="CL10" s="778"/>
      <c r="CM10" s="776">
        <v>78</v>
      </c>
      <c r="CN10" s="777"/>
      <c r="CO10" s="777"/>
      <c r="CP10" s="777"/>
      <c r="CQ10" s="778"/>
      <c r="CR10" s="776">
        <v>6</v>
      </c>
      <c r="CS10" s="777"/>
      <c r="CT10" s="777"/>
      <c r="CU10" s="777"/>
      <c r="CV10" s="778"/>
      <c r="CW10" s="776" t="s">
        <v>547</v>
      </c>
      <c r="CX10" s="777"/>
      <c r="CY10" s="777"/>
      <c r="CZ10" s="777"/>
      <c r="DA10" s="778"/>
      <c r="DB10" s="776" t="s">
        <v>547</v>
      </c>
      <c r="DC10" s="777"/>
      <c r="DD10" s="777"/>
      <c r="DE10" s="777"/>
      <c r="DF10" s="778"/>
      <c r="DG10" s="776" t="s">
        <v>547</v>
      </c>
      <c r="DH10" s="777"/>
      <c r="DI10" s="777"/>
      <c r="DJ10" s="777"/>
      <c r="DK10" s="778"/>
      <c r="DL10" s="776" t="s">
        <v>547</v>
      </c>
      <c r="DM10" s="777"/>
      <c r="DN10" s="777"/>
      <c r="DO10" s="777"/>
      <c r="DP10" s="778"/>
      <c r="DQ10" s="776" t="s">
        <v>547</v>
      </c>
      <c r="DR10" s="777"/>
      <c r="DS10" s="777"/>
      <c r="DT10" s="777"/>
      <c r="DU10" s="778"/>
      <c r="DV10" s="773"/>
      <c r="DW10" s="774"/>
      <c r="DX10" s="774"/>
      <c r="DY10" s="774"/>
      <c r="DZ10" s="779"/>
      <c r="EA10" s="230"/>
    </row>
    <row r="11" spans="1:131" s="231" customFormat="1" ht="26.25" customHeight="1" x14ac:dyDescent="0.15">
      <c r="A11" s="234">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28"/>
      <c r="BA11" s="228"/>
      <c r="BB11" s="228"/>
      <c r="BC11" s="228"/>
      <c r="BD11" s="228"/>
      <c r="BE11" s="229"/>
      <c r="BF11" s="229"/>
      <c r="BG11" s="229"/>
      <c r="BH11" s="229"/>
      <c r="BI11" s="229"/>
      <c r="BJ11" s="229"/>
      <c r="BK11" s="229"/>
      <c r="BL11" s="229"/>
      <c r="BM11" s="229"/>
      <c r="BN11" s="229"/>
      <c r="BO11" s="229"/>
      <c r="BP11" s="229"/>
      <c r="BQ11" s="234">
        <v>5</v>
      </c>
      <c r="BR11" s="235"/>
      <c r="BS11" s="773" t="s">
        <v>620</v>
      </c>
      <c r="BT11" s="774"/>
      <c r="BU11" s="774"/>
      <c r="BV11" s="774"/>
      <c r="BW11" s="774"/>
      <c r="BX11" s="774"/>
      <c r="BY11" s="774"/>
      <c r="BZ11" s="774"/>
      <c r="CA11" s="774"/>
      <c r="CB11" s="774"/>
      <c r="CC11" s="774"/>
      <c r="CD11" s="774"/>
      <c r="CE11" s="774"/>
      <c r="CF11" s="774"/>
      <c r="CG11" s="775"/>
      <c r="CH11" s="776">
        <v>-4</v>
      </c>
      <c r="CI11" s="777"/>
      <c r="CJ11" s="777"/>
      <c r="CK11" s="777"/>
      <c r="CL11" s="778"/>
      <c r="CM11" s="776">
        <v>11</v>
      </c>
      <c r="CN11" s="777"/>
      <c r="CO11" s="777"/>
      <c r="CP11" s="777"/>
      <c r="CQ11" s="778"/>
      <c r="CR11" s="776">
        <v>5</v>
      </c>
      <c r="CS11" s="777"/>
      <c r="CT11" s="777"/>
      <c r="CU11" s="777"/>
      <c r="CV11" s="778"/>
      <c r="CW11" s="776" t="s">
        <v>547</v>
      </c>
      <c r="CX11" s="777"/>
      <c r="CY11" s="777"/>
      <c r="CZ11" s="777"/>
      <c r="DA11" s="778"/>
      <c r="DB11" s="776" t="s">
        <v>547</v>
      </c>
      <c r="DC11" s="777"/>
      <c r="DD11" s="777"/>
      <c r="DE11" s="777"/>
      <c r="DF11" s="778"/>
      <c r="DG11" s="776" t="s">
        <v>547</v>
      </c>
      <c r="DH11" s="777"/>
      <c r="DI11" s="777"/>
      <c r="DJ11" s="777"/>
      <c r="DK11" s="778"/>
      <c r="DL11" s="776" t="s">
        <v>547</v>
      </c>
      <c r="DM11" s="777"/>
      <c r="DN11" s="777"/>
      <c r="DO11" s="777"/>
      <c r="DP11" s="778"/>
      <c r="DQ11" s="776" t="s">
        <v>547</v>
      </c>
      <c r="DR11" s="777"/>
      <c r="DS11" s="777"/>
      <c r="DT11" s="777"/>
      <c r="DU11" s="778"/>
      <c r="DV11" s="773"/>
      <c r="DW11" s="774"/>
      <c r="DX11" s="774"/>
      <c r="DY11" s="774"/>
      <c r="DZ11" s="779"/>
      <c r="EA11" s="230"/>
    </row>
    <row r="12" spans="1:131" s="231" customFormat="1" ht="26.25" customHeight="1" x14ac:dyDescent="0.15">
      <c r="A12" s="234">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28"/>
      <c r="BA12" s="228"/>
      <c r="BB12" s="228"/>
      <c r="BC12" s="228"/>
      <c r="BD12" s="228"/>
      <c r="BE12" s="229"/>
      <c r="BF12" s="229"/>
      <c r="BG12" s="229"/>
      <c r="BH12" s="229"/>
      <c r="BI12" s="229"/>
      <c r="BJ12" s="229"/>
      <c r="BK12" s="229"/>
      <c r="BL12" s="229"/>
      <c r="BM12" s="229"/>
      <c r="BN12" s="229"/>
      <c r="BO12" s="229"/>
      <c r="BP12" s="229"/>
      <c r="BQ12" s="234">
        <v>6</v>
      </c>
      <c r="BR12" s="235"/>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0"/>
    </row>
    <row r="13" spans="1:131" s="231" customFormat="1" ht="26.25" customHeight="1" x14ac:dyDescent="0.15">
      <c r="A13" s="234">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28"/>
      <c r="BA13" s="228"/>
      <c r="BB13" s="228"/>
      <c r="BC13" s="228"/>
      <c r="BD13" s="228"/>
      <c r="BE13" s="229"/>
      <c r="BF13" s="229"/>
      <c r="BG13" s="229"/>
      <c r="BH13" s="229"/>
      <c r="BI13" s="229"/>
      <c r="BJ13" s="229"/>
      <c r="BK13" s="229"/>
      <c r="BL13" s="229"/>
      <c r="BM13" s="229"/>
      <c r="BN13" s="229"/>
      <c r="BO13" s="229"/>
      <c r="BP13" s="229"/>
      <c r="BQ13" s="234">
        <v>7</v>
      </c>
      <c r="BR13" s="235"/>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0"/>
    </row>
    <row r="14" spans="1:131" s="231" customFormat="1" ht="26.25" customHeight="1" x14ac:dyDescent="0.15">
      <c r="A14" s="234">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28"/>
      <c r="BA14" s="228"/>
      <c r="BB14" s="228"/>
      <c r="BC14" s="228"/>
      <c r="BD14" s="228"/>
      <c r="BE14" s="229"/>
      <c r="BF14" s="229"/>
      <c r="BG14" s="229"/>
      <c r="BH14" s="229"/>
      <c r="BI14" s="229"/>
      <c r="BJ14" s="229"/>
      <c r="BK14" s="229"/>
      <c r="BL14" s="229"/>
      <c r="BM14" s="229"/>
      <c r="BN14" s="229"/>
      <c r="BO14" s="229"/>
      <c r="BP14" s="229"/>
      <c r="BQ14" s="234">
        <v>8</v>
      </c>
      <c r="BR14" s="235"/>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0"/>
    </row>
    <row r="15" spans="1:131" s="231" customFormat="1" ht="26.25" customHeight="1" x14ac:dyDescent="0.15">
      <c r="A15" s="234">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28"/>
      <c r="BA15" s="228"/>
      <c r="BB15" s="228"/>
      <c r="BC15" s="228"/>
      <c r="BD15" s="228"/>
      <c r="BE15" s="229"/>
      <c r="BF15" s="229"/>
      <c r="BG15" s="229"/>
      <c r="BH15" s="229"/>
      <c r="BI15" s="229"/>
      <c r="BJ15" s="229"/>
      <c r="BK15" s="229"/>
      <c r="BL15" s="229"/>
      <c r="BM15" s="229"/>
      <c r="BN15" s="229"/>
      <c r="BO15" s="229"/>
      <c r="BP15" s="229"/>
      <c r="BQ15" s="234">
        <v>9</v>
      </c>
      <c r="BR15" s="235"/>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0"/>
    </row>
    <row r="16" spans="1:131" s="231" customFormat="1" ht="26.25" customHeight="1" x14ac:dyDescent="0.15">
      <c r="A16" s="234">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28"/>
      <c r="BA16" s="228"/>
      <c r="BB16" s="228"/>
      <c r="BC16" s="228"/>
      <c r="BD16" s="228"/>
      <c r="BE16" s="229"/>
      <c r="BF16" s="229"/>
      <c r="BG16" s="229"/>
      <c r="BH16" s="229"/>
      <c r="BI16" s="229"/>
      <c r="BJ16" s="229"/>
      <c r="BK16" s="229"/>
      <c r="BL16" s="229"/>
      <c r="BM16" s="229"/>
      <c r="BN16" s="229"/>
      <c r="BO16" s="229"/>
      <c r="BP16" s="229"/>
      <c r="BQ16" s="234">
        <v>10</v>
      </c>
      <c r="BR16" s="235"/>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0"/>
    </row>
    <row r="17" spans="1:131" s="231" customFormat="1" ht="26.25" customHeight="1" x14ac:dyDescent="0.15">
      <c r="A17" s="234">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28"/>
      <c r="BA17" s="228"/>
      <c r="BB17" s="228"/>
      <c r="BC17" s="228"/>
      <c r="BD17" s="228"/>
      <c r="BE17" s="229"/>
      <c r="BF17" s="229"/>
      <c r="BG17" s="229"/>
      <c r="BH17" s="229"/>
      <c r="BI17" s="229"/>
      <c r="BJ17" s="229"/>
      <c r="BK17" s="229"/>
      <c r="BL17" s="229"/>
      <c r="BM17" s="229"/>
      <c r="BN17" s="229"/>
      <c r="BO17" s="229"/>
      <c r="BP17" s="229"/>
      <c r="BQ17" s="234">
        <v>11</v>
      </c>
      <c r="BR17" s="235"/>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0"/>
    </row>
    <row r="18" spans="1:131" s="231" customFormat="1" ht="26.25" customHeight="1" x14ac:dyDescent="0.15">
      <c r="A18" s="234">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28"/>
      <c r="BA18" s="228"/>
      <c r="BB18" s="228"/>
      <c r="BC18" s="228"/>
      <c r="BD18" s="228"/>
      <c r="BE18" s="229"/>
      <c r="BF18" s="229"/>
      <c r="BG18" s="229"/>
      <c r="BH18" s="229"/>
      <c r="BI18" s="229"/>
      <c r="BJ18" s="229"/>
      <c r="BK18" s="229"/>
      <c r="BL18" s="229"/>
      <c r="BM18" s="229"/>
      <c r="BN18" s="229"/>
      <c r="BO18" s="229"/>
      <c r="BP18" s="229"/>
      <c r="BQ18" s="234">
        <v>12</v>
      </c>
      <c r="BR18" s="235"/>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0"/>
    </row>
    <row r="19" spans="1:131" s="231" customFormat="1" ht="26.25" customHeight="1" x14ac:dyDescent="0.15">
      <c r="A19" s="234">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28"/>
      <c r="BA19" s="228"/>
      <c r="BB19" s="228"/>
      <c r="BC19" s="228"/>
      <c r="BD19" s="228"/>
      <c r="BE19" s="229"/>
      <c r="BF19" s="229"/>
      <c r="BG19" s="229"/>
      <c r="BH19" s="229"/>
      <c r="BI19" s="229"/>
      <c r="BJ19" s="229"/>
      <c r="BK19" s="229"/>
      <c r="BL19" s="229"/>
      <c r="BM19" s="229"/>
      <c r="BN19" s="229"/>
      <c r="BO19" s="229"/>
      <c r="BP19" s="229"/>
      <c r="BQ19" s="234">
        <v>13</v>
      </c>
      <c r="BR19" s="235"/>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0"/>
    </row>
    <row r="20" spans="1:131" s="231" customFormat="1" ht="26.25" customHeight="1" x14ac:dyDescent="0.15">
      <c r="A20" s="234">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28"/>
      <c r="BA20" s="228"/>
      <c r="BB20" s="228"/>
      <c r="BC20" s="228"/>
      <c r="BD20" s="228"/>
      <c r="BE20" s="229"/>
      <c r="BF20" s="229"/>
      <c r="BG20" s="229"/>
      <c r="BH20" s="229"/>
      <c r="BI20" s="229"/>
      <c r="BJ20" s="229"/>
      <c r="BK20" s="229"/>
      <c r="BL20" s="229"/>
      <c r="BM20" s="229"/>
      <c r="BN20" s="229"/>
      <c r="BO20" s="229"/>
      <c r="BP20" s="229"/>
      <c r="BQ20" s="234">
        <v>14</v>
      </c>
      <c r="BR20" s="235"/>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0"/>
    </row>
    <row r="21" spans="1:131" s="231" customFormat="1" ht="26.25" customHeight="1" thickBot="1" x14ac:dyDescent="0.2">
      <c r="A21" s="234">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28"/>
      <c r="BA21" s="228"/>
      <c r="BB21" s="228"/>
      <c r="BC21" s="228"/>
      <c r="BD21" s="228"/>
      <c r="BE21" s="229"/>
      <c r="BF21" s="229"/>
      <c r="BG21" s="229"/>
      <c r="BH21" s="229"/>
      <c r="BI21" s="229"/>
      <c r="BJ21" s="229"/>
      <c r="BK21" s="229"/>
      <c r="BL21" s="229"/>
      <c r="BM21" s="229"/>
      <c r="BN21" s="229"/>
      <c r="BO21" s="229"/>
      <c r="BP21" s="229"/>
      <c r="BQ21" s="234">
        <v>15</v>
      </c>
      <c r="BR21" s="235"/>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0"/>
    </row>
    <row r="22" spans="1:131" s="231" customFormat="1" ht="26.25" customHeight="1" x14ac:dyDescent="0.15">
      <c r="A22" s="234">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399</v>
      </c>
      <c r="BA22" s="806"/>
      <c r="BB22" s="806"/>
      <c r="BC22" s="806"/>
      <c r="BD22" s="807"/>
      <c r="BE22" s="229"/>
      <c r="BF22" s="229"/>
      <c r="BG22" s="229"/>
      <c r="BH22" s="229"/>
      <c r="BI22" s="229"/>
      <c r="BJ22" s="229"/>
      <c r="BK22" s="229"/>
      <c r="BL22" s="229"/>
      <c r="BM22" s="229"/>
      <c r="BN22" s="229"/>
      <c r="BO22" s="229"/>
      <c r="BP22" s="229"/>
      <c r="BQ22" s="234">
        <v>16</v>
      </c>
      <c r="BR22" s="235"/>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0"/>
    </row>
    <row r="23" spans="1:131" s="231" customFormat="1" ht="26.25" customHeight="1" thickBot="1" x14ac:dyDescent="0.2">
      <c r="A23" s="236" t="s">
        <v>400</v>
      </c>
      <c r="B23" s="789" t="s">
        <v>401</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1971</v>
      </c>
      <c r="AG23" s="793"/>
      <c r="AH23" s="793"/>
      <c r="AI23" s="793"/>
      <c r="AJ23" s="796"/>
      <c r="AK23" s="797"/>
      <c r="AL23" s="798"/>
      <c r="AM23" s="798"/>
      <c r="AN23" s="798"/>
      <c r="AO23" s="798"/>
      <c r="AP23" s="793"/>
      <c r="AQ23" s="793"/>
      <c r="AR23" s="793"/>
      <c r="AS23" s="793"/>
      <c r="AT23" s="793"/>
      <c r="AU23" s="809"/>
      <c r="AV23" s="809"/>
      <c r="AW23" s="809"/>
      <c r="AX23" s="809"/>
      <c r="AY23" s="810"/>
      <c r="AZ23" s="811" t="s">
        <v>133</v>
      </c>
      <c r="BA23" s="812"/>
      <c r="BB23" s="812"/>
      <c r="BC23" s="812"/>
      <c r="BD23" s="813"/>
      <c r="BE23" s="229"/>
      <c r="BF23" s="229"/>
      <c r="BG23" s="229"/>
      <c r="BH23" s="229"/>
      <c r="BI23" s="229"/>
      <c r="BJ23" s="229"/>
      <c r="BK23" s="229"/>
      <c r="BL23" s="229"/>
      <c r="BM23" s="229"/>
      <c r="BN23" s="229"/>
      <c r="BO23" s="229"/>
      <c r="BP23" s="229"/>
      <c r="BQ23" s="234">
        <v>17</v>
      </c>
      <c r="BR23" s="235"/>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0"/>
    </row>
    <row r="24" spans="1:131" s="231" customFormat="1" ht="26.25" customHeight="1" x14ac:dyDescent="0.15">
      <c r="A24" s="808" t="s">
        <v>402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28"/>
      <c r="BA24" s="228"/>
      <c r="BB24" s="228"/>
      <c r="BC24" s="228"/>
      <c r="BD24" s="228"/>
      <c r="BE24" s="229"/>
      <c r="BF24" s="229"/>
      <c r="BG24" s="229"/>
      <c r="BH24" s="229"/>
      <c r="BI24" s="229"/>
      <c r="BJ24" s="229"/>
      <c r="BK24" s="229"/>
      <c r="BL24" s="229"/>
      <c r="BM24" s="229"/>
      <c r="BN24" s="229"/>
      <c r="BO24" s="229"/>
      <c r="BP24" s="229"/>
      <c r="BQ24" s="234">
        <v>18</v>
      </c>
      <c r="BR24" s="235"/>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0"/>
    </row>
    <row r="25" spans="1:131" ht="26.25" customHeight="1" thickBot="1" x14ac:dyDescent="0.2">
      <c r="A25" s="725" t="s">
        <v>403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28"/>
      <c r="BK25" s="228"/>
      <c r="BL25" s="228"/>
      <c r="BM25" s="228"/>
      <c r="BN25" s="228"/>
      <c r="BO25" s="237"/>
      <c r="BP25" s="237"/>
      <c r="BQ25" s="234">
        <v>19</v>
      </c>
      <c r="BR25" s="235"/>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26"/>
    </row>
    <row r="26" spans="1:131" ht="26.25" customHeight="1" x14ac:dyDescent="0.15">
      <c r="A26" s="727" t="s">
        <v>378</v>
      </c>
      <c r="B26" s="728"/>
      <c r="C26" s="728"/>
      <c r="D26" s="728"/>
      <c r="E26" s="728"/>
      <c r="F26" s="728"/>
      <c r="G26" s="728"/>
      <c r="H26" s="728"/>
      <c r="I26" s="728"/>
      <c r="J26" s="728"/>
      <c r="K26" s="728"/>
      <c r="L26" s="728"/>
      <c r="M26" s="728"/>
      <c r="N26" s="728"/>
      <c r="O26" s="728"/>
      <c r="P26" s="729"/>
      <c r="Q26" s="733" t="s">
        <v>404</v>
      </c>
      <c r="R26" s="734"/>
      <c r="S26" s="734"/>
      <c r="T26" s="734"/>
      <c r="U26" s="735"/>
      <c r="V26" s="733" t="s">
        <v>405</v>
      </c>
      <c r="W26" s="734"/>
      <c r="X26" s="734"/>
      <c r="Y26" s="734"/>
      <c r="Z26" s="735"/>
      <c r="AA26" s="733" t="s">
        <v>406</v>
      </c>
      <c r="AB26" s="734"/>
      <c r="AC26" s="734"/>
      <c r="AD26" s="734"/>
      <c r="AE26" s="734"/>
      <c r="AF26" s="814" t="s">
        <v>407</v>
      </c>
      <c r="AG26" s="815"/>
      <c r="AH26" s="815"/>
      <c r="AI26" s="815"/>
      <c r="AJ26" s="816"/>
      <c r="AK26" s="734" t="s">
        <v>408</v>
      </c>
      <c r="AL26" s="734"/>
      <c r="AM26" s="734"/>
      <c r="AN26" s="734"/>
      <c r="AO26" s="735"/>
      <c r="AP26" s="733" t="s">
        <v>409</v>
      </c>
      <c r="AQ26" s="734"/>
      <c r="AR26" s="734"/>
      <c r="AS26" s="734"/>
      <c r="AT26" s="735"/>
      <c r="AU26" s="733" t="s">
        <v>410</v>
      </c>
      <c r="AV26" s="734"/>
      <c r="AW26" s="734"/>
      <c r="AX26" s="734"/>
      <c r="AY26" s="735"/>
      <c r="AZ26" s="733" t="s">
        <v>411</v>
      </c>
      <c r="BA26" s="734"/>
      <c r="BB26" s="734"/>
      <c r="BC26" s="734"/>
      <c r="BD26" s="735"/>
      <c r="BE26" s="733" t="s">
        <v>385</v>
      </c>
      <c r="BF26" s="734"/>
      <c r="BG26" s="734"/>
      <c r="BH26" s="734"/>
      <c r="BI26" s="740"/>
      <c r="BJ26" s="228"/>
      <c r="BK26" s="228"/>
      <c r="BL26" s="228"/>
      <c r="BM26" s="228"/>
      <c r="BN26" s="228"/>
      <c r="BO26" s="237"/>
      <c r="BP26" s="237"/>
      <c r="BQ26" s="234">
        <v>20</v>
      </c>
      <c r="BR26" s="235"/>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26"/>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28"/>
      <c r="BK27" s="228"/>
      <c r="BL27" s="228"/>
      <c r="BM27" s="228"/>
      <c r="BN27" s="228"/>
      <c r="BO27" s="237"/>
      <c r="BP27" s="237"/>
      <c r="BQ27" s="234">
        <v>21</v>
      </c>
      <c r="BR27" s="235"/>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26"/>
    </row>
    <row r="28" spans="1:131" ht="26.25" customHeight="1" thickTop="1" x14ac:dyDescent="0.15">
      <c r="A28" s="238">
        <v>1</v>
      </c>
      <c r="B28" s="749" t="s">
        <v>412</v>
      </c>
      <c r="C28" s="750"/>
      <c r="D28" s="750"/>
      <c r="E28" s="750"/>
      <c r="F28" s="750"/>
      <c r="G28" s="750"/>
      <c r="H28" s="750"/>
      <c r="I28" s="750"/>
      <c r="J28" s="750"/>
      <c r="K28" s="750"/>
      <c r="L28" s="750"/>
      <c r="M28" s="750"/>
      <c r="N28" s="750"/>
      <c r="O28" s="750"/>
      <c r="P28" s="751"/>
      <c r="Q28" s="822">
        <v>16308</v>
      </c>
      <c r="R28" s="823"/>
      <c r="S28" s="823"/>
      <c r="T28" s="823"/>
      <c r="U28" s="823"/>
      <c r="V28" s="823">
        <v>16288</v>
      </c>
      <c r="W28" s="823"/>
      <c r="X28" s="823"/>
      <c r="Y28" s="823"/>
      <c r="Z28" s="823"/>
      <c r="AA28" s="823">
        <v>20</v>
      </c>
      <c r="AB28" s="823"/>
      <c r="AC28" s="823"/>
      <c r="AD28" s="823"/>
      <c r="AE28" s="824"/>
      <c r="AF28" s="825">
        <v>20</v>
      </c>
      <c r="AG28" s="823"/>
      <c r="AH28" s="823"/>
      <c r="AI28" s="823"/>
      <c r="AJ28" s="826"/>
      <c r="AK28" s="827">
        <v>1707</v>
      </c>
      <c r="AL28" s="828"/>
      <c r="AM28" s="828"/>
      <c r="AN28" s="828"/>
      <c r="AO28" s="828"/>
      <c r="AP28" s="828" t="s">
        <v>615</v>
      </c>
      <c r="AQ28" s="828"/>
      <c r="AR28" s="828"/>
      <c r="AS28" s="828"/>
      <c r="AT28" s="828"/>
      <c r="AU28" s="828" t="s">
        <v>615</v>
      </c>
      <c r="AV28" s="828"/>
      <c r="AW28" s="828"/>
      <c r="AX28" s="828"/>
      <c r="AY28" s="828"/>
      <c r="AZ28" s="829" t="s">
        <v>615</v>
      </c>
      <c r="BA28" s="829"/>
      <c r="BB28" s="829"/>
      <c r="BC28" s="829"/>
      <c r="BD28" s="829"/>
      <c r="BE28" s="820"/>
      <c r="BF28" s="820"/>
      <c r="BG28" s="820"/>
      <c r="BH28" s="820"/>
      <c r="BI28" s="821"/>
      <c r="BJ28" s="228"/>
      <c r="BK28" s="228"/>
      <c r="BL28" s="228"/>
      <c r="BM28" s="228"/>
      <c r="BN28" s="228"/>
      <c r="BO28" s="237"/>
      <c r="BP28" s="237"/>
      <c r="BQ28" s="234">
        <v>22</v>
      </c>
      <c r="BR28" s="235"/>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26"/>
    </row>
    <row r="29" spans="1:131" ht="26.25" customHeight="1" x14ac:dyDescent="0.15">
      <c r="A29" s="238">
        <v>2</v>
      </c>
      <c r="B29" s="780" t="s">
        <v>413</v>
      </c>
      <c r="C29" s="781"/>
      <c r="D29" s="781"/>
      <c r="E29" s="781"/>
      <c r="F29" s="781"/>
      <c r="G29" s="781"/>
      <c r="H29" s="781"/>
      <c r="I29" s="781"/>
      <c r="J29" s="781"/>
      <c r="K29" s="781"/>
      <c r="L29" s="781"/>
      <c r="M29" s="781"/>
      <c r="N29" s="781"/>
      <c r="O29" s="781"/>
      <c r="P29" s="782"/>
      <c r="Q29" s="783">
        <v>504</v>
      </c>
      <c r="R29" s="784"/>
      <c r="S29" s="784"/>
      <c r="T29" s="784"/>
      <c r="U29" s="784"/>
      <c r="V29" s="784">
        <v>504</v>
      </c>
      <c r="W29" s="784"/>
      <c r="X29" s="784"/>
      <c r="Y29" s="784"/>
      <c r="Z29" s="784"/>
      <c r="AA29" s="784" t="s">
        <v>615</v>
      </c>
      <c r="AB29" s="784"/>
      <c r="AC29" s="784"/>
      <c r="AD29" s="784"/>
      <c r="AE29" s="785"/>
      <c r="AF29" s="786" t="s">
        <v>414</v>
      </c>
      <c r="AG29" s="787"/>
      <c r="AH29" s="787"/>
      <c r="AI29" s="787"/>
      <c r="AJ29" s="788"/>
      <c r="AK29" s="834">
        <v>271</v>
      </c>
      <c r="AL29" s="830"/>
      <c r="AM29" s="830"/>
      <c r="AN29" s="830"/>
      <c r="AO29" s="830"/>
      <c r="AP29" s="830">
        <v>213</v>
      </c>
      <c r="AQ29" s="830"/>
      <c r="AR29" s="830"/>
      <c r="AS29" s="830"/>
      <c r="AT29" s="830"/>
      <c r="AU29" s="830">
        <v>63</v>
      </c>
      <c r="AV29" s="830"/>
      <c r="AW29" s="830"/>
      <c r="AX29" s="830"/>
      <c r="AY29" s="830"/>
      <c r="AZ29" s="831" t="s">
        <v>615</v>
      </c>
      <c r="BA29" s="831"/>
      <c r="BB29" s="831"/>
      <c r="BC29" s="831"/>
      <c r="BD29" s="831"/>
      <c r="BE29" s="832"/>
      <c r="BF29" s="832"/>
      <c r="BG29" s="832"/>
      <c r="BH29" s="832"/>
      <c r="BI29" s="833"/>
      <c r="BJ29" s="228"/>
      <c r="BK29" s="228"/>
      <c r="BL29" s="228"/>
      <c r="BM29" s="228"/>
      <c r="BN29" s="228"/>
      <c r="BO29" s="237"/>
      <c r="BP29" s="237"/>
      <c r="BQ29" s="234">
        <v>23</v>
      </c>
      <c r="BR29" s="235"/>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26"/>
    </row>
    <row r="30" spans="1:131" ht="26.25" customHeight="1" x14ac:dyDescent="0.15">
      <c r="A30" s="238">
        <v>3</v>
      </c>
      <c r="B30" s="780" t="s">
        <v>415</v>
      </c>
      <c r="C30" s="781"/>
      <c r="D30" s="781"/>
      <c r="E30" s="781"/>
      <c r="F30" s="781"/>
      <c r="G30" s="781"/>
      <c r="H30" s="781"/>
      <c r="I30" s="781"/>
      <c r="J30" s="781"/>
      <c r="K30" s="781"/>
      <c r="L30" s="781"/>
      <c r="M30" s="781"/>
      <c r="N30" s="781"/>
      <c r="O30" s="781"/>
      <c r="P30" s="782"/>
      <c r="Q30" s="783">
        <v>325</v>
      </c>
      <c r="R30" s="784"/>
      <c r="S30" s="784"/>
      <c r="T30" s="784"/>
      <c r="U30" s="784"/>
      <c r="V30" s="784">
        <v>325</v>
      </c>
      <c r="W30" s="784"/>
      <c r="X30" s="784"/>
      <c r="Y30" s="784"/>
      <c r="Z30" s="784"/>
      <c r="AA30" s="784" t="s">
        <v>615</v>
      </c>
      <c r="AB30" s="784"/>
      <c r="AC30" s="784"/>
      <c r="AD30" s="784"/>
      <c r="AE30" s="785"/>
      <c r="AF30" s="786" t="s">
        <v>416</v>
      </c>
      <c r="AG30" s="787"/>
      <c r="AH30" s="787"/>
      <c r="AI30" s="787"/>
      <c r="AJ30" s="788"/>
      <c r="AK30" s="834">
        <v>227</v>
      </c>
      <c r="AL30" s="830"/>
      <c r="AM30" s="830"/>
      <c r="AN30" s="830"/>
      <c r="AO30" s="830"/>
      <c r="AP30" s="830">
        <v>51</v>
      </c>
      <c r="AQ30" s="830"/>
      <c r="AR30" s="830"/>
      <c r="AS30" s="830"/>
      <c r="AT30" s="830"/>
      <c r="AU30" s="830">
        <v>22</v>
      </c>
      <c r="AV30" s="830"/>
      <c r="AW30" s="830"/>
      <c r="AX30" s="830"/>
      <c r="AY30" s="830"/>
      <c r="AZ30" s="831" t="s">
        <v>615</v>
      </c>
      <c r="BA30" s="831"/>
      <c r="BB30" s="831"/>
      <c r="BC30" s="831"/>
      <c r="BD30" s="831"/>
      <c r="BE30" s="832"/>
      <c r="BF30" s="832"/>
      <c r="BG30" s="832"/>
      <c r="BH30" s="832"/>
      <c r="BI30" s="833"/>
      <c r="BJ30" s="228"/>
      <c r="BK30" s="228"/>
      <c r="BL30" s="228"/>
      <c r="BM30" s="228"/>
      <c r="BN30" s="228"/>
      <c r="BO30" s="237"/>
      <c r="BP30" s="237"/>
      <c r="BQ30" s="234">
        <v>24</v>
      </c>
      <c r="BR30" s="235"/>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26"/>
    </row>
    <row r="31" spans="1:131" ht="26.25" customHeight="1" x14ac:dyDescent="0.15">
      <c r="A31" s="238">
        <v>4</v>
      </c>
      <c r="B31" s="780" t="s">
        <v>417</v>
      </c>
      <c r="C31" s="781"/>
      <c r="D31" s="781"/>
      <c r="E31" s="781"/>
      <c r="F31" s="781"/>
      <c r="G31" s="781"/>
      <c r="H31" s="781"/>
      <c r="I31" s="781"/>
      <c r="J31" s="781"/>
      <c r="K31" s="781"/>
      <c r="L31" s="781"/>
      <c r="M31" s="781"/>
      <c r="N31" s="781"/>
      <c r="O31" s="781"/>
      <c r="P31" s="782"/>
      <c r="Q31" s="783">
        <v>2721</v>
      </c>
      <c r="R31" s="784"/>
      <c r="S31" s="784"/>
      <c r="T31" s="784"/>
      <c r="U31" s="784"/>
      <c r="V31" s="784">
        <v>2674</v>
      </c>
      <c r="W31" s="784"/>
      <c r="X31" s="784"/>
      <c r="Y31" s="784"/>
      <c r="Z31" s="784"/>
      <c r="AA31" s="784">
        <v>47</v>
      </c>
      <c r="AB31" s="784"/>
      <c r="AC31" s="784"/>
      <c r="AD31" s="784"/>
      <c r="AE31" s="785"/>
      <c r="AF31" s="786">
        <v>47</v>
      </c>
      <c r="AG31" s="787"/>
      <c r="AH31" s="787"/>
      <c r="AI31" s="787"/>
      <c r="AJ31" s="788"/>
      <c r="AK31" s="834">
        <v>703</v>
      </c>
      <c r="AL31" s="830"/>
      <c r="AM31" s="830"/>
      <c r="AN31" s="830"/>
      <c r="AO31" s="830"/>
      <c r="AP31" s="830" t="s">
        <v>615</v>
      </c>
      <c r="AQ31" s="830"/>
      <c r="AR31" s="830"/>
      <c r="AS31" s="830"/>
      <c r="AT31" s="830"/>
      <c r="AU31" s="830" t="s">
        <v>615</v>
      </c>
      <c r="AV31" s="830"/>
      <c r="AW31" s="830"/>
      <c r="AX31" s="830"/>
      <c r="AY31" s="830"/>
      <c r="AZ31" s="831" t="s">
        <v>615</v>
      </c>
      <c r="BA31" s="831"/>
      <c r="BB31" s="831"/>
      <c r="BC31" s="831"/>
      <c r="BD31" s="831"/>
      <c r="BE31" s="832"/>
      <c r="BF31" s="832"/>
      <c r="BG31" s="832"/>
      <c r="BH31" s="832"/>
      <c r="BI31" s="833"/>
      <c r="BJ31" s="228"/>
      <c r="BK31" s="228"/>
      <c r="BL31" s="228"/>
      <c r="BM31" s="228"/>
      <c r="BN31" s="228"/>
      <c r="BO31" s="237"/>
      <c r="BP31" s="237"/>
      <c r="BQ31" s="234">
        <v>25</v>
      </c>
      <c r="BR31" s="235"/>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26"/>
    </row>
    <row r="32" spans="1:131" ht="26.25" customHeight="1" x14ac:dyDescent="0.15">
      <c r="A32" s="238">
        <v>5</v>
      </c>
      <c r="B32" s="780" t="s">
        <v>418</v>
      </c>
      <c r="C32" s="781"/>
      <c r="D32" s="781"/>
      <c r="E32" s="781"/>
      <c r="F32" s="781"/>
      <c r="G32" s="781"/>
      <c r="H32" s="781"/>
      <c r="I32" s="781"/>
      <c r="J32" s="781"/>
      <c r="K32" s="781"/>
      <c r="L32" s="781"/>
      <c r="M32" s="781"/>
      <c r="N32" s="781"/>
      <c r="O32" s="781"/>
      <c r="P32" s="782"/>
      <c r="Q32" s="783">
        <v>17213</v>
      </c>
      <c r="R32" s="784"/>
      <c r="S32" s="784"/>
      <c r="T32" s="784"/>
      <c r="U32" s="784"/>
      <c r="V32" s="784">
        <v>16662</v>
      </c>
      <c r="W32" s="784"/>
      <c r="X32" s="784"/>
      <c r="Y32" s="784"/>
      <c r="Z32" s="784"/>
      <c r="AA32" s="784">
        <v>550</v>
      </c>
      <c r="AB32" s="784"/>
      <c r="AC32" s="784"/>
      <c r="AD32" s="784"/>
      <c r="AE32" s="785"/>
      <c r="AF32" s="786">
        <v>550</v>
      </c>
      <c r="AG32" s="787"/>
      <c r="AH32" s="787"/>
      <c r="AI32" s="787"/>
      <c r="AJ32" s="788"/>
      <c r="AK32" s="834">
        <v>3142</v>
      </c>
      <c r="AL32" s="830"/>
      <c r="AM32" s="830"/>
      <c r="AN32" s="830"/>
      <c r="AO32" s="830"/>
      <c r="AP32" s="830">
        <v>8</v>
      </c>
      <c r="AQ32" s="830"/>
      <c r="AR32" s="830"/>
      <c r="AS32" s="830"/>
      <c r="AT32" s="830"/>
      <c r="AU32" s="830">
        <v>3</v>
      </c>
      <c r="AV32" s="830"/>
      <c r="AW32" s="830"/>
      <c r="AX32" s="830"/>
      <c r="AY32" s="830"/>
      <c r="AZ32" s="831" t="s">
        <v>615</v>
      </c>
      <c r="BA32" s="831"/>
      <c r="BB32" s="831"/>
      <c r="BC32" s="831"/>
      <c r="BD32" s="831"/>
      <c r="BE32" s="832"/>
      <c r="BF32" s="832"/>
      <c r="BG32" s="832"/>
      <c r="BH32" s="832"/>
      <c r="BI32" s="833"/>
      <c r="BJ32" s="228"/>
      <c r="BK32" s="228"/>
      <c r="BL32" s="228"/>
      <c r="BM32" s="228"/>
      <c r="BN32" s="228"/>
      <c r="BO32" s="237"/>
      <c r="BP32" s="237"/>
      <c r="BQ32" s="234">
        <v>26</v>
      </c>
      <c r="BR32" s="235"/>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26"/>
    </row>
    <row r="33" spans="1:131" ht="26.25" customHeight="1" x14ac:dyDescent="0.15">
      <c r="A33" s="238">
        <v>6</v>
      </c>
      <c r="B33" s="780" t="s">
        <v>419</v>
      </c>
      <c r="C33" s="781"/>
      <c r="D33" s="781"/>
      <c r="E33" s="781"/>
      <c r="F33" s="781"/>
      <c r="G33" s="781"/>
      <c r="H33" s="781"/>
      <c r="I33" s="781"/>
      <c r="J33" s="781"/>
      <c r="K33" s="781"/>
      <c r="L33" s="781"/>
      <c r="M33" s="781"/>
      <c r="N33" s="781"/>
      <c r="O33" s="781"/>
      <c r="P33" s="782"/>
      <c r="Q33" s="783">
        <v>178</v>
      </c>
      <c r="R33" s="784"/>
      <c r="S33" s="784"/>
      <c r="T33" s="784"/>
      <c r="U33" s="784"/>
      <c r="V33" s="784">
        <v>118</v>
      </c>
      <c r="W33" s="784"/>
      <c r="X33" s="784"/>
      <c r="Y33" s="784"/>
      <c r="Z33" s="784"/>
      <c r="AA33" s="784">
        <v>59</v>
      </c>
      <c r="AB33" s="784"/>
      <c r="AC33" s="784"/>
      <c r="AD33" s="784"/>
      <c r="AE33" s="785"/>
      <c r="AF33" s="786">
        <v>59</v>
      </c>
      <c r="AG33" s="787"/>
      <c r="AH33" s="787"/>
      <c r="AI33" s="787"/>
      <c r="AJ33" s="788"/>
      <c r="AK33" s="834">
        <v>32</v>
      </c>
      <c r="AL33" s="830"/>
      <c r="AM33" s="830"/>
      <c r="AN33" s="830"/>
      <c r="AO33" s="830"/>
      <c r="AP33" s="830" t="s">
        <v>615</v>
      </c>
      <c r="AQ33" s="830"/>
      <c r="AR33" s="830"/>
      <c r="AS33" s="830"/>
      <c r="AT33" s="830"/>
      <c r="AU33" s="830" t="s">
        <v>615</v>
      </c>
      <c r="AV33" s="830"/>
      <c r="AW33" s="830"/>
      <c r="AX33" s="830"/>
      <c r="AY33" s="830"/>
      <c r="AZ33" s="831" t="s">
        <v>615</v>
      </c>
      <c r="BA33" s="831"/>
      <c r="BB33" s="831"/>
      <c r="BC33" s="831"/>
      <c r="BD33" s="831"/>
      <c r="BE33" s="832"/>
      <c r="BF33" s="832"/>
      <c r="BG33" s="832"/>
      <c r="BH33" s="832"/>
      <c r="BI33" s="833"/>
      <c r="BJ33" s="228"/>
      <c r="BK33" s="228"/>
      <c r="BL33" s="228"/>
      <c r="BM33" s="228"/>
      <c r="BN33" s="228"/>
      <c r="BO33" s="237"/>
      <c r="BP33" s="237"/>
      <c r="BQ33" s="234">
        <v>27</v>
      </c>
      <c r="BR33" s="235"/>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26"/>
    </row>
    <row r="34" spans="1:131" ht="26.25" customHeight="1" x14ac:dyDescent="0.15">
      <c r="A34" s="238">
        <v>7</v>
      </c>
      <c r="B34" s="780" t="s">
        <v>420</v>
      </c>
      <c r="C34" s="781"/>
      <c r="D34" s="781"/>
      <c r="E34" s="781"/>
      <c r="F34" s="781"/>
      <c r="G34" s="781"/>
      <c r="H34" s="781"/>
      <c r="I34" s="781"/>
      <c r="J34" s="781"/>
      <c r="K34" s="781"/>
      <c r="L34" s="781"/>
      <c r="M34" s="781"/>
      <c r="N34" s="781"/>
      <c r="O34" s="781"/>
      <c r="P34" s="782"/>
      <c r="Q34" s="783">
        <v>19281</v>
      </c>
      <c r="R34" s="784"/>
      <c r="S34" s="784"/>
      <c r="T34" s="784"/>
      <c r="U34" s="784"/>
      <c r="V34" s="784">
        <v>19109</v>
      </c>
      <c r="W34" s="784"/>
      <c r="X34" s="784"/>
      <c r="Y34" s="784"/>
      <c r="Z34" s="784"/>
      <c r="AA34" s="784">
        <v>172</v>
      </c>
      <c r="AB34" s="784"/>
      <c r="AC34" s="784"/>
      <c r="AD34" s="784"/>
      <c r="AE34" s="785"/>
      <c r="AF34" s="786">
        <v>6719</v>
      </c>
      <c r="AG34" s="787"/>
      <c r="AH34" s="787"/>
      <c r="AI34" s="787"/>
      <c r="AJ34" s="788"/>
      <c r="AK34" s="834">
        <v>1446</v>
      </c>
      <c r="AL34" s="830"/>
      <c r="AM34" s="830"/>
      <c r="AN34" s="830"/>
      <c r="AO34" s="830"/>
      <c r="AP34" s="830">
        <v>9461</v>
      </c>
      <c r="AQ34" s="830"/>
      <c r="AR34" s="830"/>
      <c r="AS34" s="830"/>
      <c r="AT34" s="830"/>
      <c r="AU34" s="830">
        <v>4995</v>
      </c>
      <c r="AV34" s="830"/>
      <c r="AW34" s="830"/>
      <c r="AX34" s="830"/>
      <c r="AY34" s="830"/>
      <c r="AZ34" s="831" t="s">
        <v>615</v>
      </c>
      <c r="BA34" s="831"/>
      <c r="BB34" s="831"/>
      <c r="BC34" s="831"/>
      <c r="BD34" s="831"/>
      <c r="BE34" s="832" t="s">
        <v>421</v>
      </c>
      <c r="BF34" s="832"/>
      <c r="BG34" s="832"/>
      <c r="BH34" s="832"/>
      <c r="BI34" s="833"/>
      <c r="BJ34" s="228"/>
      <c r="BK34" s="228"/>
      <c r="BL34" s="228"/>
      <c r="BM34" s="228"/>
      <c r="BN34" s="228"/>
      <c r="BO34" s="237"/>
      <c r="BP34" s="237"/>
      <c r="BQ34" s="234">
        <v>28</v>
      </c>
      <c r="BR34" s="235"/>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26"/>
    </row>
    <row r="35" spans="1:131" ht="26.25" customHeight="1" x14ac:dyDescent="0.15">
      <c r="A35" s="238">
        <v>8</v>
      </c>
      <c r="B35" s="780" t="s">
        <v>422</v>
      </c>
      <c r="C35" s="781"/>
      <c r="D35" s="781"/>
      <c r="E35" s="781"/>
      <c r="F35" s="781"/>
      <c r="G35" s="781"/>
      <c r="H35" s="781"/>
      <c r="I35" s="781"/>
      <c r="J35" s="781"/>
      <c r="K35" s="781"/>
      <c r="L35" s="781"/>
      <c r="M35" s="781"/>
      <c r="N35" s="781"/>
      <c r="O35" s="781"/>
      <c r="P35" s="782"/>
      <c r="Q35" s="783">
        <v>5479</v>
      </c>
      <c r="R35" s="784"/>
      <c r="S35" s="784"/>
      <c r="T35" s="784"/>
      <c r="U35" s="784"/>
      <c r="V35" s="784">
        <v>4661</v>
      </c>
      <c r="W35" s="784"/>
      <c r="X35" s="784"/>
      <c r="Y35" s="784"/>
      <c r="Z35" s="784"/>
      <c r="AA35" s="784">
        <v>818</v>
      </c>
      <c r="AB35" s="784"/>
      <c r="AC35" s="784"/>
      <c r="AD35" s="784"/>
      <c r="AE35" s="785"/>
      <c r="AF35" s="786">
        <v>2570</v>
      </c>
      <c r="AG35" s="787"/>
      <c r="AH35" s="787"/>
      <c r="AI35" s="787"/>
      <c r="AJ35" s="788"/>
      <c r="AK35" s="834">
        <v>778</v>
      </c>
      <c r="AL35" s="830"/>
      <c r="AM35" s="830"/>
      <c r="AN35" s="830"/>
      <c r="AO35" s="830"/>
      <c r="AP35" s="830">
        <v>23011</v>
      </c>
      <c r="AQ35" s="830"/>
      <c r="AR35" s="830"/>
      <c r="AS35" s="830"/>
      <c r="AT35" s="830"/>
      <c r="AU35" s="830">
        <v>2784</v>
      </c>
      <c r="AV35" s="830"/>
      <c r="AW35" s="830"/>
      <c r="AX35" s="830"/>
      <c r="AY35" s="830"/>
      <c r="AZ35" s="831" t="s">
        <v>615</v>
      </c>
      <c r="BA35" s="831"/>
      <c r="BB35" s="831"/>
      <c r="BC35" s="831"/>
      <c r="BD35" s="831"/>
      <c r="BE35" s="832" t="s">
        <v>423</v>
      </c>
      <c r="BF35" s="832"/>
      <c r="BG35" s="832"/>
      <c r="BH35" s="832"/>
      <c r="BI35" s="833"/>
      <c r="BJ35" s="228"/>
      <c r="BK35" s="228"/>
      <c r="BL35" s="228"/>
      <c r="BM35" s="228"/>
      <c r="BN35" s="228"/>
      <c r="BO35" s="237"/>
      <c r="BP35" s="237"/>
      <c r="BQ35" s="234">
        <v>29</v>
      </c>
      <c r="BR35" s="235"/>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26"/>
    </row>
    <row r="36" spans="1:131" ht="26.25" customHeight="1" x14ac:dyDescent="0.15">
      <c r="A36" s="238">
        <v>9</v>
      </c>
      <c r="B36" s="780" t="s">
        <v>424</v>
      </c>
      <c r="C36" s="781"/>
      <c r="D36" s="781"/>
      <c r="E36" s="781"/>
      <c r="F36" s="781"/>
      <c r="G36" s="781"/>
      <c r="H36" s="781"/>
      <c r="I36" s="781"/>
      <c r="J36" s="781"/>
      <c r="K36" s="781"/>
      <c r="L36" s="781"/>
      <c r="M36" s="781"/>
      <c r="N36" s="781"/>
      <c r="O36" s="781"/>
      <c r="P36" s="782"/>
      <c r="Q36" s="783">
        <v>62</v>
      </c>
      <c r="R36" s="784"/>
      <c r="S36" s="784"/>
      <c r="T36" s="784"/>
      <c r="U36" s="784"/>
      <c r="V36" s="784">
        <v>56</v>
      </c>
      <c r="W36" s="784"/>
      <c r="X36" s="784"/>
      <c r="Y36" s="784"/>
      <c r="Z36" s="784"/>
      <c r="AA36" s="784">
        <v>6</v>
      </c>
      <c r="AB36" s="784"/>
      <c r="AC36" s="784"/>
      <c r="AD36" s="784"/>
      <c r="AE36" s="785"/>
      <c r="AF36" s="786">
        <v>163</v>
      </c>
      <c r="AG36" s="787"/>
      <c r="AH36" s="787"/>
      <c r="AI36" s="787"/>
      <c r="AJ36" s="788"/>
      <c r="AK36" s="834" t="s">
        <v>615</v>
      </c>
      <c r="AL36" s="830"/>
      <c r="AM36" s="830"/>
      <c r="AN36" s="830"/>
      <c r="AO36" s="830"/>
      <c r="AP36" s="830">
        <v>33</v>
      </c>
      <c r="AQ36" s="830"/>
      <c r="AR36" s="830"/>
      <c r="AS36" s="830"/>
      <c r="AT36" s="830"/>
      <c r="AU36" s="830" t="s">
        <v>615</v>
      </c>
      <c r="AV36" s="830"/>
      <c r="AW36" s="830"/>
      <c r="AX36" s="830"/>
      <c r="AY36" s="830"/>
      <c r="AZ36" s="831" t="s">
        <v>615</v>
      </c>
      <c r="BA36" s="831"/>
      <c r="BB36" s="831"/>
      <c r="BC36" s="831"/>
      <c r="BD36" s="831"/>
      <c r="BE36" s="832" t="s">
        <v>425</v>
      </c>
      <c r="BF36" s="832"/>
      <c r="BG36" s="832"/>
      <c r="BH36" s="832"/>
      <c r="BI36" s="833"/>
      <c r="BJ36" s="228"/>
      <c r="BK36" s="228"/>
      <c r="BL36" s="228"/>
      <c r="BM36" s="228"/>
      <c r="BN36" s="228"/>
      <c r="BO36" s="237"/>
      <c r="BP36" s="237"/>
      <c r="BQ36" s="234">
        <v>30</v>
      </c>
      <c r="BR36" s="235"/>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26"/>
    </row>
    <row r="37" spans="1:131" ht="26.25" customHeight="1" x14ac:dyDescent="0.15">
      <c r="A37" s="238">
        <v>10</v>
      </c>
      <c r="B37" s="780" t="s">
        <v>426</v>
      </c>
      <c r="C37" s="781"/>
      <c r="D37" s="781"/>
      <c r="E37" s="781"/>
      <c r="F37" s="781"/>
      <c r="G37" s="781"/>
      <c r="H37" s="781"/>
      <c r="I37" s="781"/>
      <c r="J37" s="781"/>
      <c r="K37" s="781"/>
      <c r="L37" s="781"/>
      <c r="M37" s="781"/>
      <c r="N37" s="781"/>
      <c r="O37" s="781"/>
      <c r="P37" s="782"/>
      <c r="Q37" s="783">
        <v>7120</v>
      </c>
      <c r="R37" s="784"/>
      <c r="S37" s="784"/>
      <c r="T37" s="784"/>
      <c r="U37" s="784"/>
      <c r="V37" s="784">
        <v>6370</v>
      </c>
      <c r="W37" s="784"/>
      <c r="X37" s="784"/>
      <c r="Y37" s="784"/>
      <c r="Z37" s="784"/>
      <c r="AA37" s="784">
        <v>750</v>
      </c>
      <c r="AB37" s="784"/>
      <c r="AC37" s="784"/>
      <c r="AD37" s="784"/>
      <c r="AE37" s="785"/>
      <c r="AF37" s="786">
        <v>996</v>
      </c>
      <c r="AG37" s="787"/>
      <c r="AH37" s="787"/>
      <c r="AI37" s="787"/>
      <c r="AJ37" s="788"/>
      <c r="AK37" s="834">
        <v>1825</v>
      </c>
      <c r="AL37" s="830"/>
      <c r="AM37" s="830"/>
      <c r="AN37" s="830"/>
      <c r="AO37" s="830"/>
      <c r="AP37" s="830">
        <v>23409</v>
      </c>
      <c r="AQ37" s="830"/>
      <c r="AR37" s="830"/>
      <c r="AS37" s="830"/>
      <c r="AT37" s="830"/>
      <c r="AU37" s="830">
        <v>10628</v>
      </c>
      <c r="AV37" s="830"/>
      <c r="AW37" s="830"/>
      <c r="AX37" s="830"/>
      <c r="AY37" s="830"/>
      <c r="AZ37" s="831" t="s">
        <v>615</v>
      </c>
      <c r="BA37" s="831"/>
      <c r="BB37" s="831"/>
      <c r="BC37" s="831"/>
      <c r="BD37" s="831"/>
      <c r="BE37" s="832" t="s">
        <v>427</v>
      </c>
      <c r="BF37" s="832"/>
      <c r="BG37" s="832"/>
      <c r="BH37" s="832"/>
      <c r="BI37" s="833"/>
      <c r="BJ37" s="228"/>
      <c r="BK37" s="228"/>
      <c r="BL37" s="228"/>
      <c r="BM37" s="228"/>
      <c r="BN37" s="228"/>
      <c r="BO37" s="237"/>
      <c r="BP37" s="237"/>
      <c r="BQ37" s="234">
        <v>31</v>
      </c>
      <c r="BR37" s="235"/>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26"/>
    </row>
    <row r="38" spans="1:131" ht="26.25" customHeight="1" x14ac:dyDescent="0.15">
      <c r="A38" s="238">
        <v>11</v>
      </c>
      <c r="B38" s="780" t="s">
        <v>428</v>
      </c>
      <c r="C38" s="781"/>
      <c r="D38" s="781"/>
      <c r="E38" s="781"/>
      <c r="F38" s="781"/>
      <c r="G38" s="781"/>
      <c r="H38" s="781"/>
      <c r="I38" s="781"/>
      <c r="J38" s="781"/>
      <c r="K38" s="781"/>
      <c r="L38" s="781"/>
      <c r="M38" s="781"/>
      <c r="N38" s="781"/>
      <c r="O38" s="781"/>
      <c r="P38" s="782"/>
      <c r="Q38" s="783">
        <v>92</v>
      </c>
      <c r="R38" s="784"/>
      <c r="S38" s="784"/>
      <c r="T38" s="784"/>
      <c r="U38" s="784"/>
      <c r="V38" s="784">
        <v>80</v>
      </c>
      <c r="W38" s="784"/>
      <c r="X38" s="784"/>
      <c r="Y38" s="784"/>
      <c r="Z38" s="784"/>
      <c r="AA38" s="784">
        <v>12</v>
      </c>
      <c r="AB38" s="784"/>
      <c r="AC38" s="784"/>
      <c r="AD38" s="784"/>
      <c r="AE38" s="785"/>
      <c r="AF38" s="786">
        <v>258</v>
      </c>
      <c r="AG38" s="787"/>
      <c r="AH38" s="787"/>
      <c r="AI38" s="787"/>
      <c r="AJ38" s="788"/>
      <c r="AK38" s="834">
        <v>26</v>
      </c>
      <c r="AL38" s="830"/>
      <c r="AM38" s="830"/>
      <c r="AN38" s="830"/>
      <c r="AO38" s="830"/>
      <c r="AP38" s="830">
        <v>279</v>
      </c>
      <c r="AQ38" s="830"/>
      <c r="AR38" s="830"/>
      <c r="AS38" s="830"/>
      <c r="AT38" s="830"/>
      <c r="AU38" s="830">
        <v>169</v>
      </c>
      <c r="AV38" s="830"/>
      <c r="AW38" s="830"/>
      <c r="AX38" s="830"/>
      <c r="AY38" s="830"/>
      <c r="AZ38" s="831" t="s">
        <v>615</v>
      </c>
      <c r="BA38" s="831"/>
      <c r="BB38" s="831"/>
      <c r="BC38" s="831"/>
      <c r="BD38" s="831"/>
      <c r="BE38" s="832" t="s">
        <v>429</v>
      </c>
      <c r="BF38" s="832"/>
      <c r="BG38" s="832"/>
      <c r="BH38" s="832"/>
      <c r="BI38" s="833"/>
      <c r="BJ38" s="228"/>
      <c r="BK38" s="228"/>
      <c r="BL38" s="228"/>
      <c r="BM38" s="228"/>
      <c r="BN38" s="228"/>
      <c r="BO38" s="237"/>
      <c r="BP38" s="237"/>
      <c r="BQ38" s="234">
        <v>32</v>
      </c>
      <c r="BR38" s="235"/>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26"/>
    </row>
    <row r="39" spans="1:131" ht="26.25" customHeight="1" x14ac:dyDescent="0.15">
      <c r="A39" s="238">
        <v>12</v>
      </c>
      <c r="B39" s="780" t="s">
        <v>430</v>
      </c>
      <c r="C39" s="781"/>
      <c r="D39" s="781"/>
      <c r="E39" s="781"/>
      <c r="F39" s="781"/>
      <c r="G39" s="781"/>
      <c r="H39" s="781"/>
      <c r="I39" s="781"/>
      <c r="J39" s="781"/>
      <c r="K39" s="781"/>
      <c r="L39" s="781"/>
      <c r="M39" s="781"/>
      <c r="N39" s="781"/>
      <c r="O39" s="781"/>
      <c r="P39" s="782"/>
      <c r="Q39" s="783">
        <v>643</v>
      </c>
      <c r="R39" s="784"/>
      <c r="S39" s="784"/>
      <c r="T39" s="784"/>
      <c r="U39" s="784"/>
      <c r="V39" s="784">
        <v>504</v>
      </c>
      <c r="W39" s="784"/>
      <c r="X39" s="784"/>
      <c r="Y39" s="784"/>
      <c r="Z39" s="784"/>
      <c r="AA39" s="784">
        <v>139</v>
      </c>
      <c r="AB39" s="784"/>
      <c r="AC39" s="784"/>
      <c r="AD39" s="784"/>
      <c r="AE39" s="785"/>
      <c r="AF39" s="786">
        <v>1951</v>
      </c>
      <c r="AG39" s="787"/>
      <c r="AH39" s="787"/>
      <c r="AI39" s="787"/>
      <c r="AJ39" s="788"/>
      <c r="AK39" s="834" t="s">
        <v>615</v>
      </c>
      <c r="AL39" s="830"/>
      <c r="AM39" s="830"/>
      <c r="AN39" s="830"/>
      <c r="AO39" s="830"/>
      <c r="AP39" s="830">
        <v>969</v>
      </c>
      <c r="AQ39" s="830"/>
      <c r="AR39" s="830"/>
      <c r="AS39" s="830"/>
      <c r="AT39" s="830"/>
      <c r="AU39" s="830" t="s">
        <v>615</v>
      </c>
      <c r="AV39" s="830"/>
      <c r="AW39" s="830"/>
      <c r="AX39" s="830"/>
      <c r="AY39" s="830"/>
      <c r="AZ39" s="831" t="s">
        <v>615</v>
      </c>
      <c r="BA39" s="831"/>
      <c r="BB39" s="831"/>
      <c r="BC39" s="831"/>
      <c r="BD39" s="831"/>
      <c r="BE39" s="832" t="s">
        <v>423</v>
      </c>
      <c r="BF39" s="832"/>
      <c r="BG39" s="832"/>
      <c r="BH39" s="832"/>
      <c r="BI39" s="833"/>
      <c r="BJ39" s="228"/>
      <c r="BK39" s="228"/>
      <c r="BL39" s="228"/>
      <c r="BM39" s="228"/>
      <c r="BN39" s="228"/>
      <c r="BO39" s="237"/>
      <c r="BP39" s="237"/>
      <c r="BQ39" s="234">
        <v>33</v>
      </c>
      <c r="BR39" s="235"/>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26"/>
    </row>
    <row r="40" spans="1:131" ht="26.25" customHeight="1" x14ac:dyDescent="0.15">
      <c r="A40" s="234">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28"/>
      <c r="BK40" s="228"/>
      <c r="BL40" s="228"/>
      <c r="BM40" s="228"/>
      <c r="BN40" s="228"/>
      <c r="BO40" s="237"/>
      <c r="BP40" s="237"/>
      <c r="BQ40" s="234">
        <v>34</v>
      </c>
      <c r="BR40" s="235"/>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26"/>
    </row>
    <row r="41" spans="1:131" ht="26.25" customHeight="1" x14ac:dyDescent="0.15">
      <c r="A41" s="234">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28"/>
      <c r="BK41" s="228"/>
      <c r="BL41" s="228"/>
      <c r="BM41" s="228"/>
      <c r="BN41" s="228"/>
      <c r="BO41" s="237"/>
      <c r="BP41" s="237"/>
      <c r="BQ41" s="234">
        <v>35</v>
      </c>
      <c r="BR41" s="235"/>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26"/>
    </row>
    <row r="42" spans="1:131" ht="26.25" customHeight="1" x14ac:dyDescent="0.15">
      <c r="A42" s="234">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28"/>
      <c r="BK42" s="228"/>
      <c r="BL42" s="228"/>
      <c r="BM42" s="228"/>
      <c r="BN42" s="228"/>
      <c r="BO42" s="237"/>
      <c r="BP42" s="237"/>
      <c r="BQ42" s="234">
        <v>36</v>
      </c>
      <c r="BR42" s="235"/>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26"/>
    </row>
    <row r="43" spans="1:131" ht="26.25" customHeight="1" x14ac:dyDescent="0.15">
      <c r="A43" s="234">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28"/>
      <c r="BK43" s="228"/>
      <c r="BL43" s="228"/>
      <c r="BM43" s="228"/>
      <c r="BN43" s="228"/>
      <c r="BO43" s="237"/>
      <c r="BP43" s="237"/>
      <c r="BQ43" s="234">
        <v>37</v>
      </c>
      <c r="BR43" s="235"/>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26"/>
    </row>
    <row r="44" spans="1:131" ht="26.25" customHeight="1" x14ac:dyDescent="0.15">
      <c r="A44" s="234">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28"/>
      <c r="BK44" s="228"/>
      <c r="BL44" s="228"/>
      <c r="BM44" s="228"/>
      <c r="BN44" s="228"/>
      <c r="BO44" s="237"/>
      <c r="BP44" s="237"/>
      <c r="BQ44" s="234">
        <v>38</v>
      </c>
      <c r="BR44" s="235"/>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26"/>
    </row>
    <row r="45" spans="1:131" ht="26.25" customHeight="1" x14ac:dyDescent="0.15">
      <c r="A45" s="234">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28"/>
      <c r="BK45" s="228"/>
      <c r="BL45" s="228"/>
      <c r="BM45" s="228"/>
      <c r="BN45" s="228"/>
      <c r="BO45" s="237"/>
      <c r="BP45" s="237"/>
      <c r="BQ45" s="234">
        <v>39</v>
      </c>
      <c r="BR45" s="235"/>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26"/>
    </row>
    <row r="46" spans="1:131" ht="26.25" customHeight="1" x14ac:dyDescent="0.15">
      <c r="A46" s="234">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28"/>
      <c r="BK46" s="228"/>
      <c r="BL46" s="228"/>
      <c r="BM46" s="228"/>
      <c r="BN46" s="228"/>
      <c r="BO46" s="237"/>
      <c r="BP46" s="237"/>
      <c r="BQ46" s="234">
        <v>40</v>
      </c>
      <c r="BR46" s="235"/>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26"/>
    </row>
    <row r="47" spans="1:131" ht="26.25" customHeight="1" x14ac:dyDescent="0.15">
      <c r="A47" s="234">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28"/>
      <c r="BK47" s="228"/>
      <c r="BL47" s="228"/>
      <c r="BM47" s="228"/>
      <c r="BN47" s="228"/>
      <c r="BO47" s="237"/>
      <c r="BP47" s="237"/>
      <c r="BQ47" s="234">
        <v>41</v>
      </c>
      <c r="BR47" s="235"/>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26"/>
    </row>
    <row r="48" spans="1:131" ht="26.25" customHeight="1" x14ac:dyDescent="0.15">
      <c r="A48" s="234">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28"/>
      <c r="BK48" s="228"/>
      <c r="BL48" s="228"/>
      <c r="BM48" s="228"/>
      <c r="BN48" s="228"/>
      <c r="BO48" s="237"/>
      <c r="BP48" s="237"/>
      <c r="BQ48" s="234">
        <v>42</v>
      </c>
      <c r="BR48" s="235"/>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26"/>
    </row>
    <row r="49" spans="1:131" ht="26.25" customHeight="1" x14ac:dyDescent="0.15">
      <c r="A49" s="234">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28"/>
      <c r="BK49" s="228"/>
      <c r="BL49" s="228"/>
      <c r="BM49" s="228"/>
      <c r="BN49" s="228"/>
      <c r="BO49" s="237"/>
      <c r="BP49" s="237"/>
      <c r="BQ49" s="234">
        <v>43</v>
      </c>
      <c r="BR49" s="235"/>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26"/>
    </row>
    <row r="50" spans="1:131" ht="26.25" customHeight="1" x14ac:dyDescent="0.15">
      <c r="A50" s="234">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28"/>
      <c r="BK50" s="228"/>
      <c r="BL50" s="228"/>
      <c r="BM50" s="228"/>
      <c r="BN50" s="228"/>
      <c r="BO50" s="237"/>
      <c r="BP50" s="237"/>
      <c r="BQ50" s="234">
        <v>44</v>
      </c>
      <c r="BR50" s="235"/>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26"/>
    </row>
    <row r="51" spans="1:131" ht="26.25" customHeight="1" x14ac:dyDescent="0.15">
      <c r="A51" s="234">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28"/>
      <c r="BK51" s="228"/>
      <c r="BL51" s="228"/>
      <c r="BM51" s="228"/>
      <c r="BN51" s="228"/>
      <c r="BO51" s="237"/>
      <c r="BP51" s="237"/>
      <c r="BQ51" s="234">
        <v>45</v>
      </c>
      <c r="BR51" s="235"/>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26"/>
    </row>
    <row r="52" spans="1:131" ht="26.25" customHeight="1" x14ac:dyDescent="0.15">
      <c r="A52" s="234">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28"/>
      <c r="BK52" s="228"/>
      <c r="BL52" s="228"/>
      <c r="BM52" s="228"/>
      <c r="BN52" s="228"/>
      <c r="BO52" s="237"/>
      <c r="BP52" s="237"/>
      <c r="BQ52" s="234">
        <v>46</v>
      </c>
      <c r="BR52" s="235"/>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26"/>
    </row>
    <row r="53" spans="1:131" ht="26.25" customHeight="1" x14ac:dyDescent="0.15">
      <c r="A53" s="234">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28"/>
      <c r="BK53" s="228"/>
      <c r="BL53" s="228"/>
      <c r="BM53" s="228"/>
      <c r="BN53" s="228"/>
      <c r="BO53" s="237"/>
      <c r="BP53" s="237"/>
      <c r="BQ53" s="234">
        <v>47</v>
      </c>
      <c r="BR53" s="235"/>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26"/>
    </row>
    <row r="54" spans="1:131" ht="26.25" customHeight="1" x14ac:dyDescent="0.15">
      <c r="A54" s="234">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28"/>
      <c r="BK54" s="228"/>
      <c r="BL54" s="228"/>
      <c r="BM54" s="228"/>
      <c r="BN54" s="228"/>
      <c r="BO54" s="237"/>
      <c r="BP54" s="237"/>
      <c r="BQ54" s="234">
        <v>48</v>
      </c>
      <c r="BR54" s="235"/>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26"/>
    </row>
    <row r="55" spans="1:131" ht="26.25" customHeight="1" x14ac:dyDescent="0.15">
      <c r="A55" s="234">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28"/>
      <c r="BK55" s="228"/>
      <c r="BL55" s="228"/>
      <c r="BM55" s="228"/>
      <c r="BN55" s="228"/>
      <c r="BO55" s="237"/>
      <c r="BP55" s="237"/>
      <c r="BQ55" s="234">
        <v>49</v>
      </c>
      <c r="BR55" s="235"/>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26"/>
    </row>
    <row r="56" spans="1:131" ht="26.25" customHeight="1" x14ac:dyDescent="0.15">
      <c r="A56" s="234">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28"/>
      <c r="BK56" s="228"/>
      <c r="BL56" s="228"/>
      <c r="BM56" s="228"/>
      <c r="BN56" s="228"/>
      <c r="BO56" s="237"/>
      <c r="BP56" s="237"/>
      <c r="BQ56" s="234">
        <v>50</v>
      </c>
      <c r="BR56" s="235"/>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26"/>
    </row>
    <row r="57" spans="1:131" ht="26.25" customHeight="1" x14ac:dyDescent="0.15">
      <c r="A57" s="234">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28"/>
      <c r="BK57" s="228"/>
      <c r="BL57" s="228"/>
      <c r="BM57" s="228"/>
      <c r="BN57" s="228"/>
      <c r="BO57" s="237"/>
      <c r="BP57" s="237"/>
      <c r="BQ57" s="234">
        <v>51</v>
      </c>
      <c r="BR57" s="235"/>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26"/>
    </row>
    <row r="58" spans="1:131" ht="26.25" customHeight="1" x14ac:dyDescent="0.15">
      <c r="A58" s="234">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28"/>
      <c r="BK58" s="228"/>
      <c r="BL58" s="228"/>
      <c r="BM58" s="228"/>
      <c r="BN58" s="228"/>
      <c r="BO58" s="237"/>
      <c r="BP58" s="237"/>
      <c r="BQ58" s="234">
        <v>52</v>
      </c>
      <c r="BR58" s="235"/>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26"/>
    </row>
    <row r="59" spans="1:131" ht="26.25" customHeight="1" x14ac:dyDescent="0.15">
      <c r="A59" s="234">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28"/>
      <c r="BK59" s="228"/>
      <c r="BL59" s="228"/>
      <c r="BM59" s="228"/>
      <c r="BN59" s="228"/>
      <c r="BO59" s="237"/>
      <c r="BP59" s="237"/>
      <c r="BQ59" s="234">
        <v>53</v>
      </c>
      <c r="BR59" s="235"/>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26"/>
    </row>
    <row r="60" spans="1:131" ht="26.25" customHeight="1" x14ac:dyDescent="0.15">
      <c r="A60" s="234">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28"/>
      <c r="BK60" s="228"/>
      <c r="BL60" s="228"/>
      <c r="BM60" s="228"/>
      <c r="BN60" s="228"/>
      <c r="BO60" s="237"/>
      <c r="BP60" s="237"/>
      <c r="BQ60" s="234">
        <v>54</v>
      </c>
      <c r="BR60" s="235"/>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26"/>
    </row>
    <row r="61" spans="1:131" ht="26.25" customHeight="1" thickBot="1" x14ac:dyDescent="0.2">
      <c r="A61" s="234">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28"/>
      <c r="BK61" s="228"/>
      <c r="BL61" s="228"/>
      <c r="BM61" s="228"/>
      <c r="BN61" s="228"/>
      <c r="BO61" s="237"/>
      <c r="BP61" s="237"/>
      <c r="BQ61" s="234">
        <v>55</v>
      </c>
      <c r="BR61" s="235"/>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26"/>
    </row>
    <row r="62" spans="1:131" ht="26.25" customHeight="1" x14ac:dyDescent="0.15">
      <c r="A62" s="234">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431</v>
      </c>
      <c r="BK62" s="806"/>
      <c r="BL62" s="806"/>
      <c r="BM62" s="806"/>
      <c r="BN62" s="807"/>
      <c r="BO62" s="237"/>
      <c r="BP62" s="237"/>
      <c r="BQ62" s="234">
        <v>56</v>
      </c>
      <c r="BR62" s="235"/>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26"/>
    </row>
    <row r="63" spans="1:131" ht="26.25" customHeight="1" thickBot="1" x14ac:dyDescent="0.2">
      <c r="A63" s="236" t="s">
        <v>400</v>
      </c>
      <c r="B63" s="789" t="s">
        <v>432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13335</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416</v>
      </c>
      <c r="BK63" s="852"/>
      <c r="BL63" s="852"/>
      <c r="BM63" s="852"/>
      <c r="BN63" s="853"/>
      <c r="BO63" s="237"/>
      <c r="BP63" s="237"/>
      <c r="BQ63" s="234">
        <v>57</v>
      </c>
      <c r="BR63" s="235"/>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26"/>
    </row>
    <row r="65" spans="1:131" ht="26.25" customHeight="1" thickBot="1" x14ac:dyDescent="0.2">
      <c r="A65" s="228" t="s">
        <v>433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26"/>
    </row>
    <row r="66" spans="1:131" ht="26.25" customHeight="1" x14ac:dyDescent="0.15">
      <c r="A66" s="727" t="s">
        <v>434</v>
      </c>
      <c r="B66" s="728"/>
      <c r="C66" s="728"/>
      <c r="D66" s="728"/>
      <c r="E66" s="728"/>
      <c r="F66" s="728"/>
      <c r="G66" s="728"/>
      <c r="H66" s="728"/>
      <c r="I66" s="728"/>
      <c r="J66" s="728"/>
      <c r="K66" s="728"/>
      <c r="L66" s="728"/>
      <c r="M66" s="728"/>
      <c r="N66" s="728"/>
      <c r="O66" s="728"/>
      <c r="P66" s="729"/>
      <c r="Q66" s="733" t="s">
        <v>435</v>
      </c>
      <c r="R66" s="734"/>
      <c r="S66" s="734"/>
      <c r="T66" s="734"/>
      <c r="U66" s="735"/>
      <c r="V66" s="733" t="s">
        <v>436</v>
      </c>
      <c r="W66" s="734"/>
      <c r="X66" s="734"/>
      <c r="Y66" s="734"/>
      <c r="Z66" s="735"/>
      <c r="AA66" s="733" t="s">
        <v>437</v>
      </c>
      <c r="AB66" s="734"/>
      <c r="AC66" s="734"/>
      <c r="AD66" s="734"/>
      <c r="AE66" s="735"/>
      <c r="AF66" s="854" t="s">
        <v>407</v>
      </c>
      <c r="AG66" s="815"/>
      <c r="AH66" s="815"/>
      <c r="AI66" s="815"/>
      <c r="AJ66" s="855"/>
      <c r="AK66" s="733" t="s">
        <v>438</v>
      </c>
      <c r="AL66" s="728"/>
      <c r="AM66" s="728"/>
      <c r="AN66" s="728"/>
      <c r="AO66" s="729"/>
      <c r="AP66" s="733" t="s">
        <v>439</v>
      </c>
      <c r="AQ66" s="734"/>
      <c r="AR66" s="734"/>
      <c r="AS66" s="734"/>
      <c r="AT66" s="735"/>
      <c r="AU66" s="733" t="s">
        <v>440</v>
      </c>
      <c r="AV66" s="734"/>
      <c r="AW66" s="734"/>
      <c r="AX66" s="734"/>
      <c r="AY66" s="735"/>
      <c r="AZ66" s="733" t="s">
        <v>385</v>
      </c>
      <c r="BA66" s="734"/>
      <c r="BB66" s="734"/>
      <c r="BC66" s="734"/>
      <c r="BD66" s="740"/>
      <c r="BE66" s="237"/>
      <c r="BF66" s="237"/>
      <c r="BG66" s="237"/>
      <c r="BH66" s="237"/>
      <c r="BI66" s="237"/>
      <c r="BJ66" s="237"/>
      <c r="BK66" s="237"/>
      <c r="BL66" s="237"/>
      <c r="BM66" s="237"/>
      <c r="BN66" s="237"/>
      <c r="BO66" s="237"/>
      <c r="BP66" s="237"/>
      <c r="BQ66" s="234">
        <v>60</v>
      </c>
      <c r="BR66" s="239"/>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26"/>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37"/>
      <c r="BF67" s="237"/>
      <c r="BG67" s="237"/>
      <c r="BH67" s="237"/>
      <c r="BI67" s="237"/>
      <c r="BJ67" s="237"/>
      <c r="BK67" s="237"/>
      <c r="BL67" s="237"/>
      <c r="BM67" s="237"/>
      <c r="BN67" s="237"/>
      <c r="BO67" s="237"/>
      <c r="BP67" s="237"/>
      <c r="BQ67" s="234">
        <v>61</v>
      </c>
      <c r="BR67" s="239"/>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26"/>
    </row>
    <row r="68" spans="1:131" ht="26.25" customHeight="1" thickTop="1" x14ac:dyDescent="0.15">
      <c r="A68" s="232">
        <v>1</v>
      </c>
      <c r="B68" s="869" t="s">
        <v>621</v>
      </c>
      <c r="C68" s="870"/>
      <c r="D68" s="870"/>
      <c r="E68" s="870"/>
      <c r="F68" s="870"/>
      <c r="G68" s="870"/>
      <c r="H68" s="870"/>
      <c r="I68" s="870"/>
      <c r="J68" s="870"/>
      <c r="K68" s="870"/>
      <c r="L68" s="870"/>
      <c r="M68" s="870"/>
      <c r="N68" s="870"/>
      <c r="O68" s="870"/>
      <c r="P68" s="871"/>
      <c r="Q68" s="872">
        <v>1709</v>
      </c>
      <c r="R68" s="866"/>
      <c r="S68" s="866"/>
      <c r="T68" s="866"/>
      <c r="U68" s="866"/>
      <c r="V68" s="866">
        <v>1707</v>
      </c>
      <c r="W68" s="866"/>
      <c r="X68" s="866"/>
      <c r="Y68" s="866"/>
      <c r="Z68" s="866"/>
      <c r="AA68" s="866">
        <v>3</v>
      </c>
      <c r="AB68" s="866"/>
      <c r="AC68" s="866"/>
      <c r="AD68" s="866"/>
      <c r="AE68" s="866"/>
      <c r="AF68" s="866">
        <v>3</v>
      </c>
      <c r="AG68" s="866"/>
      <c r="AH68" s="866"/>
      <c r="AI68" s="866"/>
      <c r="AJ68" s="866"/>
      <c r="AK68" s="866" t="s">
        <v>615</v>
      </c>
      <c r="AL68" s="866"/>
      <c r="AM68" s="866"/>
      <c r="AN68" s="866"/>
      <c r="AO68" s="866"/>
      <c r="AP68" s="866" t="s">
        <v>615</v>
      </c>
      <c r="AQ68" s="866"/>
      <c r="AR68" s="866"/>
      <c r="AS68" s="866"/>
      <c r="AT68" s="866"/>
      <c r="AU68" s="866" t="s">
        <v>615</v>
      </c>
      <c r="AV68" s="866"/>
      <c r="AW68" s="866"/>
      <c r="AX68" s="866"/>
      <c r="AY68" s="866"/>
      <c r="AZ68" s="867"/>
      <c r="BA68" s="867"/>
      <c r="BB68" s="867"/>
      <c r="BC68" s="867"/>
      <c r="BD68" s="868"/>
      <c r="BE68" s="237"/>
      <c r="BF68" s="237"/>
      <c r="BG68" s="237"/>
      <c r="BH68" s="237"/>
      <c r="BI68" s="237"/>
      <c r="BJ68" s="237"/>
      <c r="BK68" s="237"/>
      <c r="BL68" s="237"/>
      <c r="BM68" s="237"/>
      <c r="BN68" s="237"/>
      <c r="BO68" s="237"/>
      <c r="BP68" s="237"/>
      <c r="BQ68" s="234">
        <v>62</v>
      </c>
      <c r="BR68" s="239"/>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26"/>
    </row>
    <row r="69" spans="1:131" ht="26.25" customHeight="1" x14ac:dyDescent="0.15">
      <c r="A69" s="234">
        <v>2</v>
      </c>
      <c r="B69" s="873" t="s">
        <v>622</v>
      </c>
      <c r="C69" s="874"/>
      <c r="D69" s="874"/>
      <c r="E69" s="874"/>
      <c r="F69" s="874"/>
      <c r="G69" s="874"/>
      <c r="H69" s="874"/>
      <c r="I69" s="874"/>
      <c r="J69" s="874"/>
      <c r="K69" s="874"/>
      <c r="L69" s="874"/>
      <c r="M69" s="874"/>
      <c r="N69" s="874"/>
      <c r="O69" s="874"/>
      <c r="P69" s="875"/>
      <c r="Q69" s="876">
        <v>1447</v>
      </c>
      <c r="R69" s="830"/>
      <c r="S69" s="830"/>
      <c r="T69" s="830"/>
      <c r="U69" s="830"/>
      <c r="V69" s="830">
        <v>1365</v>
      </c>
      <c r="W69" s="830"/>
      <c r="X69" s="830"/>
      <c r="Y69" s="830"/>
      <c r="Z69" s="830"/>
      <c r="AA69" s="830">
        <v>82</v>
      </c>
      <c r="AB69" s="830"/>
      <c r="AC69" s="830"/>
      <c r="AD69" s="830"/>
      <c r="AE69" s="830"/>
      <c r="AF69" s="830">
        <v>82</v>
      </c>
      <c r="AG69" s="830"/>
      <c r="AH69" s="830"/>
      <c r="AI69" s="830"/>
      <c r="AJ69" s="830"/>
      <c r="AK69" s="830">
        <v>178</v>
      </c>
      <c r="AL69" s="830"/>
      <c r="AM69" s="830"/>
      <c r="AN69" s="830"/>
      <c r="AO69" s="830"/>
      <c r="AP69" s="830" t="s">
        <v>615</v>
      </c>
      <c r="AQ69" s="830"/>
      <c r="AR69" s="830"/>
      <c r="AS69" s="830"/>
      <c r="AT69" s="830"/>
      <c r="AU69" s="830" t="s">
        <v>615</v>
      </c>
      <c r="AV69" s="830"/>
      <c r="AW69" s="830"/>
      <c r="AX69" s="830"/>
      <c r="AY69" s="830"/>
      <c r="AZ69" s="832"/>
      <c r="BA69" s="832"/>
      <c r="BB69" s="832"/>
      <c r="BC69" s="832"/>
      <c r="BD69" s="833"/>
      <c r="BE69" s="237"/>
      <c r="BF69" s="237"/>
      <c r="BG69" s="237"/>
      <c r="BH69" s="237"/>
      <c r="BI69" s="237"/>
      <c r="BJ69" s="237"/>
      <c r="BK69" s="237"/>
      <c r="BL69" s="237"/>
      <c r="BM69" s="237"/>
      <c r="BN69" s="237"/>
      <c r="BO69" s="237"/>
      <c r="BP69" s="237"/>
      <c r="BQ69" s="234">
        <v>63</v>
      </c>
      <c r="BR69" s="239"/>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26"/>
    </row>
    <row r="70" spans="1:131" ht="26.25" customHeight="1" x14ac:dyDescent="0.15">
      <c r="A70" s="234">
        <v>3</v>
      </c>
      <c r="B70" s="873" t="s">
        <v>623</v>
      </c>
      <c r="C70" s="874"/>
      <c r="D70" s="874"/>
      <c r="E70" s="874"/>
      <c r="F70" s="874"/>
      <c r="G70" s="874"/>
      <c r="H70" s="874"/>
      <c r="I70" s="874"/>
      <c r="J70" s="874"/>
      <c r="K70" s="874"/>
      <c r="L70" s="874"/>
      <c r="M70" s="874"/>
      <c r="N70" s="874"/>
      <c r="O70" s="874"/>
      <c r="P70" s="875"/>
      <c r="Q70" s="876">
        <v>163</v>
      </c>
      <c r="R70" s="830"/>
      <c r="S70" s="830"/>
      <c r="T70" s="830"/>
      <c r="U70" s="830"/>
      <c r="V70" s="830">
        <v>161</v>
      </c>
      <c r="W70" s="830"/>
      <c r="X70" s="830"/>
      <c r="Y70" s="830"/>
      <c r="Z70" s="830"/>
      <c r="AA70" s="830" t="s">
        <v>615</v>
      </c>
      <c r="AB70" s="830"/>
      <c r="AC70" s="830"/>
      <c r="AD70" s="830"/>
      <c r="AE70" s="830"/>
      <c r="AF70" s="830">
        <v>15</v>
      </c>
      <c r="AG70" s="830"/>
      <c r="AH70" s="830"/>
      <c r="AI70" s="830"/>
      <c r="AJ70" s="830"/>
      <c r="AK70" s="830">
        <v>87</v>
      </c>
      <c r="AL70" s="830"/>
      <c r="AM70" s="830"/>
      <c r="AN70" s="830"/>
      <c r="AO70" s="830"/>
      <c r="AP70" s="830">
        <v>600</v>
      </c>
      <c r="AQ70" s="830"/>
      <c r="AR70" s="830"/>
      <c r="AS70" s="830"/>
      <c r="AT70" s="830"/>
      <c r="AU70" s="830">
        <v>169</v>
      </c>
      <c r="AV70" s="830"/>
      <c r="AW70" s="830"/>
      <c r="AX70" s="830"/>
      <c r="AY70" s="830"/>
      <c r="AZ70" s="832"/>
      <c r="BA70" s="832"/>
      <c r="BB70" s="832"/>
      <c r="BC70" s="832"/>
      <c r="BD70" s="833"/>
      <c r="BE70" s="237"/>
      <c r="BF70" s="237"/>
      <c r="BG70" s="237"/>
      <c r="BH70" s="237"/>
      <c r="BI70" s="237"/>
      <c r="BJ70" s="237"/>
      <c r="BK70" s="237"/>
      <c r="BL70" s="237"/>
      <c r="BM70" s="237"/>
      <c r="BN70" s="237"/>
      <c r="BO70" s="237"/>
      <c r="BP70" s="237"/>
      <c r="BQ70" s="234">
        <v>64</v>
      </c>
      <c r="BR70" s="239"/>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26"/>
    </row>
    <row r="71" spans="1:131" ht="26.25" customHeight="1" x14ac:dyDescent="0.15">
      <c r="A71" s="234">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37"/>
      <c r="BF71" s="237"/>
      <c r="BG71" s="237"/>
      <c r="BH71" s="237"/>
      <c r="BI71" s="237"/>
      <c r="BJ71" s="237"/>
      <c r="BK71" s="237"/>
      <c r="BL71" s="237"/>
      <c r="BM71" s="237"/>
      <c r="BN71" s="237"/>
      <c r="BO71" s="237"/>
      <c r="BP71" s="237"/>
      <c r="BQ71" s="234">
        <v>65</v>
      </c>
      <c r="BR71" s="239"/>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26"/>
    </row>
    <row r="72" spans="1:131" ht="26.25" customHeight="1" x14ac:dyDescent="0.15">
      <c r="A72" s="234">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37"/>
      <c r="BF72" s="237"/>
      <c r="BG72" s="237"/>
      <c r="BH72" s="237"/>
      <c r="BI72" s="237"/>
      <c r="BJ72" s="237"/>
      <c r="BK72" s="237"/>
      <c r="BL72" s="237"/>
      <c r="BM72" s="237"/>
      <c r="BN72" s="237"/>
      <c r="BO72" s="237"/>
      <c r="BP72" s="237"/>
      <c r="BQ72" s="234">
        <v>66</v>
      </c>
      <c r="BR72" s="239"/>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26"/>
    </row>
    <row r="73" spans="1:131" ht="26.25" customHeight="1" x14ac:dyDescent="0.15">
      <c r="A73" s="234">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37"/>
      <c r="BF73" s="237"/>
      <c r="BG73" s="237"/>
      <c r="BH73" s="237"/>
      <c r="BI73" s="237"/>
      <c r="BJ73" s="237"/>
      <c r="BK73" s="237"/>
      <c r="BL73" s="237"/>
      <c r="BM73" s="237"/>
      <c r="BN73" s="237"/>
      <c r="BO73" s="237"/>
      <c r="BP73" s="237"/>
      <c r="BQ73" s="234">
        <v>67</v>
      </c>
      <c r="BR73" s="239"/>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26"/>
    </row>
    <row r="74" spans="1:131" ht="26.25" customHeight="1" x14ac:dyDescent="0.15">
      <c r="A74" s="234">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37"/>
      <c r="BF74" s="237"/>
      <c r="BG74" s="237"/>
      <c r="BH74" s="237"/>
      <c r="BI74" s="237"/>
      <c r="BJ74" s="237"/>
      <c r="BK74" s="237"/>
      <c r="BL74" s="237"/>
      <c r="BM74" s="237"/>
      <c r="BN74" s="237"/>
      <c r="BO74" s="237"/>
      <c r="BP74" s="237"/>
      <c r="BQ74" s="234">
        <v>68</v>
      </c>
      <c r="BR74" s="239"/>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26"/>
    </row>
    <row r="75" spans="1:131" ht="26.25" customHeight="1" x14ac:dyDescent="0.15">
      <c r="A75" s="234">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37"/>
      <c r="BF75" s="237"/>
      <c r="BG75" s="237"/>
      <c r="BH75" s="237"/>
      <c r="BI75" s="237"/>
      <c r="BJ75" s="237"/>
      <c r="BK75" s="237"/>
      <c r="BL75" s="237"/>
      <c r="BM75" s="237"/>
      <c r="BN75" s="237"/>
      <c r="BO75" s="237"/>
      <c r="BP75" s="237"/>
      <c r="BQ75" s="234">
        <v>69</v>
      </c>
      <c r="BR75" s="239"/>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26"/>
    </row>
    <row r="76" spans="1:131" ht="26.25" customHeight="1" x14ac:dyDescent="0.15">
      <c r="A76" s="234">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37"/>
      <c r="BF76" s="237"/>
      <c r="BG76" s="237"/>
      <c r="BH76" s="237"/>
      <c r="BI76" s="237"/>
      <c r="BJ76" s="237"/>
      <c r="BK76" s="237"/>
      <c r="BL76" s="237"/>
      <c r="BM76" s="237"/>
      <c r="BN76" s="237"/>
      <c r="BO76" s="237"/>
      <c r="BP76" s="237"/>
      <c r="BQ76" s="234">
        <v>70</v>
      </c>
      <c r="BR76" s="239"/>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26"/>
    </row>
    <row r="77" spans="1:131" ht="26.25" customHeight="1" x14ac:dyDescent="0.15">
      <c r="A77" s="234">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37"/>
      <c r="BF77" s="237"/>
      <c r="BG77" s="237"/>
      <c r="BH77" s="237"/>
      <c r="BI77" s="237"/>
      <c r="BJ77" s="237"/>
      <c r="BK77" s="237"/>
      <c r="BL77" s="237"/>
      <c r="BM77" s="237"/>
      <c r="BN77" s="237"/>
      <c r="BO77" s="237"/>
      <c r="BP77" s="237"/>
      <c r="BQ77" s="234">
        <v>71</v>
      </c>
      <c r="BR77" s="239"/>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26"/>
    </row>
    <row r="78" spans="1:131" ht="26.25" customHeight="1" x14ac:dyDescent="0.15">
      <c r="A78" s="234">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37"/>
      <c r="BF78" s="237"/>
      <c r="BG78" s="237"/>
      <c r="BH78" s="237"/>
      <c r="BI78" s="237"/>
      <c r="BJ78" s="226"/>
      <c r="BK78" s="226"/>
      <c r="BL78" s="226"/>
      <c r="BM78" s="226"/>
      <c r="BN78" s="226"/>
      <c r="BO78" s="237"/>
      <c r="BP78" s="237"/>
      <c r="BQ78" s="234">
        <v>72</v>
      </c>
      <c r="BR78" s="239"/>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26"/>
    </row>
    <row r="79" spans="1:131" ht="26.25" customHeight="1" x14ac:dyDescent="0.15">
      <c r="A79" s="234">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37"/>
      <c r="BF79" s="237"/>
      <c r="BG79" s="237"/>
      <c r="BH79" s="237"/>
      <c r="BI79" s="237"/>
      <c r="BJ79" s="226"/>
      <c r="BK79" s="226"/>
      <c r="BL79" s="226"/>
      <c r="BM79" s="226"/>
      <c r="BN79" s="226"/>
      <c r="BO79" s="237"/>
      <c r="BP79" s="237"/>
      <c r="BQ79" s="234">
        <v>73</v>
      </c>
      <c r="BR79" s="239"/>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26"/>
    </row>
    <row r="80" spans="1:131" ht="26.25" customHeight="1" x14ac:dyDescent="0.15">
      <c r="A80" s="234">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37"/>
      <c r="BF80" s="237"/>
      <c r="BG80" s="237"/>
      <c r="BH80" s="237"/>
      <c r="BI80" s="237"/>
      <c r="BJ80" s="237"/>
      <c r="BK80" s="237"/>
      <c r="BL80" s="237"/>
      <c r="BM80" s="237"/>
      <c r="BN80" s="237"/>
      <c r="BO80" s="237"/>
      <c r="BP80" s="237"/>
      <c r="BQ80" s="234">
        <v>74</v>
      </c>
      <c r="BR80" s="239"/>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26"/>
    </row>
    <row r="81" spans="1:131" ht="26.25" customHeight="1" x14ac:dyDescent="0.15">
      <c r="A81" s="234">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37"/>
      <c r="BF81" s="237"/>
      <c r="BG81" s="237"/>
      <c r="BH81" s="237"/>
      <c r="BI81" s="237"/>
      <c r="BJ81" s="237"/>
      <c r="BK81" s="237"/>
      <c r="BL81" s="237"/>
      <c r="BM81" s="237"/>
      <c r="BN81" s="237"/>
      <c r="BO81" s="237"/>
      <c r="BP81" s="237"/>
      <c r="BQ81" s="234">
        <v>75</v>
      </c>
      <c r="BR81" s="239"/>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26"/>
    </row>
    <row r="82" spans="1:131" ht="26.25" customHeight="1" x14ac:dyDescent="0.15">
      <c r="A82" s="234">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37"/>
      <c r="BF82" s="237"/>
      <c r="BG82" s="237"/>
      <c r="BH82" s="237"/>
      <c r="BI82" s="237"/>
      <c r="BJ82" s="237"/>
      <c r="BK82" s="237"/>
      <c r="BL82" s="237"/>
      <c r="BM82" s="237"/>
      <c r="BN82" s="237"/>
      <c r="BO82" s="237"/>
      <c r="BP82" s="237"/>
      <c r="BQ82" s="234">
        <v>76</v>
      </c>
      <c r="BR82" s="239"/>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26"/>
    </row>
    <row r="83" spans="1:131" ht="26.25" customHeight="1" x14ac:dyDescent="0.15">
      <c r="A83" s="234">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37"/>
      <c r="BF83" s="237"/>
      <c r="BG83" s="237"/>
      <c r="BH83" s="237"/>
      <c r="BI83" s="237"/>
      <c r="BJ83" s="237"/>
      <c r="BK83" s="237"/>
      <c r="BL83" s="237"/>
      <c r="BM83" s="237"/>
      <c r="BN83" s="237"/>
      <c r="BO83" s="237"/>
      <c r="BP83" s="237"/>
      <c r="BQ83" s="234">
        <v>77</v>
      </c>
      <c r="BR83" s="239"/>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26"/>
    </row>
    <row r="84" spans="1:131" ht="26.25" customHeight="1" x14ac:dyDescent="0.15">
      <c r="A84" s="234">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37"/>
      <c r="BF84" s="237"/>
      <c r="BG84" s="237"/>
      <c r="BH84" s="237"/>
      <c r="BI84" s="237"/>
      <c r="BJ84" s="237"/>
      <c r="BK84" s="237"/>
      <c r="BL84" s="237"/>
      <c r="BM84" s="237"/>
      <c r="BN84" s="237"/>
      <c r="BO84" s="237"/>
      <c r="BP84" s="237"/>
      <c r="BQ84" s="234">
        <v>78</v>
      </c>
      <c r="BR84" s="239"/>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26"/>
    </row>
    <row r="85" spans="1:131" ht="26.25" customHeight="1" x14ac:dyDescent="0.15">
      <c r="A85" s="234">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37"/>
      <c r="BF85" s="237"/>
      <c r="BG85" s="237"/>
      <c r="BH85" s="237"/>
      <c r="BI85" s="237"/>
      <c r="BJ85" s="237"/>
      <c r="BK85" s="237"/>
      <c r="BL85" s="237"/>
      <c r="BM85" s="237"/>
      <c r="BN85" s="237"/>
      <c r="BO85" s="237"/>
      <c r="BP85" s="237"/>
      <c r="BQ85" s="234">
        <v>79</v>
      </c>
      <c r="BR85" s="239"/>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26"/>
    </row>
    <row r="86" spans="1:131" ht="26.25" customHeight="1" x14ac:dyDescent="0.15">
      <c r="A86" s="234">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37"/>
      <c r="BF86" s="237"/>
      <c r="BG86" s="237"/>
      <c r="BH86" s="237"/>
      <c r="BI86" s="237"/>
      <c r="BJ86" s="237"/>
      <c r="BK86" s="237"/>
      <c r="BL86" s="237"/>
      <c r="BM86" s="237"/>
      <c r="BN86" s="237"/>
      <c r="BO86" s="237"/>
      <c r="BP86" s="237"/>
      <c r="BQ86" s="234">
        <v>80</v>
      </c>
      <c r="BR86" s="239"/>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26"/>
    </row>
    <row r="87" spans="1:131" ht="26.25" customHeight="1" x14ac:dyDescent="0.15">
      <c r="A87" s="240">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37"/>
      <c r="BF87" s="237"/>
      <c r="BG87" s="237"/>
      <c r="BH87" s="237"/>
      <c r="BI87" s="237"/>
      <c r="BJ87" s="237"/>
      <c r="BK87" s="237"/>
      <c r="BL87" s="237"/>
      <c r="BM87" s="237"/>
      <c r="BN87" s="237"/>
      <c r="BO87" s="237"/>
      <c r="BP87" s="237"/>
      <c r="BQ87" s="234">
        <v>81</v>
      </c>
      <c r="BR87" s="239"/>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26"/>
    </row>
    <row r="88" spans="1:131" ht="26.25" customHeight="1" thickBot="1" x14ac:dyDescent="0.2">
      <c r="A88" s="236" t="s">
        <v>400</v>
      </c>
      <c r="B88" s="789" t="s">
        <v>441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37"/>
      <c r="BF88" s="237"/>
      <c r="BG88" s="237"/>
      <c r="BH88" s="237"/>
      <c r="BI88" s="237"/>
      <c r="BJ88" s="237"/>
      <c r="BK88" s="237"/>
      <c r="BL88" s="237"/>
      <c r="BM88" s="237"/>
      <c r="BN88" s="237"/>
      <c r="BO88" s="237"/>
      <c r="BP88" s="237"/>
      <c r="BQ88" s="234">
        <v>82</v>
      </c>
      <c r="BR88" s="239"/>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400</v>
      </c>
      <c r="BR102" s="789" t="s">
        <v>442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15" t="s">
        <v>443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16" t="s">
        <v>444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445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446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17" t="s">
        <v>447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26" customFormat="1" ht="26.25" customHeight="1" x14ac:dyDescent="0.15">
      <c r="A109" s="912" t="s">
        <v>449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450</v>
      </c>
      <c r="AB109" s="893"/>
      <c r="AC109" s="893"/>
      <c r="AD109" s="893"/>
      <c r="AE109" s="894"/>
      <c r="AF109" s="892" t="s">
        <v>451</v>
      </c>
      <c r="AG109" s="893"/>
      <c r="AH109" s="893"/>
      <c r="AI109" s="893"/>
      <c r="AJ109" s="894"/>
      <c r="AK109" s="892" t="s">
        <v>315</v>
      </c>
      <c r="AL109" s="893"/>
      <c r="AM109" s="893"/>
      <c r="AN109" s="893"/>
      <c r="AO109" s="894"/>
      <c r="AP109" s="892" t="s">
        <v>452</v>
      </c>
      <c r="AQ109" s="893"/>
      <c r="AR109" s="893"/>
      <c r="AS109" s="893"/>
      <c r="AT109" s="895"/>
      <c r="AU109" s="912" t="s">
        <v>449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450</v>
      </c>
      <c r="BR109" s="893"/>
      <c r="BS109" s="893"/>
      <c r="BT109" s="893"/>
      <c r="BU109" s="894"/>
      <c r="BV109" s="892" t="s">
        <v>451</v>
      </c>
      <c r="BW109" s="893"/>
      <c r="BX109" s="893"/>
      <c r="BY109" s="893"/>
      <c r="BZ109" s="894"/>
      <c r="CA109" s="892" t="s">
        <v>315</v>
      </c>
      <c r="CB109" s="893"/>
      <c r="CC109" s="893"/>
      <c r="CD109" s="893"/>
      <c r="CE109" s="894"/>
      <c r="CF109" s="913" t="s">
        <v>452</v>
      </c>
      <c r="CG109" s="913"/>
      <c r="CH109" s="913"/>
      <c r="CI109" s="913"/>
      <c r="CJ109" s="913"/>
      <c r="CK109" s="892" t="s">
        <v>453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450</v>
      </c>
      <c r="DH109" s="893"/>
      <c r="DI109" s="893"/>
      <c r="DJ109" s="893"/>
      <c r="DK109" s="894"/>
      <c r="DL109" s="892" t="s">
        <v>451</v>
      </c>
      <c r="DM109" s="893"/>
      <c r="DN109" s="893"/>
      <c r="DO109" s="893"/>
      <c r="DP109" s="894"/>
      <c r="DQ109" s="892" t="s">
        <v>315</v>
      </c>
      <c r="DR109" s="893"/>
      <c r="DS109" s="893"/>
      <c r="DT109" s="893"/>
      <c r="DU109" s="894"/>
      <c r="DV109" s="892" t="s">
        <v>452</v>
      </c>
      <c r="DW109" s="893"/>
      <c r="DX109" s="893"/>
      <c r="DY109" s="893"/>
      <c r="DZ109" s="895"/>
    </row>
    <row r="110" spans="1:131" s="226" customFormat="1" ht="26.25" customHeight="1" x14ac:dyDescent="0.15">
      <c r="A110" s="896" t="s">
        <v>454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12955740</v>
      </c>
      <c r="AB110" s="900"/>
      <c r="AC110" s="900"/>
      <c r="AD110" s="900"/>
      <c r="AE110" s="901"/>
      <c r="AF110" s="902">
        <v>12866616</v>
      </c>
      <c r="AG110" s="900"/>
      <c r="AH110" s="900"/>
      <c r="AI110" s="900"/>
      <c r="AJ110" s="901"/>
      <c r="AK110" s="902">
        <v>12655130</v>
      </c>
      <c r="AL110" s="900"/>
      <c r="AM110" s="900"/>
      <c r="AN110" s="900"/>
      <c r="AO110" s="901"/>
      <c r="AP110" s="903">
        <v>30.6</v>
      </c>
      <c r="AQ110" s="904"/>
      <c r="AR110" s="904"/>
      <c r="AS110" s="904"/>
      <c r="AT110" s="905"/>
      <c r="AU110" s="906" t="s">
        <v>77</v>
      </c>
      <c r="AV110" s="907"/>
      <c r="AW110" s="907"/>
      <c r="AX110" s="907"/>
      <c r="AY110" s="907"/>
      <c r="AZ110" s="929" t="s">
        <v>455</v>
      </c>
      <c r="BA110" s="897"/>
      <c r="BB110" s="897"/>
      <c r="BC110" s="897"/>
      <c r="BD110" s="897"/>
      <c r="BE110" s="897"/>
      <c r="BF110" s="897"/>
      <c r="BG110" s="897"/>
      <c r="BH110" s="897"/>
      <c r="BI110" s="897"/>
      <c r="BJ110" s="897"/>
      <c r="BK110" s="897"/>
      <c r="BL110" s="897"/>
      <c r="BM110" s="897"/>
      <c r="BN110" s="897"/>
      <c r="BO110" s="897"/>
      <c r="BP110" s="898"/>
      <c r="BQ110" s="930">
        <v>114507252</v>
      </c>
      <c r="BR110" s="931"/>
      <c r="BS110" s="931"/>
      <c r="BT110" s="931"/>
      <c r="BU110" s="931"/>
      <c r="BV110" s="931">
        <v>111610414</v>
      </c>
      <c r="BW110" s="931"/>
      <c r="BX110" s="931"/>
      <c r="BY110" s="931"/>
      <c r="BZ110" s="931"/>
      <c r="CA110" s="931">
        <v>105109672</v>
      </c>
      <c r="CB110" s="931"/>
      <c r="CC110" s="931"/>
      <c r="CD110" s="931"/>
      <c r="CE110" s="931"/>
      <c r="CF110" s="944">
        <v>254.2</v>
      </c>
      <c r="CG110" s="945"/>
      <c r="CH110" s="945"/>
      <c r="CI110" s="945"/>
      <c r="CJ110" s="945"/>
      <c r="CK110" s="946" t="s">
        <v>456</v>
      </c>
      <c r="CL110" s="947"/>
      <c r="CM110" s="929" t="s">
        <v>457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458</v>
      </c>
      <c r="DH110" s="931"/>
      <c r="DI110" s="931"/>
      <c r="DJ110" s="931"/>
      <c r="DK110" s="931"/>
      <c r="DL110" s="931" t="s">
        <v>459</v>
      </c>
      <c r="DM110" s="931"/>
      <c r="DN110" s="931"/>
      <c r="DO110" s="931"/>
      <c r="DP110" s="931"/>
      <c r="DQ110" s="931" t="s">
        <v>458</v>
      </c>
      <c r="DR110" s="931"/>
      <c r="DS110" s="931"/>
      <c r="DT110" s="931"/>
      <c r="DU110" s="931"/>
      <c r="DV110" s="932" t="s">
        <v>460</v>
      </c>
      <c r="DW110" s="932"/>
      <c r="DX110" s="932"/>
      <c r="DY110" s="932"/>
      <c r="DZ110" s="933"/>
    </row>
    <row r="111" spans="1:131" s="226" customFormat="1" ht="26.25" customHeight="1" x14ac:dyDescent="0.15">
      <c r="A111" s="934" t="s">
        <v>461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459</v>
      </c>
      <c r="AB111" s="938"/>
      <c r="AC111" s="938"/>
      <c r="AD111" s="938"/>
      <c r="AE111" s="939"/>
      <c r="AF111" s="940" t="s">
        <v>416</v>
      </c>
      <c r="AG111" s="938"/>
      <c r="AH111" s="938"/>
      <c r="AI111" s="938"/>
      <c r="AJ111" s="939"/>
      <c r="AK111" s="940" t="s">
        <v>416</v>
      </c>
      <c r="AL111" s="938"/>
      <c r="AM111" s="938"/>
      <c r="AN111" s="938"/>
      <c r="AO111" s="939"/>
      <c r="AP111" s="941" t="s">
        <v>458</v>
      </c>
      <c r="AQ111" s="942"/>
      <c r="AR111" s="942"/>
      <c r="AS111" s="942"/>
      <c r="AT111" s="943"/>
      <c r="AU111" s="908"/>
      <c r="AV111" s="909"/>
      <c r="AW111" s="909"/>
      <c r="AX111" s="909"/>
      <c r="AY111" s="909"/>
      <c r="AZ111" s="922" t="s">
        <v>462</v>
      </c>
      <c r="BA111" s="923"/>
      <c r="BB111" s="923"/>
      <c r="BC111" s="923"/>
      <c r="BD111" s="923"/>
      <c r="BE111" s="923"/>
      <c r="BF111" s="923"/>
      <c r="BG111" s="923"/>
      <c r="BH111" s="923"/>
      <c r="BI111" s="923"/>
      <c r="BJ111" s="923"/>
      <c r="BK111" s="923"/>
      <c r="BL111" s="923"/>
      <c r="BM111" s="923"/>
      <c r="BN111" s="923"/>
      <c r="BO111" s="923"/>
      <c r="BP111" s="924"/>
      <c r="BQ111" s="925">
        <v>611247</v>
      </c>
      <c r="BR111" s="926"/>
      <c r="BS111" s="926"/>
      <c r="BT111" s="926"/>
      <c r="BU111" s="926"/>
      <c r="BV111" s="926">
        <v>521741</v>
      </c>
      <c r="BW111" s="926"/>
      <c r="BX111" s="926"/>
      <c r="BY111" s="926"/>
      <c r="BZ111" s="926"/>
      <c r="CA111" s="926">
        <v>460462</v>
      </c>
      <c r="CB111" s="926"/>
      <c r="CC111" s="926"/>
      <c r="CD111" s="926"/>
      <c r="CE111" s="926"/>
      <c r="CF111" s="920">
        <v>1.1000000000000001</v>
      </c>
      <c r="CG111" s="921"/>
      <c r="CH111" s="921"/>
      <c r="CI111" s="921"/>
      <c r="CJ111" s="921"/>
      <c r="CK111" s="948"/>
      <c r="CL111" s="949"/>
      <c r="CM111" s="922" t="s">
        <v>463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458</v>
      </c>
      <c r="DH111" s="926"/>
      <c r="DI111" s="926"/>
      <c r="DJ111" s="926"/>
      <c r="DK111" s="926"/>
      <c r="DL111" s="926" t="s">
        <v>460</v>
      </c>
      <c r="DM111" s="926"/>
      <c r="DN111" s="926"/>
      <c r="DO111" s="926"/>
      <c r="DP111" s="926"/>
      <c r="DQ111" s="926" t="s">
        <v>458</v>
      </c>
      <c r="DR111" s="926"/>
      <c r="DS111" s="926"/>
      <c r="DT111" s="926"/>
      <c r="DU111" s="926"/>
      <c r="DV111" s="927" t="s">
        <v>459</v>
      </c>
      <c r="DW111" s="927"/>
      <c r="DX111" s="927"/>
      <c r="DY111" s="927"/>
      <c r="DZ111" s="928"/>
    </row>
    <row r="112" spans="1:131" s="226" customFormat="1" ht="26.25" customHeight="1" x14ac:dyDescent="0.15">
      <c r="A112" s="952" t="s">
        <v>464</v>
      </c>
      <c r="B112" s="953"/>
      <c r="C112" s="923" t="s">
        <v>465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458</v>
      </c>
      <c r="AB112" s="959"/>
      <c r="AC112" s="959"/>
      <c r="AD112" s="959"/>
      <c r="AE112" s="960"/>
      <c r="AF112" s="961" t="s">
        <v>458</v>
      </c>
      <c r="AG112" s="959"/>
      <c r="AH112" s="959"/>
      <c r="AI112" s="959"/>
      <c r="AJ112" s="960"/>
      <c r="AK112" s="961" t="s">
        <v>458</v>
      </c>
      <c r="AL112" s="959"/>
      <c r="AM112" s="959"/>
      <c r="AN112" s="959"/>
      <c r="AO112" s="960"/>
      <c r="AP112" s="962" t="s">
        <v>460</v>
      </c>
      <c r="AQ112" s="963"/>
      <c r="AR112" s="963"/>
      <c r="AS112" s="963"/>
      <c r="AT112" s="964"/>
      <c r="AU112" s="908"/>
      <c r="AV112" s="909"/>
      <c r="AW112" s="909"/>
      <c r="AX112" s="909"/>
      <c r="AY112" s="909"/>
      <c r="AZ112" s="922" t="s">
        <v>466</v>
      </c>
      <c r="BA112" s="923"/>
      <c r="BB112" s="923"/>
      <c r="BC112" s="923"/>
      <c r="BD112" s="923"/>
      <c r="BE112" s="923"/>
      <c r="BF112" s="923"/>
      <c r="BG112" s="923"/>
      <c r="BH112" s="923"/>
      <c r="BI112" s="923"/>
      <c r="BJ112" s="923"/>
      <c r="BK112" s="923"/>
      <c r="BL112" s="923"/>
      <c r="BM112" s="923"/>
      <c r="BN112" s="923"/>
      <c r="BO112" s="923"/>
      <c r="BP112" s="924"/>
      <c r="BQ112" s="925">
        <v>17994748</v>
      </c>
      <c r="BR112" s="926"/>
      <c r="BS112" s="926"/>
      <c r="BT112" s="926"/>
      <c r="BU112" s="926"/>
      <c r="BV112" s="926">
        <v>17715249</v>
      </c>
      <c r="BW112" s="926"/>
      <c r="BX112" s="926"/>
      <c r="BY112" s="926"/>
      <c r="BZ112" s="926"/>
      <c r="CA112" s="926">
        <v>18664624</v>
      </c>
      <c r="CB112" s="926"/>
      <c r="CC112" s="926"/>
      <c r="CD112" s="926"/>
      <c r="CE112" s="926"/>
      <c r="CF112" s="920">
        <v>45.1</v>
      </c>
      <c r="CG112" s="921"/>
      <c r="CH112" s="921"/>
      <c r="CI112" s="921"/>
      <c r="CJ112" s="921"/>
      <c r="CK112" s="948"/>
      <c r="CL112" s="949"/>
      <c r="CM112" s="922" t="s">
        <v>467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458</v>
      </c>
      <c r="DH112" s="926"/>
      <c r="DI112" s="926"/>
      <c r="DJ112" s="926"/>
      <c r="DK112" s="926"/>
      <c r="DL112" s="926" t="s">
        <v>459</v>
      </c>
      <c r="DM112" s="926"/>
      <c r="DN112" s="926"/>
      <c r="DO112" s="926"/>
      <c r="DP112" s="926"/>
      <c r="DQ112" s="926" t="s">
        <v>458</v>
      </c>
      <c r="DR112" s="926"/>
      <c r="DS112" s="926"/>
      <c r="DT112" s="926"/>
      <c r="DU112" s="926"/>
      <c r="DV112" s="927" t="s">
        <v>458</v>
      </c>
      <c r="DW112" s="927"/>
      <c r="DX112" s="927"/>
      <c r="DY112" s="927"/>
      <c r="DZ112" s="928"/>
    </row>
    <row r="113" spans="1:130" s="226" customFormat="1" ht="26.25" customHeight="1" x14ac:dyDescent="0.15">
      <c r="A113" s="954"/>
      <c r="B113" s="955"/>
      <c r="C113" s="923" t="s">
        <v>468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1785011</v>
      </c>
      <c r="AB113" s="938"/>
      <c r="AC113" s="938"/>
      <c r="AD113" s="938"/>
      <c r="AE113" s="939"/>
      <c r="AF113" s="940">
        <v>1671714</v>
      </c>
      <c r="AG113" s="938"/>
      <c r="AH113" s="938"/>
      <c r="AI113" s="938"/>
      <c r="AJ113" s="939"/>
      <c r="AK113" s="940">
        <v>1972193</v>
      </c>
      <c r="AL113" s="938"/>
      <c r="AM113" s="938"/>
      <c r="AN113" s="938"/>
      <c r="AO113" s="939"/>
      <c r="AP113" s="941">
        <v>4.8</v>
      </c>
      <c r="AQ113" s="942"/>
      <c r="AR113" s="942"/>
      <c r="AS113" s="942"/>
      <c r="AT113" s="943"/>
      <c r="AU113" s="908"/>
      <c r="AV113" s="909"/>
      <c r="AW113" s="909"/>
      <c r="AX113" s="909"/>
      <c r="AY113" s="909"/>
      <c r="AZ113" s="922" t="s">
        <v>469</v>
      </c>
      <c r="BA113" s="923"/>
      <c r="BB113" s="923"/>
      <c r="BC113" s="923"/>
      <c r="BD113" s="923"/>
      <c r="BE113" s="923"/>
      <c r="BF113" s="923"/>
      <c r="BG113" s="923"/>
      <c r="BH113" s="923"/>
      <c r="BI113" s="923"/>
      <c r="BJ113" s="923"/>
      <c r="BK113" s="923"/>
      <c r="BL113" s="923"/>
      <c r="BM113" s="923"/>
      <c r="BN113" s="923"/>
      <c r="BO113" s="923"/>
      <c r="BP113" s="924"/>
      <c r="BQ113" s="925">
        <v>243575</v>
      </c>
      <c r="BR113" s="926"/>
      <c r="BS113" s="926"/>
      <c r="BT113" s="926"/>
      <c r="BU113" s="926"/>
      <c r="BV113" s="926">
        <v>205271</v>
      </c>
      <c r="BW113" s="926"/>
      <c r="BX113" s="926"/>
      <c r="BY113" s="926"/>
      <c r="BZ113" s="926"/>
      <c r="CA113" s="926">
        <v>169157</v>
      </c>
      <c r="CB113" s="926"/>
      <c r="CC113" s="926"/>
      <c r="CD113" s="926"/>
      <c r="CE113" s="926"/>
      <c r="CF113" s="920">
        <v>0.4</v>
      </c>
      <c r="CG113" s="921"/>
      <c r="CH113" s="921"/>
      <c r="CI113" s="921"/>
      <c r="CJ113" s="921"/>
      <c r="CK113" s="948"/>
      <c r="CL113" s="949"/>
      <c r="CM113" s="922" t="s">
        <v>470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458</v>
      </c>
      <c r="DH113" s="959"/>
      <c r="DI113" s="959"/>
      <c r="DJ113" s="959"/>
      <c r="DK113" s="960"/>
      <c r="DL113" s="961" t="s">
        <v>416</v>
      </c>
      <c r="DM113" s="959"/>
      <c r="DN113" s="959"/>
      <c r="DO113" s="959"/>
      <c r="DP113" s="960"/>
      <c r="DQ113" s="961" t="s">
        <v>458</v>
      </c>
      <c r="DR113" s="959"/>
      <c r="DS113" s="959"/>
      <c r="DT113" s="959"/>
      <c r="DU113" s="960"/>
      <c r="DV113" s="962" t="s">
        <v>458</v>
      </c>
      <c r="DW113" s="963"/>
      <c r="DX113" s="963"/>
      <c r="DY113" s="963"/>
      <c r="DZ113" s="964"/>
    </row>
    <row r="114" spans="1:130" s="226" customFormat="1" ht="26.25" customHeight="1" x14ac:dyDescent="0.15">
      <c r="A114" s="954"/>
      <c r="B114" s="955"/>
      <c r="C114" s="923" t="s">
        <v>471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117839</v>
      </c>
      <c r="AB114" s="959"/>
      <c r="AC114" s="959"/>
      <c r="AD114" s="959"/>
      <c r="AE114" s="960"/>
      <c r="AF114" s="961">
        <v>10129</v>
      </c>
      <c r="AG114" s="959"/>
      <c r="AH114" s="959"/>
      <c r="AI114" s="959"/>
      <c r="AJ114" s="960"/>
      <c r="AK114" s="961">
        <v>9321</v>
      </c>
      <c r="AL114" s="959"/>
      <c r="AM114" s="959"/>
      <c r="AN114" s="959"/>
      <c r="AO114" s="960"/>
      <c r="AP114" s="962">
        <v>0</v>
      </c>
      <c r="AQ114" s="963"/>
      <c r="AR114" s="963"/>
      <c r="AS114" s="963"/>
      <c r="AT114" s="964"/>
      <c r="AU114" s="908"/>
      <c r="AV114" s="909"/>
      <c r="AW114" s="909"/>
      <c r="AX114" s="909"/>
      <c r="AY114" s="909"/>
      <c r="AZ114" s="922" t="s">
        <v>472</v>
      </c>
      <c r="BA114" s="923"/>
      <c r="BB114" s="923"/>
      <c r="BC114" s="923"/>
      <c r="BD114" s="923"/>
      <c r="BE114" s="923"/>
      <c r="BF114" s="923"/>
      <c r="BG114" s="923"/>
      <c r="BH114" s="923"/>
      <c r="BI114" s="923"/>
      <c r="BJ114" s="923"/>
      <c r="BK114" s="923"/>
      <c r="BL114" s="923"/>
      <c r="BM114" s="923"/>
      <c r="BN114" s="923"/>
      <c r="BO114" s="923"/>
      <c r="BP114" s="924"/>
      <c r="BQ114" s="925">
        <v>10036731</v>
      </c>
      <c r="BR114" s="926"/>
      <c r="BS114" s="926"/>
      <c r="BT114" s="926"/>
      <c r="BU114" s="926"/>
      <c r="BV114" s="926">
        <v>9925575</v>
      </c>
      <c r="BW114" s="926"/>
      <c r="BX114" s="926"/>
      <c r="BY114" s="926"/>
      <c r="BZ114" s="926"/>
      <c r="CA114" s="926">
        <v>9786448</v>
      </c>
      <c r="CB114" s="926"/>
      <c r="CC114" s="926"/>
      <c r="CD114" s="926"/>
      <c r="CE114" s="926"/>
      <c r="CF114" s="920">
        <v>23.7</v>
      </c>
      <c r="CG114" s="921"/>
      <c r="CH114" s="921"/>
      <c r="CI114" s="921"/>
      <c r="CJ114" s="921"/>
      <c r="CK114" s="948"/>
      <c r="CL114" s="949"/>
      <c r="CM114" s="922" t="s">
        <v>473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458</v>
      </c>
      <c r="DH114" s="959"/>
      <c r="DI114" s="959"/>
      <c r="DJ114" s="959"/>
      <c r="DK114" s="960"/>
      <c r="DL114" s="961" t="s">
        <v>474</v>
      </c>
      <c r="DM114" s="959"/>
      <c r="DN114" s="959"/>
      <c r="DO114" s="959"/>
      <c r="DP114" s="960"/>
      <c r="DQ114" s="961" t="s">
        <v>458</v>
      </c>
      <c r="DR114" s="959"/>
      <c r="DS114" s="959"/>
      <c r="DT114" s="959"/>
      <c r="DU114" s="960"/>
      <c r="DV114" s="962" t="s">
        <v>458</v>
      </c>
      <c r="DW114" s="963"/>
      <c r="DX114" s="963"/>
      <c r="DY114" s="963"/>
      <c r="DZ114" s="964"/>
    </row>
    <row r="115" spans="1:130" s="226" customFormat="1" ht="26.25" customHeight="1" x14ac:dyDescent="0.15">
      <c r="A115" s="954"/>
      <c r="B115" s="955"/>
      <c r="C115" s="923" t="s">
        <v>475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106641</v>
      </c>
      <c r="AB115" s="938"/>
      <c r="AC115" s="938"/>
      <c r="AD115" s="938"/>
      <c r="AE115" s="939"/>
      <c r="AF115" s="940">
        <v>101916</v>
      </c>
      <c r="AG115" s="938"/>
      <c r="AH115" s="938"/>
      <c r="AI115" s="938"/>
      <c r="AJ115" s="939"/>
      <c r="AK115" s="940">
        <v>70538</v>
      </c>
      <c r="AL115" s="938"/>
      <c r="AM115" s="938"/>
      <c r="AN115" s="938"/>
      <c r="AO115" s="939"/>
      <c r="AP115" s="941">
        <v>0.2</v>
      </c>
      <c r="AQ115" s="942"/>
      <c r="AR115" s="942"/>
      <c r="AS115" s="942"/>
      <c r="AT115" s="943"/>
      <c r="AU115" s="908"/>
      <c r="AV115" s="909"/>
      <c r="AW115" s="909"/>
      <c r="AX115" s="909"/>
      <c r="AY115" s="909"/>
      <c r="AZ115" s="922" t="s">
        <v>476</v>
      </c>
      <c r="BA115" s="923"/>
      <c r="BB115" s="923"/>
      <c r="BC115" s="923"/>
      <c r="BD115" s="923"/>
      <c r="BE115" s="923"/>
      <c r="BF115" s="923"/>
      <c r="BG115" s="923"/>
      <c r="BH115" s="923"/>
      <c r="BI115" s="923"/>
      <c r="BJ115" s="923"/>
      <c r="BK115" s="923"/>
      <c r="BL115" s="923"/>
      <c r="BM115" s="923"/>
      <c r="BN115" s="923"/>
      <c r="BO115" s="923"/>
      <c r="BP115" s="924"/>
      <c r="BQ115" s="925" t="s">
        <v>458</v>
      </c>
      <c r="BR115" s="926"/>
      <c r="BS115" s="926"/>
      <c r="BT115" s="926"/>
      <c r="BU115" s="926"/>
      <c r="BV115" s="926" t="s">
        <v>458</v>
      </c>
      <c r="BW115" s="926"/>
      <c r="BX115" s="926"/>
      <c r="BY115" s="926"/>
      <c r="BZ115" s="926"/>
      <c r="CA115" s="926" t="s">
        <v>460</v>
      </c>
      <c r="CB115" s="926"/>
      <c r="CC115" s="926"/>
      <c r="CD115" s="926"/>
      <c r="CE115" s="926"/>
      <c r="CF115" s="920" t="s">
        <v>458</v>
      </c>
      <c r="CG115" s="921"/>
      <c r="CH115" s="921"/>
      <c r="CI115" s="921"/>
      <c r="CJ115" s="921"/>
      <c r="CK115" s="948"/>
      <c r="CL115" s="949"/>
      <c r="CM115" s="922" t="s">
        <v>477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458</v>
      </c>
      <c r="DH115" s="959"/>
      <c r="DI115" s="959"/>
      <c r="DJ115" s="959"/>
      <c r="DK115" s="960"/>
      <c r="DL115" s="961" t="s">
        <v>478</v>
      </c>
      <c r="DM115" s="959"/>
      <c r="DN115" s="959"/>
      <c r="DO115" s="959"/>
      <c r="DP115" s="960"/>
      <c r="DQ115" s="961" t="s">
        <v>458</v>
      </c>
      <c r="DR115" s="959"/>
      <c r="DS115" s="959"/>
      <c r="DT115" s="959"/>
      <c r="DU115" s="960"/>
      <c r="DV115" s="962" t="s">
        <v>458</v>
      </c>
      <c r="DW115" s="963"/>
      <c r="DX115" s="963"/>
      <c r="DY115" s="963"/>
      <c r="DZ115" s="964"/>
    </row>
    <row r="116" spans="1:130" s="226" customFormat="1" ht="26.25" customHeight="1" x14ac:dyDescent="0.15">
      <c r="A116" s="956"/>
      <c r="B116" s="957"/>
      <c r="C116" s="965" t="s">
        <v>479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460</v>
      </c>
      <c r="AB116" s="959"/>
      <c r="AC116" s="959"/>
      <c r="AD116" s="959"/>
      <c r="AE116" s="960"/>
      <c r="AF116" s="961" t="s">
        <v>458</v>
      </c>
      <c r="AG116" s="959"/>
      <c r="AH116" s="959"/>
      <c r="AI116" s="959"/>
      <c r="AJ116" s="960"/>
      <c r="AK116" s="961" t="s">
        <v>458</v>
      </c>
      <c r="AL116" s="959"/>
      <c r="AM116" s="959"/>
      <c r="AN116" s="959"/>
      <c r="AO116" s="960"/>
      <c r="AP116" s="962" t="s">
        <v>458</v>
      </c>
      <c r="AQ116" s="963"/>
      <c r="AR116" s="963"/>
      <c r="AS116" s="963"/>
      <c r="AT116" s="964"/>
      <c r="AU116" s="908"/>
      <c r="AV116" s="909"/>
      <c r="AW116" s="909"/>
      <c r="AX116" s="909"/>
      <c r="AY116" s="909"/>
      <c r="AZ116" s="967" t="s">
        <v>480</v>
      </c>
      <c r="BA116" s="968"/>
      <c r="BB116" s="968"/>
      <c r="BC116" s="968"/>
      <c r="BD116" s="968"/>
      <c r="BE116" s="968"/>
      <c r="BF116" s="968"/>
      <c r="BG116" s="968"/>
      <c r="BH116" s="968"/>
      <c r="BI116" s="968"/>
      <c r="BJ116" s="968"/>
      <c r="BK116" s="968"/>
      <c r="BL116" s="968"/>
      <c r="BM116" s="968"/>
      <c r="BN116" s="968"/>
      <c r="BO116" s="968"/>
      <c r="BP116" s="969"/>
      <c r="BQ116" s="925" t="s">
        <v>458</v>
      </c>
      <c r="BR116" s="926"/>
      <c r="BS116" s="926"/>
      <c r="BT116" s="926"/>
      <c r="BU116" s="926"/>
      <c r="BV116" s="926" t="s">
        <v>458</v>
      </c>
      <c r="BW116" s="926"/>
      <c r="BX116" s="926"/>
      <c r="BY116" s="926"/>
      <c r="BZ116" s="926"/>
      <c r="CA116" s="926" t="s">
        <v>458</v>
      </c>
      <c r="CB116" s="926"/>
      <c r="CC116" s="926"/>
      <c r="CD116" s="926"/>
      <c r="CE116" s="926"/>
      <c r="CF116" s="920" t="s">
        <v>458</v>
      </c>
      <c r="CG116" s="921"/>
      <c r="CH116" s="921"/>
      <c r="CI116" s="921"/>
      <c r="CJ116" s="921"/>
      <c r="CK116" s="948"/>
      <c r="CL116" s="949"/>
      <c r="CM116" s="922" t="s">
        <v>481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559237</v>
      </c>
      <c r="DH116" s="959"/>
      <c r="DI116" s="959"/>
      <c r="DJ116" s="959"/>
      <c r="DK116" s="960"/>
      <c r="DL116" s="961">
        <v>494284</v>
      </c>
      <c r="DM116" s="959"/>
      <c r="DN116" s="959"/>
      <c r="DO116" s="959"/>
      <c r="DP116" s="960"/>
      <c r="DQ116" s="961">
        <v>443137</v>
      </c>
      <c r="DR116" s="959"/>
      <c r="DS116" s="959"/>
      <c r="DT116" s="959"/>
      <c r="DU116" s="960"/>
      <c r="DV116" s="962">
        <v>1.1000000000000001</v>
      </c>
      <c r="DW116" s="963"/>
      <c r="DX116" s="963"/>
      <c r="DY116" s="963"/>
      <c r="DZ116" s="964"/>
    </row>
    <row r="117" spans="1:130" s="226" customFormat="1" ht="26.25" customHeight="1" x14ac:dyDescent="0.15">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482</v>
      </c>
      <c r="Z117" s="894"/>
      <c r="AA117" s="978">
        <v>14965231</v>
      </c>
      <c r="AB117" s="979"/>
      <c r="AC117" s="979"/>
      <c r="AD117" s="979"/>
      <c r="AE117" s="980"/>
      <c r="AF117" s="981">
        <v>14650375</v>
      </c>
      <c r="AG117" s="979"/>
      <c r="AH117" s="979"/>
      <c r="AI117" s="979"/>
      <c r="AJ117" s="980"/>
      <c r="AK117" s="981">
        <v>14707182</v>
      </c>
      <c r="AL117" s="979"/>
      <c r="AM117" s="979"/>
      <c r="AN117" s="979"/>
      <c r="AO117" s="980"/>
      <c r="AP117" s="982"/>
      <c r="AQ117" s="983"/>
      <c r="AR117" s="983"/>
      <c r="AS117" s="983"/>
      <c r="AT117" s="984"/>
      <c r="AU117" s="908"/>
      <c r="AV117" s="909"/>
      <c r="AW117" s="909"/>
      <c r="AX117" s="909"/>
      <c r="AY117" s="909"/>
      <c r="AZ117" s="974" t="s">
        <v>483</v>
      </c>
      <c r="BA117" s="975"/>
      <c r="BB117" s="975"/>
      <c r="BC117" s="975"/>
      <c r="BD117" s="975"/>
      <c r="BE117" s="975"/>
      <c r="BF117" s="975"/>
      <c r="BG117" s="975"/>
      <c r="BH117" s="975"/>
      <c r="BI117" s="975"/>
      <c r="BJ117" s="975"/>
      <c r="BK117" s="975"/>
      <c r="BL117" s="975"/>
      <c r="BM117" s="975"/>
      <c r="BN117" s="975"/>
      <c r="BO117" s="975"/>
      <c r="BP117" s="976"/>
      <c r="BQ117" s="925" t="s">
        <v>478</v>
      </c>
      <c r="BR117" s="926"/>
      <c r="BS117" s="926"/>
      <c r="BT117" s="926"/>
      <c r="BU117" s="926"/>
      <c r="BV117" s="926" t="s">
        <v>478</v>
      </c>
      <c r="BW117" s="926"/>
      <c r="BX117" s="926"/>
      <c r="BY117" s="926"/>
      <c r="BZ117" s="926"/>
      <c r="CA117" s="926" t="s">
        <v>458</v>
      </c>
      <c r="CB117" s="926"/>
      <c r="CC117" s="926"/>
      <c r="CD117" s="926"/>
      <c r="CE117" s="926"/>
      <c r="CF117" s="920" t="s">
        <v>460</v>
      </c>
      <c r="CG117" s="921"/>
      <c r="CH117" s="921"/>
      <c r="CI117" s="921"/>
      <c r="CJ117" s="921"/>
      <c r="CK117" s="948"/>
      <c r="CL117" s="949"/>
      <c r="CM117" s="922" t="s">
        <v>484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474</v>
      </c>
      <c r="DH117" s="959"/>
      <c r="DI117" s="959"/>
      <c r="DJ117" s="959"/>
      <c r="DK117" s="960"/>
      <c r="DL117" s="961" t="s">
        <v>478</v>
      </c>
      <c r="DM117" s="959"/>
      <c r="DN117" s="959"/>
      <c r="DO117" s="959"/>
      <c r="DP117" s="960"/>
      <c r="DQ117" s="961" t="s">
        <v>478</v>
      </c>
      <c r="DR117" s="959"/>
      <c r="DS117" s="959"/>
      <c r="DT117" s="959"/>
      <c r="DU117" s="960"/>
      <c r="DV117" s="962" t="s">
        <v>458</v>
      </c>
      <c r="DW117" s="963"/>
      <c r="DX117" s="963"/>
      <c r="DY117" s="963"/>
      <c r="DZ117" s="964"/>
    </row>
    <row r="118" spans="1:130" s="226" customFormat="1" ht="26.25" customHeight="1" x14ac:dyDescent="0.15">
      <c r="A118" s="912" t="s">
        <v>453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450</v>
      </c>
      <c r="AB118" s="893"/>
      <c r="AC118" s="893"/>
      <c r="AD118" s="893"/>
      <c r="AE118" s="894"/>
      <c r="AF118" s="892" t="s">
        <v>451</v>
      </c>
      <c r="AG118" s="893"/>
      <c r="AH118" s="893"/>
      <c r="AI118" s="893"/>
      <c r="AJ118" s="894"/>
      <c r="AK118" s="892" t="s">
        <v>315</v>
      </c>
      <c r="AL118" s="893"/>
      <c r="AM118" s="893"/>
      <c r="AN118" s="893"/>
      <c r="AO118" s="894"/>
      <c r="AP118" s="970" t="s">
        <v>452</v>
      </c>
      <c r="AQ118" s="971"/>
      <c r="AR118" s="971"/>
      <c r="AS118" s="971"/>
      <c r="AT118" s="972"/>
      <c r="AU118" s="908"/>
      <c r="AV118" s="909"/>
      <c r="AW118" s="909"/>
      <c r="AX118" s="909"/>
      <c r="AY118" s="909"/>
      <c r="AZ118" s="973" t="s">
        <v>485</v>
      </c>
      <c r="BA118" s="965"/>
      <c r="BB118" s="965"/>
      <c r="BC118" s="965"/>
      <c r="BD118" s="965"/>
      <c r="BE118" s="965"/>
      <c r="BF118" s="965"/>
      <c r="BG118" s="965"/>
      <c r="BH118" s="965"/>
      <c r="BI118" s="965"/>
      <c r="BJ118" s="965"/>
      <c r="BK118" s="965"/>
      <c r="BL118" s="965"/>
      <c r="BM118" s="965"/>
      <c r="BN118" s="965"/>
      <c r="BO118" s="965"/>
      <c r="BP118" s="966"/>
      <c r="BQ118" s="999" t="s">
        <v>460</v>
      </c>
      <c r="BR118" s="1000"/>
      <c r="BS118" s="1000"/>
      <c r="BT118" s="1000"/>
      <c r="BU118" s="1000"/>
      <c r="BV118" s="1000" t="s">
        <v>460</v>
      </c>
      <c r="BW118" s="1000"/>
      <c r="BX118" s="1000"/>
      <c r="BY118" s="1000"/>
      <c r="BZ118" s="1000"/>
      <c r="CA118" s="1000" t="s">
        <v>460</v>
      </c>
      <c r="CB118" s="1000"/>
      <c r="CC118" s="1000"/>
      <c r="CD118" s="1000"/>
      <c r="CE118" s="1000"/>
      <c r="CF118" s="920" t="s">
        <v>478</v>
      </c>
      <c r="CG118" s="921"/>
      <c r="CH118" s="921"/>
      <c r="CI118" s="921"/>
      <c r="CJ118" s="921"/>
      <c r="CK118" s="948"/>
      <c r="CL118" s="949"/>
      <c r="CM118" s="922" t="s">
        <v>486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478</v>
      </c>
      <c r="DH118" s="959"/>
      <c r="DI118" s="959"/>
      <c r="DJ118" s="959"/>
      <c r="DK118" s="960"/>
      <c r="DL118" s="961" t="s">
        <v>478</v>
      </c>
      <c r="DM118" s="959"/>
      <c r="DN118" s="959"/>
      <c r="DO118" s="959"/>
      <c r="DP118" s="960"/>
      <c r="DQ118" s="961" t="s">
        <v>460</v>
      </c>
      <c r="DR118" s="959"/>
      <c r="DS118" s="959"/>
      <c r="DT118" s="959"/>
      <c r="DU118" s="960"/>
      <c r="DV118" s="962" t="s">
        <v>460</v>
      </c>
      <c r="DW118" s="963"/>
      <c r="DX118" s="963"/>
      <c r="DY118" s="963"/>
      <c r="DZ118" s="964"/>
    </row>
    <row r="119" spans="1:130" s="226" customFormat="1" ht="26.25" customHeight="1" x14ac:dyDescent="0.15">
      <c r="A119" s="1056" t="s">
        <v>456</v>
      </c>
      <c r="B119" s="947"/>
      <c r="C119" s="929" t="s">
        <v>457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478</v>
      </c>
      <c r="AB119" s="900"/>
      <c r="AC119" s="900"/>
      <c r="AD119" s="900"/>
      <c r="AE119" s="901"/>
      <c r="AF119" s="902" t="s">
        <v>478</v>
      </c>
      <c r="AG119" s="900"/>
      <c r="AH119" s="900"/>
      <c r="AI119" s="900"/>
      <c r="AJ119" s="901"/>
      <c r="AK119" s="902" t="s">
        <v>460</v>
      </c>
      <c r="AL119" s="900"/>
      <c r="AM119" s="900"/>
      <c r="AN119" s="900"/>
      <c r="AO119" s="901"/>
      <c r="AP119" s="903" t="s">
        <v>460</v>
      </c>
      <c r="AQ119" s="904"/>
      <c r="AR119" s="904"/>
      <c r="AS119" s="904"/>
      <c r="AT119" s="905"/>
      <c r="AU119" s="910"/>
      <c r="AV119" s="911"/>
      <c r="AW119" s="911"/>
      <c r="AX119" s="911"/>
      <c r="AY119" s="911"/>
      <c r="AZ119" s="247" t="s">
        <v>193</v>
      </c>
      <c r="BA119" s="247"/>
      <c r="BB119" s="247"/>
      <c r="BC119" s="247"/>
      <c r="BD119" s="247"/>
      <c r="BE119" s="247"/>
      <c r="BF119" s="247"/>
      <c r="BG119" s="247"/>
      <c r="BH119" s="247"/>
      <c r="BI119" s="247"/>
      <c r="BJ119" s="247"/>
      <c r="BK119" s="247"/>
      <c r="BL119" s="247"/>
      <c r="BM119" s="247"/>
      <c r="BN119" s="247"/>
      <c r="BO119" s="977" t="s">
        <v>487</v>
      </c>
      <c r="BP119" s="1005"/>
      <c r="BQ119" s="999">
        <v>143393553</v>
      </c>
      <c r="BR119" s="1000"/>
      <c r="BS119" s="1000"/>
      <c r="BT119" s="1000"/>
      <c r="BU119" s="1000"/>
      <c r="BV119" s="1000">
        <v>139978250</v>
      </c>
      <c r="BW119" s="1000"/>
      <c r="BX119" s="1000"/>
      <c r="BY119" s="1000"/>
      <c r="BZ119" s="1000"/>
      <c r="CA119" s="1000">
        <v>134190363</v>
      </c>
      <c r="CB119" s="1000"/>
      <c r="CC119" s="1000"/>
      <c r="CD119" s="1000"/>
      <c r="CE119" s="1000"/>
      <c r="CF119" s="1001"/>
      <c r="CG119" s="1002"/>
      <c r="CH119" s="1002"/>
      <c r="CI119" s="1002"/>
      <c r="CJ119" s="1003"/>
      <c r="CK119" s="950"/>
      <c r="CL119" s="951"/>
      <c r="CM119" s="973" t="s">
        <v>488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52010</v>
      </c>
      <c r="DH119" s="986"/>
      <c r="DI119" s="986"/>
      <c r="DJ119" s="986"/>
      <c r="DK119" s="987"/>
      <c r="DL119" s="985">
        <v>27457</v>
      </c>
      <c r="DM119" s="986"/>
      <c r="DN119" s="986"/>
      <c r="DO119" s="986"/>
      <c r="DP119" s="987"/>
      <c r="DQ119" s="985">
        <v>17325</v>
      </c>
      <c r="DR119" s="986"/>
      <c r="DS119" s="986"/>
      <c r="DT119" s="986"/>
      <c r="DU119" s="987"/>
      <c r="DV119" s="988">
        <v>0</v>
      </c>
      <c r="DW119" s="989"/>
      <c r="DX119" s="989"/>
      <c r="DY119" s="989"/>
      <c r="DZ119" s="990"/>
    </row>
    <row r="120" spans="1:130" s="226" customFormat="1" ht="26.25" customHeight="1" x14ac:dyDescent="0.15">
      <c r="A120" s="1057"/>
      <c r="B120" s="949"/>
      <c r="C120" s="922" t="s">
        <v>463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460</v>
      </c>
      <c r="AB120" s="959"/>
      <c r="AC120" s="959"/>
      <c r="AD120" s="959"/>
      <c r="AE120" s="960"/>
      <c r="AF120" s="961" t="s">
        <v>458</v>
      </c>
      <c r="AG120" s="959"/>
      <c r="AH120" s="959"/>
      <c r="AI120" s="959"/>
      <c r="AJ120" s="960"/>
      <c r="AK120" s="961" t="s">
        <v>460</v>
      </c>
      <c r="AL120" s="959"/>
      <c r="AM120" s="959"/>
      <c r="AN120" s="959"/>
      <c r="AO120" s="960"/>
      <c r="AP120" s="962" t="s">
        <v>458</v>
      </c>
      <c r="AQ120" s="963"/>
      <c r="AR120" s="963"/>
      <c r="AS120" s="963"/>
      <c r="AT120" s="964"/>
      <c r="AU120" s="991" t="s">
        <v>489</v>
      </c>
      <c r="AV120" s="992"/>
      <c r="AW120" s="992"/>
      <c r="AX120" s="992"/>
      <c r="AY120" s="993"/>
      <c r="AZ120" s="929" t="s">
        <v>490</v>
      </c>
      <c r="BA120" s="897"/>
      <c r="BB120" s="897"/>
      <c r="BC120" s="897"/>
      <c r="BD120" s="897"/>
      <c r="BE120" s="897"/>
      <c r="BF120" s="897"/>
      <c r="BG120" s="897"/>
      <c r="BH120" s="897"/>
      <c r="BI120" s="897"/>
      <c r="BJ120" s="897"/>
      <c r="BK120" s="897"/>
      <c r="BL120" s="897"/>
      <c r="BM120" s="897"/>
      <c r="BN120" s="897"/>
      <c r="BO120" s="897"/>
      <c r="BP120" s="898"/>
      <c r="BQ120" s="930">
        <v>11225819</v>
      </c>
      <c r="BR120" s="931"/>
      <c r="BS120" s="931"/>
      <c r="BT120" s="931"/>
      <c r="BU120" s="931"/>
      <c r="BV120" s="931">
        <v>12479326</v>
      </c>
      <c r="BW120" s="931"/>
      <c r="BX120" s="931"/>
      <c r="BY120" s="931"/>
      <c r="BZ120" s="931"/>
      <c r="CA120" s="931">
        <v>15039470</v>
      </c>
      <c r="CB120" s="931"/>
      <c r="CC120" s="931"/>
      <c r="CD120" s="931"/>
      <c r="CE120" s="931"/>
      <c r="CF120" s="944">
        <v>36.4</v>
      </c>
      <c r="CG120" s="945"/>
      <c r="CH120" s="945"/>
      <c r="CI120" s="945"/>
      <c r="CJ120" s="945"/>
      <c r="CK120" s="1006" t="s">
        <v>491</v>
      </c>
      <c r="CL120" s="1007"/>
      <c r="CM120" s="1007"/>
      <c r="CN120" s="1007"/>
      <c r="CO120" s="1008"/>
      <c r="CP120" s="1014" t="s">
        <v>492</v>
      </c>
      <c r="CQ120" s="1015"/>
      <c r="CR120" s="1015"/>
      <c r="CS120" s="1015"/>
      <c r="CT120" s="1015"/>
      <c r="CU120" s="1015"/>
      <c r="CV120" s="1015"/>
      <c r="CW120" s="1015"/>
      <c r="CX120" s="1015"/>
      <c r="CY120" s="1015"/>
      <c r="CZ120" s="1015"/>
      <c r="DA120" s="1015"/>
      <c r="DB120" s="1015"/>
      <c r="DC120" s="1015"/>
      <c r="DD120" s="1015"/>
      <c r="DE120" s="1015"/>
      <c r="DF120" s="1016"/>
      <c r="DG120" s="930">
        <v>11354202</v>
      </c>
      <c r="DH120" s="931"/>
      <c r="DI120" s="931"/>
      <c r="DJ120" s="931"/>
      <c r="DK120" s="931"/>
      <c r="DL120" s="931">
        <v>10986765</v>
      </c>
      <c r="DM120" s="931"/>
      <c r="DN120" s="931"/>
      <c r="DO120" s="931"/>
      <c r="DP120" s="931"/>
      <c r="DQ120" s="931">
        <v>10627696</v>
      </c>
      <c r="DR120" s="931"/>
      <c r="DS120" s="931"/>
      <c r="DT120" s="931"/>
      <c r="DU120" s="931"/>
      <c r="DV120" s="932">
        <v>25.7</v>
      </c>
      <c r="DW120" s="932"/>
      <c r="DX120" s="932"/>
      <c r="DY120" s="932"/>
      <c r="DZ120" s="933"/>
    </row>
    <row r="121" spans="1:130" s="226" customFormat="1" ht="26.25" customHeight="1" x14ac:dyDescent="0.15">
      <c r="A121" s="1057"/>
      <c r="B121" s="949"/>
      <c r="C121" s="974" t="s">
        <v>493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460</v>
      </c>
      <c r="AB121" s="959"/>
      <c r="AC121" s="959"/>
      <c r="AD121" s="959"/>
      <c r="AE121" s="960"/>
      <c r="AF121" s="961" t="s">
        <v>458</v>
      </c>
      <c r="AG121" s="959"/>
      <c r="AH121" s="959"/>
      <c r="AI121" s="959"/>
      <c r="AJ121" s="960"/>
      <c r="AK121" s="961" t="s">
        <v>458</v>
      </c>
      <c r="AL121" s="959"/>
      <c r="AM121" s="959"/>
      <c r="AN121" s="959"/>
      <c r="AO121" s="960"/>
      <c r="AP121" s="962" t="s">
        <v>460</v>
      </c>
      <c r="AQ121" s="963"/>
      <c r="AR121" s="963"/>
      <c r="AS121" s="963"/>
      <c r="AT121" s="964"/>
      <c r="AU121" s="994"/>
      <c r="AV121" s="995"/>
      <c r="AW121" s="995"/>
      <c r="AX121" s="995"/>
      <c r="AY121" s="996"/>
      <c r="AZ121" s="922" t="s">
        <v>494</v>
      </c>
      <c r="BA121" s="923"/>
      <c r="BB121" s="923"/>
      <c r="BC121" s="923"/>
      <c r="BD121" s="923"/>
      <c r="BE121" s="923"/>
      <c r="BF121" s="923"/>
      <c r="BG121" s="923"/>
      <c r="BH121" s="923"/>
      <c r="BI121" s="923"/>
      <c r="BJ121" s="923"/>
      <c r="BK121" s="923"/>
      <c r="BL121" s="923"/>
      <c r="BM121" s="923"/>
      <c r="BN121" s="923"/>
      <c r="BO121" s="923"/>
      <c r="BP121" s="924"/>
      <c r="BQ121" s="925">
        <v>21839734</v>
      </c>
      <c r="BR121" s="926"/>
      <c r="BS121" s="926"/>
      <c r="BT121" s="926"/>
      <c r="BU121" s="926"/>
      <c r="BV121" s="926">
        <v>21731734</v>
      </c>
      <c r="BW121" s="926"/>
      <c r="BX121" s="926"/>
      <c r="BY121" s="926"/>
      <c r="BZ121" s="926"/>
      <c r="CA121" s="926">
        <v>20575190</v>
      </c>
      <c r="CB121" s="926"/>
      <c r="CC121" s="926"/>
      <c r="CD121" s="926"/>
      <c r="CE121" s="926"/>
      <c r="CF121" s="920">
        <v>49.8</v>
      </c>
      <c r="CG121" s="921"/>
      <c r="CH121" s="921"/>
      <c r="CI121" s="921"/>
      <c r="CJ121" s="921"/>
      <c r="CK121" s="1009"/>
      <c r="CL121" s="1010"/>
      <c r="CM121" s="1010"/>
      <c r="CN121" s="1010"/>
      <c r="CO121" s="1011"/>
      <c r="CP121" s="1019" t="s">
        <v>495</v>
      </c>
      <c r="CQ121" s="1020"/>
      <c r="CR121" s="1020"/>
      <c r="CS121" s="1020"/>
      <c r="CT121" s="1020"/>
      <c r="CU121" s="1020"/>
      <c r="CV121" s="1020"/>
      <c r="CW121" s="1020"/>
      <c r="CX121" s="1020"/>
      <c r="CY121" s="1020"/>
      <c r="CZ121" s="1020"/>
      <c r="DA121" s="1020"/>
      <c r="DB121" s="1020"/>
      <c r="DC121" s="1020"/>
      <c r="DD121" s="1020"/>
      <c r="DE121" s="1020"/>
      <c r="DF121" s="1021"/>
      <c r="DG121" s="925">
        <v>4645050</v>
      </c>
      <c r="DH121" s="926"/>
      <c r="DI121" s="926"/>
      <c r="DJ121" s="926"/>
      <c r="DK121" s="926"/>
      <c r="DL121" s="926">
        <v>4649284</v>
      </c>
      <c r="DM121" s="926"/>
      <c r="DN121" s="926"/>
      <c r="DO121" s="926"/>
      <c r="DP121" s="926"/>
      <c r="DQ121" s="926">
        <v>4995402</v>
      </c>
      <c r="DR121" s="926"/>
      <c r="DS121" s="926"/>
      <c r="DT121" s="926"/>
      <c r="DU121" s="926"/>
      <c r="DV121" s="927">
        <v>12.1</v>
      </c>
      <c r="DW121" s="927"/>
      <c r="DX121" s="927"/>
      <c r="DY121" s="927"/>
      <c r="DZ121" s="928"/>
    </row>
    <row r="122" spans="1:130" s="226" customFormat="1" ht="26.25" customHeight="1" x14ac:dyDescent="0.15">
      <c r="A122" s="1057"/>
      <c r="B122" s="949"/>
      <c r="C122" s="922" t="s">
        <v>473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460</v>
      </c>
      <c r="AB122" s="959"/>
      <c r="AC122" s="959"/>
      <c r="AD122" s="959"/>
      <c r="AE122" s="960"/>
      <c r="AF122" s="961" t="s">
        <v>460</v>
      </c>
      <c r="AG122" s="959"/>
      <c r="AH122" s="959"/>
      <c r="AI122" s="959"/>
      <c r="AJ122" s="960"/>
      <c r="AK122" s="961" t="s">
        <v>458</v>
      </c>
      <c r="AL122" s="959"/>
      <c r="AM122" s="959"/>
      <c r="AN122" s="959"/>
      <c r="AO122" s="960"/>
      <c r="AP122" s="962" t="s">
        <v>458</v>
      </c>
      <c r="AQ122" s="963"/>
      <c r="AR122" s="963"/>
      <c r="AS122" s="963"/>
      <c r="AT122" s="964"/>
      <c r="AU122" s="994"/>
      <c r="AV122" s="995"/>
      <c r="AW122" s="995"/>
      <c r="AX122" s="995"/>
      <c r="AY122" s="996"/>
      <c r="AZ122" s="973" t="s">
        <v>496</v>
      </c>
      <c r="BA122" s="965"/>
      <c r="BB122" s="965"/>
      <c r="BC122" s="965"/>
      <c r="BD122" s="965"/>
      <c r="BE122" s="965"/>
      <c r="BF122" s="965"/>
      <c r="BG122" s="965"/>
      <c r="BH122" s="965"/>
      <c r="BI122" s="965"/>
      <c r="BJ122" s="965"/>
      <c r="BK122" s="965"/>
      <c r="BL122" s="965"/>
      <c r="BM122" s="965"/>
      <c r="BN122" s="965"/>
      <c r="BO122" s="965"/>
      <c r="BP122" s="966"/>
      <c r="BQ122" s="999">
        <v>81504345</v>
      </c>
      <c r="BR122" s="1000"/>
      <c r="BS122" s="1000"/>
      <c r="BT122" s="1000"/>
      <c r="BU122" s="1000"/>
      <c r="BV122" s="1000">
        <v>81487102</v>
      </c>
      <c r="BW122" s="1000"/>
      <c r="BX122" s="1000"/>
      <c r="BY122" s="1000"/>
      <c r="BZ122" s="1000"/>
      <c r="CA122" s="1000">
        <v>78194326</v>
      </c>
      <c r="CB122" s="1000"/>
      <c r="CC122" s="1000"/>
      <c r="CD122" s="1000"/>
      <c r="CE122" s="1000"/>
      <c r="CF122" s="1017">
        <v>189.1</v>
      </c>
      <c r="CG122" s="1018"/>
      <c r="CH122" s="1018"/>
      <c r="CI122" s="1018"/>
      <c r="CJ122" s="1018"/>
      <c r="CK122" s="1009"/>
      <c r="CL122" s="1010"/>
      <c r="CM122" s="1010"/>
      <c r="CN122" s="1010"/>
      <c r="CO122" s="1011"/>
      <c r="CP122" s="1019" t="s">
        <v>497</v>
      </c>
      <c r="CQ122" s="1020"/>
      <c r="CR122" s="1020"/>
      <c r="CS122" s="1020"/>
      <c r="CT122" s="1020"/>
      <c r="CU122" s="1020"/>
      <c r="CV122" s="1020"/>
      <c r="CW122" s="1020"/>
      <c r="CX122" s="1020"/>
      <c r="CY122" s="1020"/>
      <c r="CZ122" s="1020"/>
      <c r="DA122" s="1020"/>
      <c r="DB122" s="1020"/>
      <c r="DC122" s="1020"/>
      <c r="DD122" s="1020"/>
      <c r="DE122" s="1020"/>
      <c r="DF122" s="1021"/>
      <c r="DG122" s="925">
        <v>1740053</v>
      </c>
      <c r="DH122" s="926"/>
      <c r="DI122" s="926"/>
      <c r="DJ122" s="926"/>
      <c r="DK122" s="926"/>
      <c r="DL122" s="926">
        <v>1844912</v>
      </c>
      <c r="DM122" s="926"/>
      <c r="DN122" s="926"/>
      <c r="DO122" s="926"/>
      <c r="DP122" s="926"/>
      <c r="DQ122" s="926">
        <v>2784348</v>
      </c>
      <c r="DR122" s="926"/>
      <c r="DS122" s="926"/>
      <c r="DT122" s="926"/>
      <c r="DU122" s="926"/>
      <c r="DV122" s="927">
        <v>6.7</v>
      </c>
      <c r="DW122" s="927"/>
      <c r="DX122" s="927"/>
      <c r="DY122" s="927"/>
      <c r="DZ122" s="928"/>
    </row>
    <row r="123" spans="1:130" s="226" customFormat="1" ht="26.25" customHeight="1" x14ac:dyDescent="0.15">
      <c r="A123" s="1057"/>
      <c r="B123" s="949"/>
      <c r="C123" s="922" t="s">
        <v>481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77859</v>
      </c>
      <c r="AB123" s="959"/>
      <c r="AC123" s="959"/>
      <c r="AD123" s="959"/>
      <c r="AE123" s="960"/>
      <c r="AF123" s="961">
        <v>73320</v>
      </c>
      <c r="AG123" s="959"/>
      <c r="AH123" s="959"/>
      <c r="AI123" s="959"/>
      <c r="AJ123" s="960"/>
      <c r="AK123" s="961">
        <v>57684</v>
      </c>
      <c r="AL123" s="959"/>
      <c r="AM123" s="959"/>
      <c r="AN123" s="959"/>
      <c r="AO123" s="960"/>
      <c r="AP123" s="962">
        <v>0.1</v>
      </c>
      <c r="AQ123" s="963"/>
      <c r="AR123" s="963"/>
      <c r="AS123" s="963"/>
      <c r="AT123" s="964"/>
      <c r="AU123" s="997"/>
      <c r="AV123" s="998"/>
      <c r="AW123" s="998"/>
      <c r="AX123" s="998"/>
      <c r="AY123" s="998"/>
      <c r="AZ123" s="247" t="s">
        <v>193</v>
      </c>
      <c r="BA123" s="247"/>
      <c r="BB123" s="247"/>
      <c r="BC123" s="247"/>
      <c r="BD123" s="247"/>
      <c r="BE123" s="247"/>
      <c r="BF123" s="247"/>
      <c r="BG123" s="247"/>
      <c r="BH123" s="247"/>
      <c r="BI123" s="247"/>
      <c r="BJ123" s="247"/>
      <c r="BK123" s="247"/>
      <c r="BL123" s="247"/>
      <c r="BM123" s="247"/>
      <c r="BN123" s="247"/>
      <c r="BO123" s="977" t="s">
        <v>498</v>
      </c>
      <c r="BP123" s="1005"/>
      <c r="BQ123" s="1063">
        <v>114569898</v>
      </c>
      <c r="BR123" s="1064"/>
      <c r="BS123" s="1064"/>
      <c r="BT123" s="1064"/>
      <c r="BU123" s="1064"/>
      <c r="BV123" s="1064">
        <v>115698162</v>
      </c>
      <c r="BW123" s="1064"/>
      <c r="BX123" s="1064"/>
      <c r="BY123" s="1064"/>
      <c r="BZ123" s="1064"/>
      <c r="CA123" s="1064">
        <v>113808986</v>
      </c>
      <c r="CB123" s="1064"/>
      <c r="CC123" s="1064"/>
      <c r="CD123" s="1064"/>
      <c r="CE123" s="1064"/>
      <c r="CF123" s="1001"/>
      <c r="CG123" s="1002"/>
      <c r="CH123" s="1002"/>
      <c r="CI123" s="1002"/>
      <c r="CJ123" s="1003"/>
      <c r="CK123" s="1009"/>
      <c r="CL123" s="1010"/>
      <c r="CM123" s="1010"/>
      <c r="CN123" s="1010"/>
      <c r="CO123" s="1011"/>
      <c r="CP123" s="1019" t="s">
        <v>499</v>
      </c>
      <c r="CQ123" s="1020"/>
      <c r="CR123" s="1020"/>
      <c r="CS123" s="1020"/>
      <c r="CT123" s="1020"/>
      <c r="CU123" s="1020"/>
      <c r="CV123" s="1020"/>
      <c r="CW123" s="1020"/>
      <c r="CX123" s="1020"/>
      <c r="CY123" s="1020"/>
      <c r="CZ123" s="1020"/>
      <c r="DA123" s="1020"/>
      <c r="DB123" s="1020"/>
      <c r="DC123" s="1020"/>
      <c r="DD123" s="1020"/>
      <c r="DE123" s="1020"/>
      <c r="DF123" s="1021"/>
      <c r="DG123" s="958">
        <v>161044</v>
      </c>
      <c r="DH123" s="959"/>
      <c r="DI123" s="959"/>
      <c r="DJ123" s="959"/>
      <c r="DK123" s="960"/>
      <c r="DL123" s="961">
        <v>158533</v>
      </c>
      <c r="DM123" s="959"/>
      <c r="DN123" s="959"/>
      <c r="DO123" s="959"/>
      <c r="DP123" s="960"/>
      <c r="DQ123" s="961">
        <v>169403</v>
      </c>
      <c r="DR123" s="959"/>
      <c r="DS123" s="959"/>
      <c r="DT123" s="959"/>
      <c r="DU123" s="960"/>
      <c r="DV123" s="962">
        <v>0.4</v>
      </c>
      <c r="DW123" s="963"/>
      <c r="DX123" s="963"/>
      <c r="DY123" s="963"/>
      <c r="DZ123" s="964"/>
    </row>
    <row r="124" spans="1:130" s="226" customFormat="1" ht="26.25" customHeight="1" thickBot="1" x14ac:dyDescent="0.2">
      <c r="A124" s="1057"/>
      <c r="B124" s="949"/>
      <c r="C124" s="922" t="s">
        <v>484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133</v>
      </c>
      <c r="AB124" s="959"/>
      <c r="AC124" s="959"/>
      <c r="AD124" s="959"/>
      <c r="AE124" s="960"/>
      <c r="AF124" s="961" t="s">
        <v>500</v>
      </c>
      <c r="AG124" s="959"/>
      <c r="AH124" s="959"/>
      <c r="AI124" s="959"/>
      <c r="AJ124" s="960"/>
      <c r="AK124" s="961" t="s">
        <v>501</v>
      </c>
      <c r="AL124" s="959"/>
      <c r="AM124" s="959"/>
      <c r="AN124" s="959"/>
      <c r="AO124" s="960"/>
      <c r="AP124" s="962" t="s">
        <v>502</v>
      </c>
      <c r="AQ124" s="963"/>
      <c r="AR124" s="963"/>
      <c r="AS124" s="963"/>
      <c r="AT124" s="964"/>
      <c r="AU124" s="1059" t="s">
        <v>503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70.5</v>
      </c>
      <c r="BR124" s="1027"/>
      <c r="BS124" s="1027"/>
      <c r="BT124" s="1027"/>
      <c r="BU124" s="1027"/>
      <c r="BV124" s="1027">
        <v>57.4</v>
      </c>
      <c r="BW124" s="1027"/>
      <c r="BX124" s="1027"/>
      <c r="BY124" s="1027"/>
      <c r="BZ124" s="1027"/>
      <c r="CA124" s="1027">
        <v>49.3</v>
      </c>
      <c r="CB124" s="1027"/>
      <c r="CC124" s="1027"/>
      <c r="CD124" s="1027"/>
      <c r="CE124" s="1027"/>
      <c r="CF124" s="1028"/>
      <c r="CG124" s="1029"/>
      <c r="CH124" s="1029"/>
      <c r="CI124" s="1029"/>
      <c r="CJ124" s="1030"/>
      <c r="CK124" s="1012"/>
      <c r="CL124" s="1012"/>
      <c r="CM124" s="1012"/>
      <c r="CN124" s="1012"/>
      <c r="CO124" s="1013"/>
      <c r="CP124" s="1019" t="s">
        <v>504</v>
      </c>
      <c r="CQ124" s="1020"/>
      <c r="CR124" s="1020"/>
      <c r="CS124" s="1020"/>
      <c r="CT124" s="1020"/>
      <c r="CU124" s="1020"/>
      <c r="CV124" s="1020"/>
      <c r="CW124" s="1020"/>
      <c r="CX124" s="1020"/>
      <c r="CY124" s="1020"/>
      <c r="CZ124" s="1020"/>
      <c r="DA124" s="1020"/>
      <c r="DB124" s="1020"/>
      <c r="DC124" s="1020"/>
      <c r="DD124" s="1020"/>
      <c r="DE124" s="1020"/>
      <c r="DF124" s="1021"/>
      <c r="DG124" s="1004">
        <v>94399</v>
      </c>
      <c r="DH124" s="986"/>
      <c r="DI124" s="986"/>
      <c r="DJ124" s="986"/>
      <c r="DK124" s="987"/>
      <c r="DL124" s="985">
        <v>75755</v>
      </c>
      <c r="DM124" s="986"/>
      <c r="DN124" s="986"/>
      <c r="DO124" s="986"/>
      <c r="DP124" s="987"/>
      <c r="DQ124" s="985">
        <v>87775</v>
      </c>
      <c r="DR124" s="986"/>
      <c r="DS124" s="986"/>
      <c r="DT124" s="986"/>
      <c r="DU124" s="987"/>
      <c r="DV124" s="988">
        <v>0.2</v>
      </c>
      <c r="DW124" s="989"/>
      <c r="DX124" s="989"/>
      <c r="DY124" s="989"/>
      <c r="DZ124" s="990"/>
    </row>
    <row r="125" spans="1:130" s="226" customFormat="1" ht="26.25" customHeight="1" x14ac:dyDescent="0.15">
      <c r="A125" s="1057"/>
      <c r="B125" s="949"/>
      <c r="C125" s="922" t="s">
        <v>486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500</v>
      </c>
      <c r="AB125" s="959"/>
      <c r="AC125" s="959"/>
      <c r="AD125" s="959"/>
      <c r="AE125" s="960"/>
      <c r="AF125" s="961" t="s">
        <v>505</v>
      </c>
      <c r="AG125" s="959"/>
      <c r="AH125" s="959"/>
      <c r="AI125" s="959"/>
      <c r="AJ125" s="960"/>
      <c r="AK125" s="961" t="s">
        <v>506</v>
      </c>
      <c r="AL125" s="959"/>
      <c r="AM125" s="959"/>
      <c r="AN125" s="959"/>
      <c r="AO125" s="960"/>
      <c r="AP125" s="962" t="s">
        <v>501</v>
      </c>
      <c r="AQ125" s="963"/>
      <c r="AR125" s="963"/>
      <c r="AS125" s="963"/>
      <c r="AT125" s="96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22" t="s">
        <v>507</v>
      </c>
      <c r="CL125" s="1007"/>
      <c r="CM125" s="1007"/>
      <c r="CN125" s="1007"/>
      <c r="CO125" s="1008"/>
      <c r="CP125" s="929" t="s">
        <v>508</v>
      </c>
      <c r="CQ125" s="897"/>
      <c r="CR125" s="897"/>
      <c r="CS125" s="897"/>
      <c r="CT125" s="897"/>
      <c r="CU125" s="897"/>
      <c r="CV125" s="897"/>
      <c r="CW125" s="897"/>
      <c r="CX125" s="897"/>
      <c r="CY125" s="897"/>
      <c r="CZ125" s="897"/>
      <c r="DA125" s="897"/>
      <c r="DB125" s="897"/>
      <c r="DC125" s="897"/>
      <c r="DD125" s="897"/>
      <c r="DE125" s="897"/>
      <c r="DF125" s="898"/>
      <c r="DG125" s="930" t="s">
        <v>505</v>
      </c>
      <c r="DH125" s="931"/>
      <c r="DI125" s="931"/>
      <c r="DJ125" s="931"/>
      <c r="DK125" s="931"/>
      <c r="DL125" s="931" t="s">
        <v>133</v>
      </c>
      <c r="DM125" s="931"/>
      <c r="DN125" s="931"/>
      <c r="DO125" s="931"/>
      <c r="DP125" s="931"/>
      <c r="DQ125" s="931" t="s">
        <v>133</v>
      </c>
      <c r="DR125" s="931"/>
      <c r="DS125" s="931"/>
      <c r="DT125" s="931"/>
      <c r="DU125" s="931"/>
      <c r="DV125" s="932" t="s">
        <v>509</v>
      </c>
      <c r="DW125" s="932"/>
      <c r="DX125" s="932"/>
      <c r="DY125" s="932"/>
      <c r="DZ125" s="933"/>
    </row>
    <row r="126" spans="1:130" s="226" customFormat="1" ht="26.25" customHeight="1" thickBot="1" x14ac:dyDescent="0.2">
      <c r="A126" s="1057"/>
      <c r="B126" s="949"/>
      <c r="C126" s="922" t="s">
        <v>488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26997</v>
      </c>
      <c r="AB126" s="959"/>
      <c r="AC126" s="959"/>
      <c r="AD126" s="959"/>
      <c r="AE126" s="960"/>
      <c r="AF126" s="961">
        <v>26997</v>
      </c>
      <c r="AG126" s="959"/>
      <c r="AH126" s="959"/>
      <c r="AI126" s="959"/>
      <c r="AJ126" s="960"/>
      <c r="AK126" s="961">
        <v>11429</v>
      </c>
      <c r="AL126" s="959"/>
      <c r="AM126" s="959"/>
      <c r="AN126" s="959"/>
      <c r="AO126" s="960"/>
      <c r="AP126" s="962">
        <v>0</v>
      </c>
      <c r="AQ126" s="963"/>
      <c r="AR126" s="963"/>
      <c r="AS126" s="963"/>
      <c r="AT126" s="96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23"/>
      <c r="CL126" s="1010"/>
      <c r="CM126" s="1010"/>
      <c r="CN126" s="1010"/>
      <c r="CO126" s="1011"/>
      <c r="CP126" s="922" t="s">
        <v>510</v>
      </c>
      <c r="CQ126" s="923"/>
      <c r="CR126" s="923"/>
      <c r="CS126" s="923"/>
      <c r="CT126" s="923"/>
      <c r="CU126" s="923"/>
      <c r="CV126" s="923"/>
      <c r="CW126" s="923"/>
      <c r="CX126" s="923"/>
      <c r="CY126" s="923"/>
      <c r="CZ126" s="923"/>
      <c r="DA126" s="923"/>
      <c r="DB126" s="923"/>
      <c r="DC126" s="923"/>
      <c r="DD126" s="923"/>
      <c r="DE126" s="923"/>
      <c r="DF126" s="924"/>
      <c r="DG126" s="925" t="s">
        <v>506</v>
      </c>
      <c r="DH126" s="926"/>
      <c r="DI126" s="926"/>
      <c r="DJ126" s="926"/>
      <c r="DK126" s="926"/>
      <c r="DL126" s="926" t="s">
        <v>509</v>
      </c>
      <c r="DM126" s="926"/>
      <c r="DN126" s="926"/>
      <c r="DO126" s="926"/>
      <c r="DP126" s="926"/>
      <c r="DQ126" s="926" t="s">
        <v>509</v>
      </c>
      <c r="DR126" s="926"/>
      <c r="DS126" s="926"/>
      <c r="DT126" s="926"/>
      <c r="DU126" s="926"/>
      <c r="DV126" s="927" t="s">
        <v>509</v>
      </c>
      <c r="DW126" s="927"/>
      <c r="DX126" s="927"/>
      <c r="DY126" s="927"/>
      <c r="DZ126" s="928"/>
    </row>
    <row r="127" spans="1:130" s="226" customFormat="1" ht="26.25" customHeight="1" x14ac:dyDescent="0.15">
      <c r="A127" s="1058"/>
      <c r="B127" s="951"/>
      <c r="C127" s="973" t="s">
        <v>511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1785</v>
      </c>
      <c r="AB127" s="959"/>
      <c r="AC127" s="959"/>
      <c r="AD127" s="959"/>
      <c r="AE127" s="960"/>
      <c r="AF127" s="961">
        <v>1599</v>
      </c>
      <c r="AG127" s="959"/>
      <c r="AH127" s="959"/>
      <c r="AI127" s="959"/>
      <c r="AJ127" s="960"/>
      <c r="AK127" s="961">
        <v>1425</v>
      </c>
      <c r="AL127" s="959"/>
      <c r="AM127" s="959"/>
      <c r="AN127" s="959"/>
      <c r="AO127" s="960"/>
      <c r="AP127" s="962">
        <v>0</v>
      </c>
      <c r="AQ127" s="963"/>
      <c r="AR127" s="963"/>
      <c r="AS127" s="963"/>
      <c r="AT127" s="964"/>
      <c r="AU127" s="228"/>
      <c r="AV127" s="228"/>
      <c r="AW127" s="228"/>
      <c r="AX127" s="1031" t="s">
        <v>512</v>
      </c>
      <c r="AY127" s="1032"/>
      <c r="AZ127" s="1032"/>
      <c r="BA127" s="1032"/>
      <c r="BB127" s="1032"/>
      <c r="BC127" s="1032"/>
      <c r="BD127" s="1032"/>
      <c r="BE127" s="1033"/>
      <c r="BF127" s="1034" t="s">
        <v>513</v>
      </c>
      <c r="BG127" s="1032"/>
      <c r="BH127" s="1032"/>
      <c r="BI127" s="1032"/>
      <c r="BJ127" s="1032"/>
      <c r="BK127" s="1032"/>
      <c r="BL127" s="1033"/>
      <c r="BM127" s="1034" t="s">
        <v>514</v>
      </c>
      <c r="BN127" s="1032"/>
      <c r="BO127" s="1032"/>
      <c r="BP127" s="1032"/>
      <c r="BQ127" s="1032"/>
      <c r="BR127" s="1032"/>
      <c r="BS127" s="1033"/>
      <c r="BT127" s="1034" t="s">
        <v>515</v>
      </c>
      <c r="BU127" s="1032"/>
      <c r="BV127" s="1032"/>
      <c r="BW127" s="1032"/>
      <c r="BX127" s="1032"/>
      <c r="BY127" s="1032"/>
      <c r="BZ127" s="1055"/>
      <c r="CA127" s="228"/>
      <c r="CB127" s="228"/>
      <c r="CC127" s="228"/>
      <c r="CD127" s="251"/>
      <c r="CE127" s="251"/>
      <c r="CF127" s="251"/>
      <c r="CG127" s="228"/>
      <c r="CH127" s="228"/>
      <c r="CI127" s="228"/>
      <c r="CJ127" s="250"/>
      <c r="CK127" s="1023"/>
      <c r="CL127" s="1010"/>
      <c r="CM127" s="1010"/>
      <c r="CN127" s="1010"/>
      <c r="CO127" s="1011"/>
      <c r="CP127" s="922" t="s">
        <v>516</v>
      </c>
      <c r="CQ127" s="923"/>
      <c r="CR127" s="923"/>
      <c r="CS127" s="923"/>
      <c r="CT127" s="923"/>
      <c r="CU127" s="923"/>
      <c r="CV127" s="923"/>
      <c r="CW127" s="923"/>
      <c r="CX127" s="923"/>
      <c r="CY127" s="923"/>
      <c r="CZ127" s="923"/>
      <c r="DA127" s="923"/>
      <c r="DB127" s="923"/>
      <c r="DC127" s="923"/>
      <c r="DD127" s="923"/>
      <c r="DE127" s="923"/>
      <c r="DF127" s="924"/>
      <c r="DG127" s="925" t="s">
        <v>509</v>
      </c>
      <c r="DH127" s="926"/>
      <c r="DI127" s="926"/>
      <c r="DJ127" s="926"/>
      <c r="DK127" s="926"/>
      <c r="DL127" s="926" t="s">
        <v>517</v>
      </c>
      <c r="DM127" s="926"/>
      <c r="DN127" s="926"/>
      <c r="DO127" s="926"/>
      <c r="DP127" s="926"/>
      <c r="DQ127" s="926" t="s">
        <v>133</v>
      </c>
      <c r="DR127" s="926"/>
      <c r="DS127" s="926"/>
      <c r="DT127" s="926"/>
      <c r="DU127" s="926"/>
      <c r="DV127" s="927" t="s">
        <v>505</v>
      </c>
      <c r="DW127" s="927"/>
      <c r="DX127" s="927"/>
      <c r="DY127" s="927"/>
      <c r="DZ127" s="928"/>
    </row>
    <row r="128" spans="1:130" s="226" customFormat="1" ht="26.25" customHeight="1" thickBot="1" x14ac:dyDescent="0.2">
      <c r="A128" s="1041" t="s">
        <v>518</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519</v>
      </c>
      <c r="X128" s="1043"/>
      <c r="Y128" s="1043"/>
      <c r="Z128" s="1044"/>
      <c r="AA128" s="1045">
        <v>1942443</v>
      </c>
      <c r="AB128" s="1046"/>
      <c r="AC128" s="1046"/>
      <c r="AD128" s="1046"/>
      <c r="AE128" s="1047"/>
      <c r="AF128" s="1048">
        <v>1960717</v>
      </c>
      <c r="AG128" s="1046"/>
      <c r="AH128" s="1046"/>
      <c r="AI128" s="1046"/>
      <c r="AJ128" s="1047"/>
      <c r="AK128" s="1048">
        <v>1884746</v>
      </c>
      <c r="AL128" s="1046"/>
      <c r="AM128" s="1046"/>
      <c r="AN128" s="1046"/>
      <c r="AO128" s="1047"/>
      <c r="AP128" s="1049"/>
      <c r="AQ128" s="1050"/>
      <c r="AR128" s="1050"/>
      <c r="AS128" s="1050"/>
      <c r="AT128" s="1051"/>
      <c r="AU128" s="228"/>
      <c r="AV128" s="228"/>
      <c r="AW128" s="228"/>
      <c r="AX128" s="896" t="s">
        <v>520</v>
      </c>
      <c r="AY128" s="897"/>
      <c r="AZ128" s="897"/>
      <c r="BA128" s="897"/>
      <c r="BB128" s="897"/>
      <c r="BC128" s="897"/>
      <c r="BD128" s="897"/>
      <c r="BE128" s="898"/>
      <c r="BF128" s="1052" t="s">
        <v>521</v>
      </c>
      <c r="BG128" s="1053"/>
      <c r="BH128" s="1053"/>
      <c r="BI128" s="1053"/>
      <c r="BJ128" s="1053"/>
      <c r="BK128" s="1053"/>
      <c r="BL128" s="1054"/>
      <c r="BM128" s="1052">
        <v>11.26</v>
      </c>
      <c r="BN128" s="1053"/>
      <c r="BO128" s="1053"/>
      <c r="BP128" s="1053"/>
      <c r="BQ128" s="1053"/>
      <c r="BR128" s="1053"/>
      <c r="BS128" s="1054"/>
      <c r="BT128" s="1052">
        <v>20</v>
      </c>
      <c r="BU128" s="1053"/>
      <c r="BV128" s="1053"/>
      <c r="BW128" s="1053"/>
      <c r="BX128" s="1053"/>
      <c r="BY128" s="1053"/>
      <c r="BZ128" s="1076"/>
      <c r="CA128" s="251"/>
      <c r="CB128" s="251"/>
      <c r="CC128" s="251"/>
      <c r="CD128" s="251"/>
      <c r="CE128" s="251"/>
      <c r="CF128" s="251"/>
      <c r="CG128" s="228"/>
      <c r="CH128" s="228"/>
      <c r="CI128" s="228"/>
      <c r="CJ128" s="250"/>
      <c r="CK128" s="1024"/>
      <c r="CL128" s="1025"/>
      <c r="CM128" s="1025"/>
      <c r="CN128" s="1025"/>
      <c r="CO128" s="1026"/>
      <c r="CP128" s="1035" t="s">
        <v>522</v>
      </c>
      <c r="CQ128" s="726"/>
      <c r="CR128" s="726"/>
      <c r="CS128" s="726"/>
      <c r="CT128" s="726"/>
      <c r="CU128" s="726"/>
      <c r="CV128" s="726"/>
      <c r="CW128" s="726"/>
      <c r="CX128" s="726"/>
      <c r="CY128" s="726"/>
      <c r="CZ128" s="726"/>
      <c r="DA128" s="726"/>
      <c r="DB128" s="726"/>
      <c r="DC128" s="726"/>
      <c r="DD128" s="726"/>
      <c r="DE128" s="726"/>
      <c r="DF128" s="1036"/>
      <c r="DG128" s="1037" t="s">
        <v>517</v>
      </c>
      <c r="DH128" s="1038"/>
      <c r="DI128" s="1038"/>
      <c r="DJ128" s="1038"/>
      <c r="DK128" s="1038"/>
      <c r="DL128" s="1038" t="s">
        <v>523</v>
      </c>
      <c r="DM128" s="1038"/>
      <c r="DN128" s="1038"/>
      <c r="DO128" s="1038"/>
      <c r="DP128" s="1038"/>
      <c r="DQ128" s="1038" t="s">
        <v>505</v>
      </c>
      <c r="DR128" s="1038"/>
      <c r="DS128" s="1038"/>
      <c r="DT128" s="1038"/>
      <c r="DU128" s="1038"/>
      <c r="DV128" s="1039" t="s">
        <v>524</v>
      </c>
      <c r="DW128" s="1039"/>
      <c r="DX128" s="1039"/>
      <c r="DY128" s="1039"/>
      <c r="DZ128" s="1040"/>
    </row>
    <row r="129" spans="1:131" s="226" customFormat="1" ht="26.25" customHeight="1" x14ac:dyDescent="0.15">
      <c r="A129" s="934" t="s">
        <v>111</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525</v>
      </c>
      <c r="X129" s="1071"/>
      <c r="Y129" s="1071"/>
      <c r="Z129" s="1072"/>
      <c r="AA129" s="958">
        <v>49360230</v>
      </c>
      <c r="AB129" s="959"/>
      <c r="AC129" s="959"/>
      <c r="AD129" s="959"/>
      <c r="AE129" s="960"/>
      <c r="AF129" s="961">
        <v>50658051</v>
      </c>
      <c r="AG129" s="959"/>
      <c r="AH129" s="959"/>
      <c r="AI129" s="959"/>
      <c r="AJ129" s="960"/>
      <c r="AK129" s="961">
        <v>49600313</v>
      </c>
      <c r="AL129" s="959"/>
      <c r="AM129" s="959"/>
      <c r="AN129" s="959"/>
      <c r="AO129" s="960"/>
      <c r="AP129" s="1073"/>
      <c r="AQ129" s="1074"/>
      <c r="AR129" s="1074"/>
      <c r="AS129" s="1074"/>
      <c r="AT129" s="1075"/>
      <c r="AU129" s="229"/>
      <c r="AV129" s="229"/>
      <c r="AW129" s="229"/>
      <c r="AX129" s="1065" t="s">
        <v>526</v>
      </c>
      <c r="AY129" s="923"/>
      <c r="AZ129" s="923"/>
      <c r="BA129" s="923"/>
      <c r="BB129" s="923"/>
      <c r="BC129" s="923"/>
      <c r="BD129" s="923"/>
      <c r="BE129" s="924"/>
      <c r="BF129" s="1066" t="s">
        <v>501</v>
      </c>
      <c r="BG129" s="1067"/>
      <c r="BH129" s="1067"/>
      <c r="BI129" s="1067"/>
      <c r="BJ129" s="1067"/>
      <c r="BK129" s="1067"/>
      <c r="BL129" s="1068"/>
      <c r="BM129" s="1066">
        <v>16.260000000000002</v>
      </c>
      <c r="BN129" s="1067"/>
      <c r="BO129" s="1067"/>
      <c r="BP129" s="1067"/>
      <c r="BQ129" s="1067"/>
      <c r="BR129" s="1067"/>
      <c r="BS129" s="1068"/>
      <c r="BT129" s="1066">
        <v>30</v>
      </c>
      <c r="BU129" s="1067"/>
      <c r="BV129" s="1067"/>
      <c r="BW129" s="1067"/>
      <c r="BX129" s="1067"/>
      <c r="BY129" s="1067"/>
      <c r="BZ129" s="106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34" t="s">
        <v>527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528</v>
      </c>
      <c r="X130" s="1071"/>
      <c r="Y130" s="1071"/>
      <c r="Z130" s="1072"/>
      <c r="AA130" s="958">
        <v>8483616</v>
      </c>
      <c r="AB130" s="959"/>
      <c r="AC130" s="959"/>
      <c r="AD130" s="959"/>
      <c r="AE130" s="960"/>
      <c r="AF130" s="961">
        <v>8368220</v>
      </c>
      <c r="AG130" s="959"/>
      <c r="AH130" s="959"/>
      <c r="AI130" s="959"/>
      <c r="AJ130" s="960"/>
      <c r="AK130" s="961">
        <v>8259112</v>
      </c>
      <c r="AL130" s="959"/>
      <c r="AM130" s="959"/>
      <c r="AN130" s="959"/>
      <c r="AO130" s="960"/>
      <c r="AP130" s="1073"/>
      <c r="AQ130" s="1074"/>
      <c r="AR130" s="1074"/>
      <c r="AS130" s="1074"/>
      <c r="AT130" s="1075"/>
      <c r="AU130" s="229"/>
      <c r="AV130" s="229"/>
      <c r="AW130" s="229"/>
      <c r="AX130" s="1065" t="s">
        <v>529</v>
      </c>
      <c r="AY130" s="923"/>
      <c r="AZ130" s="923"/>
      <c r="BA130" s="923"/>
      <c r="BB130" s="923"/>
      <c r="BC130" s="923"/>
      <c r="BD130" s="923"/>
      <c r="BE130" s="924"/>
      <c r="BF130" s="1101">
        <v>10.7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530</v>
      </c>
      <c r="X131" s="1108"/>
      <c r="Y131" s="1108"/>
      <c r="Z131" s="1109"/>
      <c r="AA131" s="1004">
        <v>40876614</v>
      </c>
      <c r="AB131" s="986"/>
      <c r="AC131" s="986"/>
      <c r="AD131" s="986"/>
      <c r="AE131" s="987"/>
      <c r="AF131" s="985">
        <v>42289831</v>
      </c>
      <c r="AG131" s="986"/>
      <c r="AH131" s="986"/>
      <c r="AI131" s="986"/>
      <c r="AJ131" s="987"/>
      <c r="AK131" s="985">
        <v>41341201</v>
      </c>
      <c r="AL131" s="986"/>
      <c r="AM131" s="986"/>
      <c r="AN131" s="986"/>
      <c r="AO131" s="987"/>
      <c r="AP131" s="1110"/>
      <c r="AQ131" s="1111"/>
      <c r="AR131" s="1111"/>
      <c r="AS131" s="1111"/>
      <c r="AT131" s="1112"/>
      <c r="AU131" s="229"/>
      <c r="AV131" s="229"/>
      <c r="AW131" s="229"/>
      <c r="AX131" s="1083" t="s">
        <v>531</v>
      </c>
      <c r="AY131" s="726"/>
      <c r="AZ131" s="726"/>
      <c r="BA131" s="726"/>
      <c r="BB131" s="726"/>
      <c r="BC131" s="726"/>
      <c r="BD131" s="726"/>
      <c r="BE131" s="1036"/>
      <c r="BF131" s="1084">
        <v>49.3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090" t="s">
        <v>532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533</v>
      </c>
      <c r="W132" s="1094"/>
      <c r="X132" s="1094"/>
      <c r="Y132" s="1094"/>
      <c r="Z132" s="1095"/>
      <c r="AA132" s="1096">
        <v>11.104569469999999</v>
      </c>
      <c r="AB132" s="1097"/>
      <c r="AC132" s="1097"/>
      <c r="AD132" s="1097"/>
      <c r="AE132" s="1098"/>
      <c r="AF132" s="1099">
        <v>10.21862206</v>
      </c>
      <c r="AG132" s="1097"/>
      <c r="AH132" s="1097"/>
      <c r="AI132" s="1097"/>
      <c r="AJ132" s="1098"/>
      <c r="AK132" s="1099">
        <v>11.03819891</v>
      </c>
      <c r="AL132" s="1097"/>
      <c r="AM132" s="1097"/>
      <c r="AN132" s="1097"/>
      <c r="AO132" s="1098"/>
      <c r="AP132" s="1001"/>
      <c r="AQ132" s="1002"/>
      <c r="AR132" s="1002"/>
      <c r="AS132" s="1002"/>
      <c r="AT132" s="110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534</v>
      </c>
      <c r="W133" s="1077"/>
      <c r="X133" s="1077"/>
      <c r="Y133" s="1077"/>
      <c r="Z133" s="1078"/>
      <c r="AA133" s="1079">
        <v>11</v>
      </c>
      <c r="AB133" s="1080"/>
      <c r="AC133" s="1080"/>
      <c r="AD133" s="1080"/>
      <c r="AE133" s="1081"/>
      <c r="AF133" s="1079">
        <v>10.7</v>
      </c>
      <c r="AG133" s="1080"/>
      <c r="AH133" s="1080"/>
      <c r="AI133" s="1080"/>
      <c r="AJ133" s="1081"/>
      <c r="AK133" s="1079">
        <v>10.7</v>
      </c>
      <c r="AL133" s="1080"/>
      <c r="AM133" s="1080"/>
      <c r="AN133" s="1080"/>
      <c r="AO133" s="1081"/>
      <c r="AP133" s="1028"/>
      <c r="AQ133" s="1029"/>
      <c r="AR133" s="1029"/>
      <c r="AS133" s="1029"/>
      <c r="AT133" s="108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Z6HvRpv2IBhGdHKJe7U/0DZnWRE1gy06X9xvxgNLtYwjo/kk7DwQH/55z4eqT5YegUF8mNX3HXY7Cqw9/E4Cjw==" saltValue="6wHkfeAjj7atY0dcHvMPQ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062FE-9D83-4596-B029-F701A5AB9796}">
  <sheetPr>
    <pageSetUpPr fitToPage="1"/>
  </sheetPr>
  <dimension ref="A1:DQ105"/>
  <sheetViews>
    <sheetView showGridLines="0" view="pageBreakPreview" topLeftCell="AJ64"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535</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XaAPjKiIwSCGa3fyAicfGv8VnOj0IleO2Wt3lOxzFTxc145Kh6riaT1BTXyuY3wMiHFCSfqgXze03ezJeQzdKQ==" saltValue="MpwUndGO7iw7sMe2qufj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34" zoomScaleNormal="100" zoomScaleSheetLayoutView="55" workbookViewId="0">
      <selection activeCell="A29" sqref="A29:XFD29"/>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2Ukia3YIUwYRdV+lgKxMnVQqWvwQRE56HOsVJZ8l3R8bSjaRavsKEPCiA4044vl6mdtFuQAeuFI1czjbVycLA==" saltValue="JqvycWdo0X4c54jXM4M9Z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29" sqref="A29:XFD29"/>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536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537</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4" t="s">
        <v>538</v>
      </c>
      <c r="AP7" s="268"/>
      <c r="AQ7" s="269" t="s">
        <v>539</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5"/>
      <c r="AP8" s="274" t="s">
        <v>540</v>
      </c>
      <c r="AQ8" s="275" t="s">
        <v>541</v>
      </c>
      <c r="AR8" s="276" t="s">
        <v>542</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16" t="s">
        <v>543</v>
      </c>
      <c r="AL9" s="1117"/>
      <c r="AM9" s="1117"/>
      <c r="AN9" s="1118"/>
      <c r="AO9" s="277">
        <v>12467497</v>
      </c>
      <c r="AP9" s="277">
        <v>77687</v>
      </c>
      <c r="AQ9" s="278">
        <v>61723</v>
      </c>
      <c r="AR9" s="279">
        <v>25.9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16" t="s">
        <v>544</v>
      </c>
      <c r="AL10" s="1117"/>
      <c r="AM10" s="1117"/>
      <c r="AN10" s="1118"/>
      <c r="AO10" s="280">
        <v>240591</v>
      </c>
      <c r="AP10" s="280">
        <v>1499</v>
      </c>
      <c r="AQ10" s="281">
        <v>1286</v>
      </c>
      <c r="AR10" s="282">
        <v>16.600000000000001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16" t="s">
        <v>545</v>
      </c>
      <c r="AL11" s="1117"/>
      <c r="AM11" s="1117"/>
      <c r="AN11" s="1118"/>
      <c r="AO11" s="280">
        <v>197677</v>
      </c>
      <c r="AP11" s="280">
        <v>1232</v>
      </c>
      <c r="AQ11" s="281">
        <v>1067</v>
      </c>
      <c r="AR11" s="282">
        <v>15.5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16" t="s">
        <v>546</v>
      </c>
      <c r="AL12" s="1117"/>
      <c r="AM12" s="1117"/>
      <c r="AN12" s="1118"/>
      <c r="AO12" s="280" t="s">
        <v>547</v>
      </c>
      <c r="AP12" s="280" t="s">
        <v>547</v>
      </c>
      <c r="AQ12" s="281">
        <v>49</v>
      </c>
      <c r="AR12" s="282" t="s">
        <v>547</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16" t="s">
        <v>548</v>
      </c>
      <c r="AL13" s="1117"/>
      <c r="AM13" s="1117"/>
      <c r="AN13" s="1118"/>
      <c r="AO13" s="280">
        <v>610031</v>
      </c>
      <c r="AP13" s="280">
        <v>3801</v>
      </c>
      <c r="AQ13" s="281">
        <v>2137</v>
      </c>
      <c r="AR13" s="282">
        <v>77.900000000000006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16" t="s">
        <v>549</v>
      </c>
      <c r="AL14" s="1117"/>
      <c r="AM14" s="1117"/>
      <c r="AN14" s="1118"/>
      <c r="AO14" s="280">
        <v>524240</v>
      </c>
      <c r="AP14" s="280">
        <v>3267</v>
      </c>
      <c r="AQ14" s="281">
        <v>1241</v>
      </c>
      <c r="AR14" s="282">
        <v>163.30000000000001</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19" t="s">
        <v>550</v>
      </c>
      <c r="AL15" s="1120"/>
      <c r="AM15" s="1120"/>
      <c r="AN15" s="1121"/>
      <c r="AO15" s="280">
        <v>-906306</v>
      </c>
      <c r="AP15" s="280">
        <v>-5647</v>
      </c>
      <c r="AQ15" s="281">
        <v>-3809</v>
      </c>
      <c r="AR15" s="282">
        <v>48.3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19" t="s">
        <v>193</v>
      </c>
      <c r="AL16" s="1120"/>
      <c r="AM16" s="1120"/>
      <c r="AN16" s="1121"/>
      <c r="AO16" s="280">
        <v>13133730</v>
      </c>
      <c r="AP16" s="280">
        <v>81839</v>
      </c>
      <c r="AQ16" s="281">
        <v>63693</v>
      </c>
      <c r="AR16" s="282">
        <v>28.5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551</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552</v>
      </c>
      <c r="AP20" s="289" t="s">
        <v>553</v>
      </c>
      <c r="AQ20" s="290" t="s">
        <v>554</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22" t="s">
        <v>555</v>
      </c>
      <c r="AL21" s="1123"/>
      <c r="AM21" s="1123"/>
      <c r="AN21" s="1124"/>
      <c r="AO21" s="293">
        <v>8.84</v>
      </c>
      <c r="AP21" s="294">
        <v>6.06</v>
      </c>
      <c r="AQ21" s="295">
        <v>2.78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22" t="s">
        <v>556</v>
      </c>
      <c r="AL22" s="1123"/>
      <c r="AM22" s="1123"/>
      <c r="AN22" s="1124"/>
      <c r="AO22" s="298">
        <v>99.5</v>
      </c>
      <c r="AP22" s="299">
        <v>99.8</v>
      </c>
      <c r="AQ22" s="300">
        <v>-0.3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13" t="s">
        <v>557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3"/>
    </row>
    <row r="27" spans="1:46" x14ac:dyDescent="0.15">
      <c r="A27" s="305"/>
      <c r="AO27" s="258"/>
      <c r="AP27" s="258"/>
      <c r="AQ27" s="258"/>
      <c r="AR27" s="258"/>
      <c r="AS27" s="258"/>
      <c r="AT27" s="258"/>
    </row>
    <row r="28" spans="1:46" ht="17.25" x14ac:dyDescent="0.15">
      <c r="A28" s="259" t="s">
        <v>558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559</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4" t="s">
        <v>538</v>
      </c>
      <c r="AP30" s="268"/>
      <c r="AQ30" s="269" t="s">
        <v>539</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5"/>
      <c r="AP31" s="274" t="s">
        <v>540</v>
      </c>
      <c r="AQ31" s="275" t="s">
        <v>541</v>
      </c>
      <c r="AR31" s="276" t="s">
        <v>542</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30" t="s">
        <v>560</v>
      </c>
      <c r="AL32" s="1131"/>
      <c r="AM32" s="1131"/>
      <c r="AN32" s="1132"/>
      <c r="AO32" s="308">
        <v>12655130</v>
      </c>
      <c r="AP32" s="308">
        <v>78857</v>
      </c>
      <c r="AQ32" s="309">
        <v>26449</v>
      </c>
      <c r="AR32" s="310">
        <v>198.1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30" t="s">
        <v>561</v>
      </c>
      <c r="AL33" s="1131"/>
      <c r="AM33" s="1131"/>
      <c r="AN33" s="1132"/>
      <c r="AO33" s="308" t="s">
        <v>547</v>
      </c>
      <c r="AP33" s="308" t="s">
        <v>547</v>
      </c>
      <c r="AQ33" s="309">
        <v>1</v>
      </c>
      <c r="AR33" s="310" t="s">
        <v>547</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30" t="s">
        <v>562</v>
      </c>
      <c r="AL34" s="1131"/>
      <c r="AM34" s="1131"/>
      <c r="AN34" s="1132"/>
      <c r="AO34" s="308" t="s">
        <v>547</v>
      </c>
      <c r="AP34" s="308" t="s">
        <v>547</v>
      </c>
      <c r="AQ34" s="309">
        <v>29</v>
      </c>
      <c r="AR34" s="310" t="s">
        <v>547</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30" t="s">
        <v>563</v>
      </c>
      <c r="AL35" s="1131"/>
      <c r="AM35" s="1131"/>
      <c r="AN35" s="1132"/>
      <c r="AO35" s="308">
        <v>1972193</v>
      </c>
      <c r="AP35" s="308">
        <v>12289</v>
      </c>
      <c r="AQ35" s="309">
        <v>5448</v>
      </c>
      <c r="AR35" s="310">
        <v>125.6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30" t="s">
        <v>564</v>
      </c>
      <c r="AL36" s="1131"/>
      <c r="AM36" s="1131"/>
      <c r="AN36" s="1132"/>
      <c r="AO36" s="308">
        <v>9321</v>
      </c>
      <c r="AP36" s="308">
        <v>58</v>
      </c>
      <c r="AQ36" s="309">
        <v>445</v>
      </c>
      <c r="AR36" s="310">
        <v>-87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30" t="s">
        <v>565</v>
      </c>
      <c r="AL37" s="1131"/>
      <c r="AM37" s="1131"/>
      <c r="AN37" s="1132"/>
      <c r="AO37" s="308">
        <v>70538</v>
      </c>
      <c r="AP37" s="308">
        <v>440</v>
      </c>
      <c r="AQ37" s="309">
        <v>1095</v>
      </c>
      <c r="AR37" s="310">
        <v>-59.8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33" t="s">
        <v>566</v>
      </c>
      <c r="AL38" s="1134"/>
      <c r="AM38" s="1134"/>
      <c r="AN38" s="1135"/>
      <c r="AO38" s="311" t="s">
        <v>547</v>
      </c>
      <c r="AP38" s="311" t="s">
        <v>547</v>
      </c>
      <c r="AQ38" s="312">
        <v>0</v>
      </c>
      <c r="AR38" s="300" t="s">
        <v>547</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33" t="s">
        <v>567</v>
      </c>
      <c r="AL39" s="1134"/>
      <c r="AM39" s="1134"/>
      <c r="AN39" s="1135"/>
      <c r="AO39" s="308">
        <v>-1884746</v>
      </c>
      <c r="AP39" s="308">
        <v>-11744</v>
      </c>
      <c r="AQ39" s="309">
        <v>-7113</v>
      </c>
      <c r="AR39" s="310">
        <v>65.099999999999994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30" t="s">
        <v>568</v>
      </c>
      <c r="AL40" s="1131"/>
      <c r="AM40" s="1131"/>
      <c r="AN40" s="1132"/>
      <c r="AO40" s="308">
        <v>-8259112</v>
      </c>
      <c r="AP40" s="308">
        <v>-51464</v>
      </c>
      <c r="AQ40" s="309">
        <v>-18923</v>
      </c>
      <c r="AR40" s="310">
        <v>172</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36" t="s">
        <v>307</v>
      </c>
      <c r="AL41" s="1137"/>
      <c r="AM41" s="1137"/>
      <c r="AN41" s="1138"/>
      <c r="AO41" s="308">
        <v>4563324</v>
      </c>
      <c r="AP41" s="308">
        <v>28435</v>
      </c>
      <c r="AQ41" s="309">
        <v>7431</v>
      </c>
      <c r="AR41" s="310">
        <v>282.7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569</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570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571</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25" t="s">
        <v>538</v>
      </c>
      <c r="AN49" s="1127" t="s">
        <v>572</v>
      </c>
      <c r="AO49" s="1128"/>
      <c r="AP49" s="1128"/>
      <c r="AQ49" s="1128"/>
      <c r="AR49" s="1129"/>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26"/>
      <c r="AN50" s="324" t="s">
        <v>573</v>
      </c>
      <c r="AO50" s="325" t="s">
        <v>574</v>
      </c>
      <c r="AP50" s="326" t="s">
        <v>575</v>
      </c>
      <c r="AQ50" s="327" t="s">
        <v>576</v>
      </c>
      <c r="AR50" s="328" t="s">
        <v>577</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578</v>
      </c>
      <c r="AL51" s="321"/>
      <c r="AM51" s="329">
        <v>8373047</v>
      </c>
      <c r="AN51" s="330">
        <v>49148</v>
      </c>
      <c r="AO51" s="331">
        <v>-14.1</v>
      </c>
      <c r="AP51" s="332">
        <v>33173</v>
      </c>
      <c r="AQ51" s="333">
        <v>-19.2</v>
      </c>
      <c r="AR51" s="334">
        <v>5.0999999999999996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579</v>
      </c>
      <c r="AM52" s="337">
        <v>4064490</v>
      </c>
      <c r="AN52" s="338">
        <v>23858</v>
      </c>
      <c r="AO52" s="339">
        <v>32.700000000000003</v>
      </c>
      <c r="AP52" s="340">
        <v>20353</v>
      </c>
      <c r="AQ52" s="341">
        <v>-25.4</v>
      </c>
      <c r="AR52" s="342">
        <v>58.1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580</v>
      </c>
      <c r="AL53" s="321"/>
      <c r="AM53" s="329">
        <v>7416018</v>
      </c>
      <c r="AN53" s="330">
        <v>44120</v>
      </c>
      <c r="AO53" s="331">
        <v>-10.199999999999999</v>
      </c>
      <c r="AP53" s="332">
        <v>37644</v>
      </c>
      <c r="AQ53" s="333">
        <v>13.5</v>
      </c>
      <c r="AR53" s="334">
        <v>-23.7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579</v>
      </c>
      <c r="AM54" s="337">
        <v>4097314</v>
      </c>
      <c r="AN54" s="338">
        <v>24376</v>
      </c>
      <c r="AO54" s="339">
        <v>2.2000000000000002</v>
      </c>
      <c r="AP54" s="340">
        <v>24939</v>
      </c>
      <c r="AQ54" s="341">
        <v>22.5</v>
      </c>
      <c r="AR54" s="342">
        <v>-20.3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581</v>
      </c>
      <c r="AL55" s="321"/>
      <c r="AM55" s="329">
        <v>10900611</v>
      </c>
      <c r="AN55" s="330">
        <v>65798</v>
      </c>
      <c r="AO55" s="331">
        <v>49.1</v>
      </c>
      <c r="AP55" s="332">
        <v>39221</v>
      </c>
      <c r="AQ55" s="333">
        <v>4.2</v>
      </c>
      <c r="AR55" s="334">
        <v>44.9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579</v>
      </c>
      <c r="AM56" s="337">
        <v>4960761</v>
      </c>
      <c r="AN56" s="338">
        <v>29944</v>
      </c>
      <c r="AO56" s="339">
        <v>22.8</v>
      </c>
      <c r="AP56" s="340">
        <v>24821</v>
      </c>
      <c r="AQ56" s="341">
        <v>-0.5</v>
      </c>
      <c r="AR56" s="342">
        <v>23.3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582</v>
      </c>
      <c r="AL57" s="321"/>
      <c r="AM57" s="329">
        <v>9267279</v>
      </c>
      <c r="AN57" s="330">
        <v>56816</v>
      </c>
      <c r="AO57" s="331">
        <v>-13.7</v>
      </c>
      <c r="AP57" s="332">
        <v>38566</v>
      </c>
      <c r="AQ57" s="333">
        <v>-1.7</v>
      </c>
      <c r="AR57" s="334">
        <v>-12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579</v>
      </c>
      <c r="AM58" s="337">
        <v>3776799</v>
      </c>
      <c r="AN58" s="338">
        <v>23155</v>
      </c>
      <c r="AO58" s="339">
        <v>-22.7</v>
      </c>
      <c r="AP58" s="340">
        <v>24059</v>
      </c>
      <c r="AQ58" s="341">
        <v>-3.1</v>
      </c>
      <c r="AR58" s="342">
        <v>-19.600000000000001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583</v>
      </c>
      <c r="AL59" s="321"/>
      <c r="AM59" s="329">
        <v>8060467</v>
      </c>
      <c r="AN59" s="330">
        <v>50226</v>
      </c>
      <c r="AO59" s="331">
        <v>-11.6</v>
      </c>
      <c r="AP59" s="332">
        <v>35156</v>
      </c>
      <c r="AQ59" s="333">
        <v>-8.8000000000000007</v>
      </c>
      <c r="AR59" s="334">
        <v>-2.8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579</v>
      </c>
      <c r="AM60" s="337">
        <v>3184721</v>
      </c>
      <c r="AN60" s="338">
        <v>19845</v>
      </c>
      <c r="AO60" s="339">
        <v>-14.3</v>
      </c>
      <c r="AP60" s="340">
        <v>22430</v>
      </c>
      <c r="AQ60" s="341">
        <v>-6.8</v>
      </c>
      <c r="AR60" s="342">
        <v>-7.5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584</v>
      </c>
      <c r="AL61" s="343"/>
      <c r="AM61" s="344">
        <v>8803484</v>
      </c>
      <c r="AN61" s="345">
        <v>53222</v>
      </c>
      <c r="AO61" s="346">
        <v>-0.1</v>
      </c>
      <c r="AP61" s="347">
        <v>36752</v>
      </c>
      <c r="AQ61" s="348">
        <v>-2.4</v>
      </c>
      <c r="AR61" s="334">
        <v>2.2999999999999998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579</v>
      </c>
      <c r="AM62" s="337">
        <v>4016817</v>
      </c>
      <c r="AN62" s="338">
        <v>24236</v>
      </c>
      <c r="AO62" s="339">
        <v>4.0999999999999996</v>
      </c>
      <c r="AP62" s="340">
        <v>23320</v>
      </c>
      <c r="AQ62" s="341">
        <v>-2.7</v>
      </c>
      <c r="AR62" s="342">
        <v>6.8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CKAbbaLP6n/VdM7W2eD3M87xuoieb/joD7zP0ciQVHBKJaCo2IKYzkHNcBO3Zi8a3ygmUQ6X1KGsDg2QJoZroQ==" saltValue="wdu31szzHsSCGIqrqscIj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G28" zoomScaleNormal="100" zoomScaleSheetLayoutView="55" workbookViewId="0">
      <selection activeCell="A29" sqref="A29:XFD29"/>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586</v>
      </c>
    </row>
    <row r="121" spans="125:125" ht="13.5" hidden="1" customHeight="1" x14ac:dyDescent="0.15">
      <c r="DU121" s="255"/>
    </row>
  </sheetData>
  <sheetProtection algorithmName="SHA-512" hashValue="eODRetFZouTXA3M1PcXDPxs4L2LTVs0rUPgyamc03sMBmFeWqwvyW7Y4lEqgSLo+x7fehUBGc1ldafu9MjOKAw==" saltValue="J/kD+SwzsfRnGIBDftso1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A29" sqref="A29:XFD29"/>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586</v>
      </c>
    </row>
  </sheetData>
  <sheetProtection algorithmName="SHA-512" hashValue="dcs/cidh+c9Lnw66ep+KUHeBwKgVu+SKZcyQb8QPubqgBdNlQopdg63iyR4D8wNQqLjp5qGYdA/j5SFgBsztPg==" saltValue="sobX9+WiUvrOIl7J9kOf9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SheetLayoutView="100" workbookViewId="0">
      <selection activeCell="A29" sqref="A29:XFD2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587</v>
      </c>
      <c r="G46" s="8" t="s">
        <v>588</v>
      </c>
      <c r="H46" s="8" t="s">
        <v>589</v>
      </c>
      <c r="I46" s="8" t="s">
        <v>590</v>
      </c>
      <c r="J46" s="9" t="s">
        <v>591</v>
      </c>
    </row>
    <row r="47" spans="2:10" ht="57.75" customHeight="1" x14ac:dyDescent="0.15">
      <c r="B47" s="10"/>
      <c r="C47" s="1139" t="s">
        <v>3</v>
      </c>
      <c r="D47" s="1139"/>
      <c r="E47" s="1140"/>
      <c r="F47" s="11">
        <v>2.0299999999999998</v>
      </c>
      <c r="G47" s="12">
        <v>2.71</v>
      </c>
      <c r="H47" s="12">
        <v>2.74</v>
      </c>
      <c r="I47" s="12">
        <v>3.3</v>
      </c>
      <c r="J47" s="13">
        <v>7.69</v>
      </c>
    </row>
    <row r="48" spans="2:10" ht="57.75" customHeight="1" x14ac:dyDescent="0.15">
      <c r="B48" s="14"/>
      <c r="C48" s="1141" t="s">
        <v>4</v>
      </c>
      <c r="D48" s="1141"/>
      <c r="E48" s="1142"/>
      <c r="F48" s="15">
        <v>1.34</v>
      </c>
      <c r="G48" s="16">
        <v>0.16</v>
      </c>
      <c r="H48" s="16">
        <v>1.27</v>
      </c>
      <c r="I48" s="16">
        <v>8.42</v>
      </c>
      <c r="J48" s="17">
        <v>3.97</v>
      </c>
    </row>
    <row r="49" spans="2:10" ht="57.75" customHeight="1" thickBot="1" x14ac:dyDescent="0.2">
      <c r="B49" s="18"/>
      <c r="C49" s="1143" t="s">
        <v>5</v>
      </c>
      <c r="D49" s="1143"/>
      <c r="E49" s="1144"/>
      <c r="F49" s="19">
        <v>1.23</v>
      </c>
      <c r="G49" s="20" t="s">
        <v>592</v>
      </c>
      <c r="H49" s="20">
        <v>1.1100000000000001</v>
      </c>
      <c r="I49" s="20">
        <v>7.19</v>
      </c>
      <c r="J49" s="21" t="s">
        <v>593</v>
      </c>
    </row>
    <row r="50" spans="2:10" x14ac:dyDescent="0.15"/>
  </sheetData>
  <sheetProtection algorithmName="SHA-512" hashValue="Hadsny3I4u1RSAnd+SJetIWGuD9RAmBurDAz7kjoJ8jVsQ22vXeYXn8v5zfyXQ7dhdj2GIIUdbu1Vk4C/oYE2w==" saltValue="kzbIBta7YxMXd9wIJYx5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2024-03-12T00:07:12Z</cp:lastPrinted>
  <dcterms:created xsi:type="dcterms:W3CDTF">2024-02-04T23:26:51Z</dcterms:created>
  <dcterms:modified xsi:type="dcterms:W3CDTF">2024-03-22T03:54:08Z</dcterms:modified>
  <cp:category/>
</cp:coreProperties>
</file>