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xr:revisionPtr xr6:coauthVersionLast="47" xr6:coauthVersionMax="47" documentId="13_ncr:1_{AA46EA2B-87BF-4C8B-9E92-E6CDF49F5297}" revIDLastSave="0" xr10:uidLastSave="{00000000-0000-0000-0000-000000000000}"/>
  <bookViews>
    <workbookView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9" i="10" l="1"/>
  <c r="AO38"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C39" i="10"/>
  <c r="BW38" i="10"/>
  <c r="BE38" i="10"/>
  <c r="C38" i="10"/>
  <c r="BW37" i="10"/>
  <c r="BE37" i="10"/>
  <c r="C37" i="10"/>
  <c r="BE36" i="10"/>
  <c r="BE35" i="10"/>
  <c r="BW34" i="10"/>
  <c r="BW35" i="10" s="1"/>
  <c r="BW36" i="10" s="1"/>
  <c r="BE34" i="10"/>
  <c r="C34" i="10"/>
  <c r="C35" i="10" s="1"/>
  <c r="CO34" i="10" l="1"/>
  <c r="CO35" i="10" s="1"/>
  <c r="CO36" i="10" s="1"/>
  <c r="CO37" i="10" s="1"/>
  <c r="CO38" i="10" s="1"/>
  <c r="U34" i="10"/>
  <c r="U35" i="10" s="1"/>
  <c r="U36" i="10" s="1"/>
  <c r="U37" i="10" s="1"/>
  <c r="U38" i="10" s="1"/>
  <c r="U39" i="10" s="1"/>
  <c r="C36" i="10"/>
  <c r="AM34" i="10"/>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<sst xmlns="http://schemas.openxmlformats.org/spreadsheetml/2006/main" count="1056" uniqueCount="569">
  <si>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</si>
  <si>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</si>
  <si>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</si>
  <si>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</si>
  <si>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</si>
  <si>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</si>
  <si>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</si>
  <si>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</si>
  <si>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</si>
  <si>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</si>
  <si>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</si>
  <si>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</si>
  <si>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</si>
  <si>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</si>
  <si>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</si>
  <si>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</si>
  <si>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</si>
  <si>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</si>
  <si>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</si>
  <si>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</si>
  <si>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</si>
  <si>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</si>
  <si>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</si>
  <si>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</si>
  <si>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</si>
  <si>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</si>
  <si>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</si>
  <si>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</si>
  <si>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</si>
  <si>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</si>
  <si>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</si>
  <si>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</si>
  <si>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</si>
  <si>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</si>
  <si>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</si>
  <si>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</si>
  <si>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</si>
  <si>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</si>
  <si>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</si>
  <si>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</si>
  <si>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</si>
  <si>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</si>
  <si>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</si>
  <si>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</si>
  <si>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</si>
  <si>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</si>
  <si>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</si>
  <si>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</si>
  <si>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</si>
  <si>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</si>
  <si>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</si>
  <si>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</si>
  <si>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</si>
  <si>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</si>
  <si>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</si>
  <si>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</si>
  <si>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</si>
  <si>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</si>
  <si>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</si>
  <si>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</si>
  <si>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</si>
  <si>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</si>
  <si>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</si>
  <si>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</si>
  <si>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</si>
  <si>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</si>
  <si>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</si>
  <si>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</si>
  <si>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</si>
  <si>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</si>
  <si>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</si>
  <si>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</si>
  <si>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</si>
  <si>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</si>
  <si>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</si>
  <si>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</si>
  <si>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</si>
  <si>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</si>
  <si>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</si>
  <si>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</si>
  <si>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</si>
  <si>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</si>
  <si>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</si>
  <si>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</si>
  <si>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</si>
  <si>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</si>
  <si>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</si>
  <si>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</si>
  <si>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</si>
  <si>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</si>
  <si>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</si>
  <si>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</si>
  <si>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</si>
  <si>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</si>
  <si>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釧路市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</si>
  <si>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</si>
  <si>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</si>
  <si>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</si>
  <si>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</si>
  <si>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</si>
  <si>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</si>
  <si>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</si>
  <si>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</si>
  <si>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</si>
  <si>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</si>
  <si>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</si>
  <si>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</si>
  <si>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</si>
  <si>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</si>
  <si>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</si>
  <si>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</si>
  <si>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</si>
  <si>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</si>
  <si>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</si>
  <si>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</si>
  <si>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</si>
  <si>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</si>
  <si>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</si>
  <si>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</si>
  <si>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</si>
  <si>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</si>
  <si>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</si>
  <si>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</si>
  <si>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</si>
  <si>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</si>
  <si>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</si>
  <si>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</si>
  <si>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</si>
  <si>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</si>
  <si>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</si>
  <si>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</si>
  <si>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</si>
  <si>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</si>
  <si>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</si>
  <si>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</si>
  <si>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</si>
  <si>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</si>
  <si>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</si>
  <si>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</si>
  <si>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</si>
  <si>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</si>
  <si>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</si>
  <si>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</si>
  <si>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</si>
  <si>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</si>
  <si>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</si>
  <si>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</si>
  <si>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</si>
  <si>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</si>
  <si>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</si>
  <si>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</si>
  <si>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</si>
  <si>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</si>
  <si>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</si>
  <si>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</si>
  <si>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</si>
  <si>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</si>
  <si>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</si>
  <si>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</si>
  <si>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</si>
  <si>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</si>
  <si>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</si>
  <si>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</si>
  <si>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</si>
  <si>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</si>
  <si>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</si>
  <si>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</si>
  <si>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</si>
  <si>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</si>
  <si>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</si>
  <si>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</si>
  <si>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</si>
  <si>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</si>
  <si>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</si>
  <si>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</si>
  <si>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</si>
  <si>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</si>
  <si>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</si>
  <si>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</si>
  <si>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</si>
  <si>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</si>
  <si>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</si>
  <si>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</si>
  <si>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</si>
  <si>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</si>
  <si>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</si>
  <si>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</si>
  <si>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</si>
  <si>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</si>
  <si>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</si>
  <si>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</si>
  <si>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</si>
  <si>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</si>
  <si>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</si>
  <si>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</si>
  <si>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</si>
  <si>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</si>
  <si>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</si>
  <si>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</si>
  <si>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</si>
  <si>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</si>
  <si>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</si>
  <si>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</si>
  <si>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</si>
  <si>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北海道釧路市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</si>
  <si>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</si>
  <si>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</si>
  <si>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</si>
  <si>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</si>
  <si>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</si>
  <si>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</si>
  <si>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</si>
  <si>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</si>
  <si>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</si>
  <si>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</si>
  <si>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</si>
  <si>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</si>
  <si>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</si>
  <si>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</si>
  <si>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</si>
  <si>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</si>
  <si>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</si>
  <si>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</si>
  <si>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</si>
  <si>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</si>
  <si>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</si>
  <si>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</si>
  <si>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</si>
  <si>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</si>
  <si>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</si>
  <si>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</si>
  <si>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</si>
  <si>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</si>
  <si>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</si>
  <si>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</si>
  <si>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</si>
  <si>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</si>
  <si>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</si>
  <si>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</si>
  <si>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</si>
  <si>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</si>
  <si>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</si>
  <si>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</si>
  <si>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</si>
  <si>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</si>
  <si>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</si>
  <si>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</si>
  <si>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</si>
  <si>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</si>
  <si>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</si>
  <si>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</si>
  <si>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</si>
  <si>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</si>
  <si>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</si>
  <si>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</si>
  <si>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</si>
  <si>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</si>
  <si>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</si>
  <si>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</si>
  <si>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</si>
  <si>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</si>
  <si>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</si>
  <si>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</si>
  <si>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</si>
  <si>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</si>
  <si>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</si>
  <si>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</si>
  <si>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</si>
  <si>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</si>
  <si>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</si>
  <si>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</si>
  <si>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</si>
  <si>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</si>
  <si>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</si>
  <si>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</si>
  <si>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</si>
  <si>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</si>
  <si>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</si>
  <si>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</si>
  <si>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</si>
  <si>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</si>
  <si>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</si>
  <si>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</si>
  <si>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</si>
  <si>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</si>
  <si>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</si>
  <si>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</si>
  <si>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</si>
  <si>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</si>
  <si>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</si>
  <si>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</si>
  <si>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</si>
  <si>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</si>
  <si>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</si>
  <si>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</si>
  <si>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</si>
  <si>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</si>
  <si>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</si>
  <si>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</si>
  <si>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</si>
  <si>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</si>
  <si>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</si>
  <si>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</si>
  <si>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</si>
  <si>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</si>
  <si>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</si>
  <si>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</si>
  <si>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</si>
  <si>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</si>
  <si>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</si>
  <si>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</si>
  <si>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</si>
  <si>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</si>
  <si>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</si>
  <si>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</si>
  <si>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</si>
  <si>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</si>
  <si>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</si>
  <si>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</si>
  <si>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</si>
  <si>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</si>
  <si>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</si>
  <si>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</si>
  <si>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</si>
  <si>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</si>
  <si>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</si>
  <si>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</si>
  <si>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</si>
  <si>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</si>
  <si>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</si>
  <si>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</si>
  <si>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</si>
  <si>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</si>
  <si>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</si>
  <si>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</si>
  <si>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</si>
  <si>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</si>
  <si>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</si>
  <si>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</si>
  <si>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</si>
  <si>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</si>
  <si>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</si>
  <si>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</si>
  <si>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</si>
  <si>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</si>
  <si>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</si>
  <si>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</si>
  <si>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</si>
  <si>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</si>
  <si>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</si>
  <si>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</si>
  <si>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</si>
  <si>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</si>
  <si>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</si>
  <si>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</si>
  <si>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北海道釧路市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</si>
  <si>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</si>
  <si>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</si>
  <si>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</si>
  <si>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</si>
  <si>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</si>
  <si>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</si>
  <si>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</si>
  <si>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</si>
  <si>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</si>
  <si>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</si>
  <si>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</si>
  <si>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</si>
  <si>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</si>
  <si>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</si>
  <si>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</si>
  <si>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</si>
  <si>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</si>
  <si>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</si>
  <si>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</si>
  <si>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</si>
  <si>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魚揚場事業特別会計</t>
    <phoneticPr fontId="5"/>
  </si>
  <si>
    <t>動物園事業特別会計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</si>
  <si>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</si>
  <si>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</si>
  <si>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</si>
  <si>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</si>
  <si>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</si>
  <si>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</si>
  <si>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</si>
  <si>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</si>
  <si>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</si>
  <si>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</si>
  <si>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</si>
  <si>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</si>
  <si>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</si>
  <si>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</si>
  <si>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国民健康保険阿寒診療所事業特別会計</t>
    <phoneticPr fontId="5"/>
  </si>
  <si>
    <t>国民健康保険音別診療所事業特別会計</t>
    <phoneticPr fontId="5"/>
  </si>
  <si>
    <t>後期高齢者医療特別会計</t>
    <phoneticPr fontId="5"/>
  </si>
  <si>
    <t>介護保険特別会計</t>
    <phoneticPr fontId="5"/>
  </si>
  <si>
    <t>駐車場事業特別会計</t>
    <phoneticPr fontId="5"/>
  </si>
  <si>
    <t>釧路市病院事業会計</t>
    <phoneticPr fontId="5"/>
  </si>
  <si>
    <t>法適用企業</t>
    <phoneticPr fontId="5"/>
  </si>
  <si>
    <t>釧路市水道事業会計</t>
    <phoneticPr fontId="5"/>
  </si>
  <si>
    <t>釧路市工業用水道事業会計</t>
    <phoneticPr fontId="5"/>
  </si>
  <si>
    <t>釧路市下水道事業会計</t>
    <phoneticPr fontId="5"/>
  </si>
  <si>
    <t>釧路市公設地方卸売市場事業会計</t>
    <phoneticPr fontId="5"/>
  </si>
  <si>
    <t>釧路市港湾整備事業会計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</si>
  <si>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</si>
  <si>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</si>
  <si>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</si>
  <si>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</si>
  <si>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</si>
  <si>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</si>
  <si>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</si>
  <si>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</si>
  <si>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</si>
  <si>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</si>
  <si>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</si>
  <si>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</si>
  <si>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</si>
  <si>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</si>
  <si>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</si>
  <si>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</si>
  <si>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</si>
  <si>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</si>
  <si>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</si>
  <si>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</si>
  <si>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</si>
  <si>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</si>
  <si>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</si>
  <si>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</si>
  <si>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</si>
  <si>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</si>
  <si>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</si>
  <si>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</si>
  <si>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</si>
  <si>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</si>
  <si>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</si>
  <si>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</si>
  <si>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</si>
  <si>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</si>
  <si>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</si>
  <si>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</si>
  <si>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</si>
  <si>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</si>
  <si>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</si>
  <si>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</si>
  <si>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</si>
  <si>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</si>
  <si>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</si>
  <si>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</si>
  <si>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</si>
  <si>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</si>
  <si>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</si>
  <si>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</si>
  <si>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</si>
  <si>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</si>
  <si>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</si>
  <si>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</si>
  <si>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</si>
  <si>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</si>
  <si>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</si>
  <si>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</si>
  <si>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</si>
  <si>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</si>
  <si>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</si>
  <si>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</si>
  <si>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</si>
  <si>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</si>
  <si>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</si>
  <si>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</si>
  <si>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</si>
  <si>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</si>
  <si>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</si>
  <si>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</si>
  <si>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</si>
  <si>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</si>
  <si>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</si>
  <si>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</si>
  <si>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</si>
  <si>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</si>
  <si>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</si>
  <si>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</si>
  <si>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</si>
  <si>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</si>
  <si>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</si>
  <si>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</si>
  <si>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</si>
  <si>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</si>
  <si>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</si>
  <si>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</si>
  <si>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</si>
  <si>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</si>
  <si>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</si>
  <si>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</si>
  <si>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</si>
  <si>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</si>
  <si>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</si>
  <si>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</si>
  <si>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</si>
  <si>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</si>
  <si>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</si>
  <si>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</si>
  <si>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</si>
  <si>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</si>
  <si>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</si>
  <si>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</si>
  <si>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</si>
  <si>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</si>
  <si>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</si>
  <si>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</si>
  <si>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</si>
  <si>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</si>
  <si>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</si>
  <si>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</si>
  <si>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</si>
  <si>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</si>
  <si>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</si>
  <si>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</si>
  <si>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</si>
  <si>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</si>
  <si>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</si>
  <si>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</si>
  <si>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</si>
  <si>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</si>
  <si>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</si>
  <si>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</si>
  <si>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</si>
  <si>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</si>
  <si>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</si>
  <si>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</si>
  <si>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</si>
  <si>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</si>
  <si>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</si>
  <si>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</si>
  <si>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</si>
  <si>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</si>
  <si>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</si>
  <si>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</si>
  <si>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</si>
  <si>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</si>
  <si>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</si>
  <si>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4.63</t>
  </si>
  <si>
    <t>▲ 3.84</t>
  </si>
  <si>
    <t>釧路市病院事業会計</t>
  </si>
  <si>
    <t>釧路市水道事業会計</t>
  </si>
  <si>
    <t>釧路市港湾整備事業会計</t>
  </si>
  <si>
    <t>釧路市下水道事業会計</t>
  </si>
  <si>
    <t>介護保険特別会計</t>
  </si>
  <si>
    <t>釧路市公設地方卸売市場事業会計</t>
  </si>
  <si>
    <t>一般会計</t>
  </si>
  <si>
    <t>釧路市工業用水道事業会計</t>
  </si>
  <si>
    <t>その他会計（赤字）</t>
  </si>
  <si>
    <t>その他会計（黒字）</t>
  </si>
  <si>
    <t>R02</t>
    <phoneticPr fontId="5"/>
  </si>
  <si>
    <t>R03</t>
    <phoneticPr fontId="5"/>
  </si>
  <si>
    <t>R04</t>
    <phoneticPr fontId="5"/>
  </si>
  <si>
    <t>R05</t>
    <phoneticPr fontId="5"/>
  </si>
  <si>
    <t>R06</t>
    <phoneticPr fontId="5"/>
  </si>
  <si>
    <t>釧路熱供給公社</t>
    <rPh sb="0" eb="2">
      <t>クシロ</t>
    </rPh>
    <rPh sb="2" eb="3">
      <t>ネツ</t>
    </rPh>
    <rPh sb="3" eb="5">
      <t>キョウキュウ</t>
    </rPh>
    <rPh sb="5" eb="7">
      <t>コウシャ</t>
    </rPh>
    <phoneticPr fontId="2"/>
  </si>
  <si>
    <t>釧路西港開発埠頭</t>
    <rPh sb="0" eb="2">
      <t>クシロ</t>
    </rPh>
    <rPh sb="2" eb="4">
      <t>ニシコウ</t>
    </rPh>
    <rPh sb="4" eb="6">
      <t>カイハツ</t>
    </rPh>
    <rPh sb="6" eb="8">
      <t>フトウ</t>
    </rPh>
    <phoneticPr fontId="2"/>
  </si>
  <si>
    <t>釧路根室圏産業技術振興センター</t>
    <rPh sb="0" eb="2">
      <t>クシロ</t>
    </rPh>
    <rPh sb="2" eb="4">
      <t>ネムロ</t>
    </rPh>
    <rPh sb="4" eb="5">
      <t>ケン</t>
    </rPh>
    <rPh sb="5" eb="7">
      <t>サンギョウ</t>
    </rPh>
    <rPh sb="7" eb="9">
      <t>ギジュツ</t>
    </rPh>
    <rPh sb="9" eb="11">
      <t>シンコウ</t>
    </rPh>
    <phoneticPr fontId="2"/>
  </si>
  <si>
    <t>釧路河畔開発公社</t>
    <rPh sb="0" eb="2">
      <t>クシロ</t>
    </rPh>
    <rPh sb="2" eb="4">
      <t>カハン</t>
    </rPh>
    <rPh sb="4" eb="6">
      <t>カイハツ</t>
    </rPh>
    <rPh sb="6" eb="8">
      <t>コウシャ</t>
    </rPh>
    <phoneticPr fontId="2"/>
  </si>
  <si>
    <t>阿寒町観光振興公社</t>
    <rPh sb="0" eb="3">
      <t>アカンチョウ</t>
    </rPh>
    <rPh sb="3" eb="5">
      <t>カンコウ</t>
    </rPh>
    <rPh sb="5" eb="7">
      <t>シンコウ</t>
    </rPh>
    <rPh sb="7" eb="9">
      <t>コウシャ</t>
    </rPh>
    <phoneticPr fontId="2"/>
  </si>
  <si>
    <t>釧路広域連合</t>
    <rPh sb="0" eb="2">
      <t>クシロ</t>
    </rPh>
    <rPh sb="2" eb="6">
      <t>コウイキレンゴウ</t>
    </rPh>
    <phoneticPr fontId="2"/>
  </si>
  <si>
    <t>釧路公立大学事務組合</t>
    <rPh sb="0" eb="2">
      <t>クシロ</t>
    </rPh>
    <rPh sb="2" eb="6">
      <t>コウリツダイガク</t>
    </rPh>
    <rPh sb="6" eb="10">
      <t>ジムクミアイ</t>
    </rPh>
    <phoneticPr fontId="2"/>
  </si>
  <si>
    <t>釧路白糠工業用水道企業団</t>
    <rPh sb="0" eb="2">
      <t>クシロ</t>
    </rPh>
    <rPh sb="2" eb="4">
      <t>シラヌカ</t>
    </rPh>
    <rPh sb="4" eb="7">
      <t>コウギョウヨウ</t>
    </rPh>
    <rPh sb="7" eb="9">
      <t>スイドウ</t>
    </rPh>
    <rPh sb="9" eb="12">
      <t>キギョウダン</t>
    </rPh>
    <phoneticPr fontId="2"/>
  </si>
  <si>
    <t>公共施設整備等基金</t>
    <rPh sb="0" eb="4">
      <t>コウキョウシセツ</t>
    </rPh>
    <rPh sb="4" eb="6">
      <t>セイビ</t>
    </rPh>
    <rPh sb="6" eb="7">
      <t>ナド</t>
    </rPh>
    <rPh sb="7" eb="9">
      <t>キキン</t>
    </rPh>
    <phoneticPr fontId="5"/>
  </si>
  <si>
    <t>地域振興基金</t>
    <rPh sb="0" eb="6">
      <t>チイキシンコウキキン</t>
    </rPh>
    <phoneticPr fontId="5"/>
  </si>
  <si>
    <t>森林環境整備基金</t>
    <rPh sb="0" eb="4">
      <t>シンリンカンキョウ</t>
    </rPh>
    <rPh sb="4" eb="8">
      <t>セイビキキン</t>
    </rPh>
    <phoneticPr fontId="5"/>
  </si>
  <si>
    <t>観光振興臨時基金</t>
    <rPh sb="0" eb="4">
      <t>カンコウシンコウ</t>
    </rPh>
    <rPh sb="4" eb="6">
      <t>リンジ</t>
    </rPh>
    <rPh sb="6" eb="8">
      <t>キキン</t>
    </rPh>
    <phoneticPr fontId="5"/>
  </si>
  <si>
    <t>福祉基金</t>
    <rPh sb="0" eb="4">
      <t>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</si>
</sst>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BD6C-456C-A780-3486A1B05C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65798</c:v>
                </c:pt>
                <c:pt idx="1">
                  <c:v>56816</c:v>
                </c:pt>
                <c:pt idx="2">
                  <c:v>50226</c:v>
                </c:pt>
                <c:pt idx="3">
                  <c:v>74785</c:v>
                </c:pt>
                <c:pt idx="4">
                  <c:v>80912</c:v>
                </c:pt>
              </c:numCache>
            </c:numRef>
          </c:val>
          <c:smooth val="0"/>
          <c:extLst>
            <c:ext xmlns:c16="http://schemas.microsoft.com/office/drawing/2014/chart" uri="{C3380CC4-5D6E-409C-BE32-E72D297353CC}">
              <c16:uniqueId val="{00000001-BD6C-456C-A780-3486A1B05C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c:v>
                </c:pt>
                <c:pt idx="1">
                  <c:v>8.42</c:v>
                </c:pt>
                <c:pt idx="2">
                  <c:v>3.97</c:v>
                </c:pt>
                <c:pt idx="3">
                  <c:v>4.29</c:v>
                </c:pt>
                <c:pt idx="4">
                  <c:v>0.36</c:v>
                </c:pt>
              </c:numCache>
            </c:numRef>
          </c:val>
          <c:extLst>
            <c:ext xmlns:c16="http://schemas.microsoft.com/office/drawing/2014/chart" uri="{C3380CC4-5D6E-409C-BE32-E72D297353CC}">
              <c16:uniqueId val="{00000000-B8CD-49EC-B53D-12946798F9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2.74</c:v>
                </c:pt>
                <c:pt idx="1">
                  <c:v>3.3</c:v>
                </c:pt>
                <c:pt idx="2">
                  <c:v>7.69</c:v>
                </c:pt>
                <c:pt idx="3">
                  <c:v>9.75</c:v>
                </c:pt>
                <c:pt idx="4">
                  <c:v>11.68</c:v>
                </c:pt>
              </c:numCache>
            </c:numRef>
          </c:val>
          <c:extLst>
            <c:ext xmlns:c16="http://schemas.microsoft.com/office/drawing/2014/chart" uri="{C3380CC4-5D6E-409C-BE32-E72D297353CC}">
              <c16:uniqueId val="{00000001-B8CD-49EC-B53D-12946798F9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1.1100000000000001</c:v>
                </c:pt>
                <c:pt idx="1">
                  <c:v>7.19</c:v>
                </c:pt>
                <c:pt idx="2">
                  <c:v>-4.63</c:v>
                </c:pt>
                <c:pt idx="3">
                  <c:v>0.28999999999999998</c:v>
                </c:pt>
                <c:pt idx="4">
                  <c:v>-3.84</c:v>
                </c:pt>
              </c:numCache>
            </c:numRef>
          </c:val>
          <c:smooth val="0"/>
          <c:extLst>
            <c:ext xmlns:c16="http://schemas.microsoft.com/office/drawing/2014/chart" uri="{C3380CC4-5D6E-409C-BE32-E72D297353CC}">
              <c16:uniqueId val="{00000002-B8CD-49EC-B53D-12946798F9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0.48</c:v>
                </c:pt>
                <c:pt idx="2">
                  <c:v>#N/A</c:v>
                </c:pt>
                <c:pt idx="3">
                  <c:v>0.28999999999999998</c:v>
                </c:pt>
                <c:pt idx="4">
                  <c:v>#N/A</c:v>
                </c:pt>
                <c:pt idx="5">
                  <c:v>0.26</c:v>
                </c:pt>
                <c:pt idx="6">
                  <c:v>#N/A</c:v>
                </c:pt>
                <c:pt idx="7">
                  <c:v>0.2</c:v>
                </c:pt>
                <c:pt idx="8">
                  <c:v>#N/A</c:v>
                </c:pt>
                <c:pt idx="9">
                  <c:v>0.16</c:v>
                </c:pt>
              </c:numCache>
            </c:numRef>
          </c:val>
          <c:extLst>
            <c:ext xmlns:c16="http://schemas.microsoft.com/office/drawing/2014/chart" uri="{C3380CC4-5D6E-409C-BE32-E72D297353CC}">
              <c16:uniqueId val="{00000000-983C-43E7-8D97-A6428A68EF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3C-43E7-8D97-A6428A68EF96}"/>
            </c:ext>
          </c:extLst>
        </c:ser>
        <c:ser>
          <c:idx val="2"/>
          <c:order val="2"/>
          <c:tx>
            <c:strRef>
              <c:f>データシート!$A$29</c:f>
              <c:strCache>
                <c:ptCount val="1"/>
                <c:pt idx="0">
                  <c:v>釧路市工業用水道事業会計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0.27</c:v>
                </c:pt>
                <c:pt idx="2">
                  <c:v>#N/A</c:v>
                </c:pt>
                <c:pt idx="3">
                  <c:v>0.28000000000000003</c:v>
                </c:pt>
                <c:pt idx="4">
                  <c:v>#N/A</c:v>
                </c:pt>
                <c:pt idx="5">
                  <c:v>0.32</c:v>
                </c:pt>
                <c:pt idx="6">
                  <c:v>#N/A</c:v>
                </c:pt>
                <c:pt idx="7">
                  <c:v>0.34</c:v>
                </c:pt>
                <c:pt idx="8">
                  <c:v>#N/A</c:v>
                </c:pt>
                <c:pt idx="9">
                  <c:v>0.28000000000000003</c:v>
                </c:pt>
              </c:numCache>
            </c:numRef>
          </c:val>
          <c:extLst>
            <c:ext xmlns:c16="http://schemas.microsoft.com/office/drawing/2014/chart" uri="{C3380CC4-5D6E-409C-BE32-E72D297353CC}">
              <c16:uniqueId val="{00000002-983C-43E7-8D97-A6428A68EF96}"/>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1.26</c:v>
                </c:pt>
                <c:pt idx="2">
                  <c:v>#N/A</c:v>
                </c:pt>
                <c:pt idx="3">
                  <c:v>8.41</c:v>
                </c:pt>
                <c:pt idx="4">
                  <c:v>#N/A</c:v>
                </c:pt>
                <c:pt idx="5">
                  <c:v>3.96</c:v>
                </c:pt>
                <c:pt idx="6">
                  <c:v>#N/A</c:v>
                </c:pt>
                <c:pt idx="7">
                  <c:v>4.2699999999999996</c:v>
                </c:pt>
                <c:pt idx="8">
                  <c:v>#N/A</c:v>
                </c:pt>
                <c:pt idx="9">
                  <c:v>0.34</c:v>
                </c:pt>
              </c:numCache>
            </c:numRef>
          </c:val>
          <c:extLst>
            <c:ext xmlns:c16="http://schemas.microsoft.com/office/drawing/2014/chart" uri="{C3380CC4-5D6E-409C-BE32-E72D297353CC}">
              <c16:uniqueId val="{00000003-983C-43E7-8D97-A6428A68EF96}"/>
            </c:ext>
          </c:extLst>
        </c:ser>
        <c:ser>
          <c:idx val="4"/>
          <c:order val="4"/>
          <c:tx>
            <c:strRef>
              <c:f>データシート!$A$31</c:f>
              <c:strCache>
                <c:ptCount val="1"/>
                <c:pt idx="0">
                  <c:v>釧路市公設地方卸売市場事業会計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0.5</c:v>
                </c:pt>
                <c:pt idx="4">
                  <c:v>#N/A</c:v>
                </c:pt>
                <c:pt idx="5">
                  <c:v>0.52</c:v>
                </c:pt>
                <c:pt idx="6">
                  <c:v>#N/A</c:v>
                </c:pt>
                <c:pt idx="7">
                  <c:v>0.56000000000000005</c:v>
                </c:pt>
                <c:pt idx="8">
                  <c:v>#N/A</c:v>
                </c:pt>
                <c:pt idx="9">
                  <c:v>0.63</c:v>
                </c:pt>
              </c:numCache>
            </c:numRef>
          </c:val>
          <c:extLst>
            <c:ext xmlns:c16="http://schemas.microsoft.com/office/drawing/2014/chart" uri="{C3380CC4-5D6E-409C-BE32-E72D297353CC}">
              <c16:uniqueId val="{00000004-983C-43E7-8D97-A6428A68EF9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0.91</c:v>
                </c:pt>
                <c:pt idx="4">
                  <c:v>#N/A</c:v>
                </c:pt>
                <c:pt idx="5">
                  <c:v>1.1000000000000001</c:v>
                </c:pt>
                <c:pt idx="6">
                  <c:v>#N/A</c:v>
                </c:pt>
                <c:pt idx="7">
                  <c:v>0.95</c:v>
                </c:pt>
                <c:pt idx="8">
                  <c:v>#N/A</c:v>
                </c:pt>
                <c:pt idx="9">
                  <c:v>0.77</c:v>
                </c:pt>
              </c:numCache>
            </c:numRef>
          </c:val>
          <c:extLst>
            <c:ext xmlns:c16="http://schemas.microsoft.com/office/drawing/2014/chart" uri="{C3380CC4-5D6E-409C-BE32-E72D297353CC}">
              <c16:uniqueId val="{00000005-983C-43E7-8D97-A6428A68EF96}"/>
            </c:ext>
          </c:extLst>
        </c:ser>
        <c:ser>
          <c:idx val="6"/>
          <c:order val="6"/>
          <c:tx>
            <c:strRef>
              <c:f>データシート!$A$33</c:f>
              <c:strCache>
                <c:ptCount val="1"/>
                <c:pt idx="0">
                  <c:v>釧路市下水道事業会計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1.1399999999999999</c:v>
                </c:pt>
                <c:pt idx="4">
                  <c:v>#N/A</c:v>
                </c:pt>
                <c:pt idx="5">
                  <c:v>2</c:v>
                </c:pt>
                <c:pt idx="6">
                  <c:v>#N/A</c:v>
                </c:pt>
                <c:pt idx="7">
                  <c:v>2.39</c:v>
                </c:pt>
                <c:pt idx="8">
                  <c:v>#N/A</c:v>
                </c:pt>
                <c:pt idx="9">
                  <c:v>2.83</c:v>
                </c:pt>
              </c:numCache>
            </c:numRef>
          </c:val>
          <c:extLst>
            <c:ext xmlns:c16="http://schemas.microsoft.com/office/drawing/2014/chart" uri="{C3380CC4-5D6E-409C-BE32-E72D297353CC}">
              <c16:uniqueId val="{00000006-983C-43E7-8D97-A6428A68EF96}"/>
            </c:ext>
          </c:extLst>
        </c:ser>
        <c:ser>
          <c:idx val="7"/>
          <c:order val="7"/>
          <c:tx>
            <c:strRef>
              <c:f>データシート!$A$34</c:f>
              <c:strCache>
                <c:ptCount val="1"/>
                <c:pt idx="0">
                  <c:v>釧路市港湾整備事業会計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8.99</c:v>
                </c:pt>
                <c:pt idx="2">
                  <c:v>#N/A</c:v>
                </c:pt>
                <c:pt idx="3">
                  <c:v>3.47</c:v>
                </c:pt>
                <c:pt idx="4">
                  <c:v>#N/A</c:v>
                </c:pt>
                <c:pt idx="5">
                  <c:v>3.93</c:v>
                </c:pt>
                <c:pt idx="6">
                  <c:v>#N/A</c:v>
                </c:pt>
                <c:pt idx="7">
                  <c:v>4.29</c:v>
                </c:pt>
                <c:pt idx="8">
                  <c:v>#N/A</c:v>
                </c:pt>
                <c:pt idx="9">
                  <c:v>4.7300000000000004</c:v>
                </c:pt>
              </c:numCache>
            </c:numRef>
          </c:val>
          <c:extLst>
            <c:ext xmlns:c16="http://schemas.microsoft.com/office/drawing/2014/chart" uri="{C3380CC4-5D6E-409C-BE32-E72D297353CC}">
              <c16:uniqueId val="{00000007-983C-43E7-8D97-A6428A68EF96}"/>
            </c:ext>
          </c:extLst>
        </c:ser>
        <c:ser>
          <c:idx val="8"/>
          <c:order val="8"/>
          <c:tx>
            <c:strRef>
              <c:f>データシート!$A$35</c:f>
              <c:strCache>
                <c:ptCount val="1"/>
                <c:pt idx="0">
                  <c:v>釧路市水道事業会計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4.9800000000000004</c:v>
                </c:pt>
                <c:pt idx="2">
                  <c:v>#N/A</c:v>
                </c:pt>
                <c:pt idx="3">
                  <c:v>4.9800000000000004</c:v>
                </c:pt>
                <c:pt idx="4">
                  <c:v>#N/A</c:v>
                </c:pt>
                <c:pt idx="5">
                  <c:v>5.18</c:v>
                </c:pt>
                <c:pt idx="6">
                  <c:v>#N/A</c:v>
                </c:pt>
                <c:pt idx="7">
                  <c:v>5.35</c:v>
                </c:pt>
                <c:pt idx="8">
                  <c:v>#N/A</c:v>
                </c:pt>
                <c:pt idx="9">
                  <c:v>4.93</c:v>
                </c:pt>
              </c:numCache>
            </c:numRef>
          </c:val>
          <c:extLst>
            <c:ext xmlns:c16="http://schemas.microsoft.com/office/drawing/2014/chart" uri="{C3380CC4-5D6E-409C-BE32-E72D297353CC}">
              <c16:uniqueId val="{00000008-983C-43E7-8D97-A6428A68EF96}"/>
            </c:ext>
          </c:extLst>
        </c:ser>
        <c:ser>
          <c:idx val="9"/>
          <c:order val="9"/>
          <c:tx>
            <c:strRef>
              <c:f>データシート!$A$36</c:f>
              <c:strCache>
                <c:ptCount val="1"/>
                <c:pt idx="0">
                  <c:v>釧路市病院事業会計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c:v>
                </c:pt>
                <c:pt idx="2">
                  <c:v>#N/A</c:v>
                </c:pt>
                <c:pt idx="3">
                  <c:v>12.37</c:v>
                </c:pt>
                <c:pt idx="4">
                  <c:v>#N/A</c:v>
                </c:pt>
                <c:pt idx="5">
                  <c:v>13.54</c:v>
                </c:pt>
                <c:pt idx="6">
                  <c:v>#N/A</c:v>
                </c:pt>
                <c:pt idx="7">
                  <c:v>13.34</c:v>
                </c:pt>
                <c:pt idx="8">
                  <c:v>#N/A</c:v>
                </c:pt>
                <c:pt idx="9">
                  <c:v>10.33</c:v>
                </c:pt>
              </c:numCache>
            </c:numRef>
          </c:val>
          <c:extLst>
            <c:ext xmlns:c16="http://schemas.microsoft.com/office/drawing/2014/chart" uri="{C3380CC4-5D6E-409C-BE32-E72D297353CC}">
              <c16:uniqueId val="{00000009-983C-43E7-8D97-A6428A68EF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10426</c:v>
                </c:pt>
                <c:pt idx="5">
                  <c:v>10330</c:v>
                </c:pt>
                <c:pt idx="8">
                  <c:v>10143</c:v>
                </c:pt>
                <c:pt idx="11">
                  <c:v>9633</c:v>
                </c:pt>
                <c:pt idx="14">
                  <c:v>9645</c:v>
                </c:pt>
              </c:numCache>
            </c:numRef>
          </c:val>
          <c:extLst>
            <c:ext xmlns:c16="http://schemas.microsoft.com/office/drawing/2014/chart" uri="{C3380CC4-5D6E-409C-BE32-E72D297353CC}">
              <c16:uniqueId val="{00000000-B460-4D8F-8A4A-DEE0E95977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60-4D8F-8A4A-DEE0E95977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107</c:v>
                </c:pt>
                <c:pt idx="3">
                  <c:v>102</c:v>
                </c:pt>
                <c:pt idx="6">
                  <c:v>71</c:v>
                </c:pt>
                <c:pt idx="9">
                  <c:v>66</c:v>
                </c:pt>
                <c:pt idx="12">
                  <c:v>59</c:v>
                </c:pt>
              </c:numCache>
            </c:numRef>
          </c:val>
          <c:extLst>
            <c:ext xmlns:c16="http://schemas.microsoft.com/office/drawing/2014/chart" uri="{C3380CC4-5D6E-409C-BE32-E72D297353CC}">
              <c16:uniqueId val="{00000002-B460-4D8F-8A4A-DEE0E95977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118</c:v>
                </c:pt>
                <c:pt idx="3">
                  <c:v>10</c:v>
                </c:pt>
                <c:pt idx="6">
                  <c:v>9</c:v>
                </c:pt>
                <c:pt idx="9">
                  <c:v>9</c:v>
                </c:pt>
                <c:pt idx="12">
                  <c:v>9</c:v>
                </c:pt>
              </c:numCache>
            </c:numRef>
          </c:val>
          <c:extLst>
            <c:ext xmlns:c16="http://schemas.microsoft.com/office/drawing/2014/chart" uri="{C3380CC4-5D6E-409C-BE32-E72D297353CC}">
              <c16:uniqueId val="{00000003-B460-4D8F-8A4A-DEE0E95977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1785</c:v>
                </c:pt>
                <c:pt idx="3">
                  <c:v>1672</c:v>
                </c:pt>
                <c:pt idx="6">
                  <c:v>1972</c:v>
                </c:pt>
                <c:pt idx="9">
                  <c:v>1860</c:v>
                </c:pt>
                <c:pt idx="12">
                  <c:v>2036</c:v>
                </c:pt>
              </c:numCache>
            </c:numRef>
          </c:val>
          <c:extLst>
            <c:ext xmlns:c16="http://schemas.microsoft.com/office/drawing/2014/chart" uri="{C3380CC4-5D6E-409C-BE32-E72D297353CC}">
              <c16:uniqueId val="{00000004-B460-4D8F-8A4A-DEE0E95977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60-4D8F-8A4A-DEE0E95977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60-4D8F-8A4A-DEE0E95977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12956</c:v>
                </c:pt>
                <c:pt idx="3">
                  <c:v>12867</c:v>
                </c:pt>
                <c:pt idx="6">
                  <c:v>12655</c:v>
                </c:pt>
                <c:pt idx="9">
                  <c:v>11914</c:v>
                </c:pt>
                <c:pt idx="12">
                  <c:v>11683</c:v>
                </c:pt>
              </c:numCache>
            </c:numRef>
          </c:val>
          <c:extLst>
            <c:ext xmlns:c16="http://schemas.microsoft.com/office/drawing/2014/chart" uri="{C3380CC4-5D6E-409C-BE32-E72D297353CC}">
              <c16:uniqueId val="{00000007-B460-4D8F-8A4A-DEE0E95977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4540</c:v>
                </c:pt>
                <c:pt idx="2">
                  <c:v>#N/A</c:v>
                </c:pt>
                <c:pt idx="3">
                  <c:v>#N/A</c:v>
                </c:pt>
                <c:pt idx="4">
                  <c:v>4321</c:v>
                </c:pt>
                <c:pt idx="5">
                  <c:v>#N/A</c:v>
                </c:pt>
                <c:pt idx="6">
                  <c:v>#N/A</c:v>
                </c:pt>
                <c:pt idx="7">
                  <c:v>4564</c:v>
                </c:pt>
                <c:pt idx="8">
                  <c:v>#N/A</c:v>
                </c:pt>
                <c:pt idx="9">
                  <c:v>#N/A</c:v>
                </c:pt>
                <c:pt idx="10">
                  <c:v>4216</c:v>
                </c:pt>
                <c:pt idx="11">
                  <c:v>#N/A</c:v>
                </c:pt>
                <c:pt idx="12">
                  <c:v>#N/A</c:v>
                </c:pt>
                <c:pt idx="13">
                  <c:v>4142</c:v>
                </c:pt>
                <c:pt idx="14">
                  <c:v>#N/A</c:v>
                </c:pt>
              </c:numCache>
            </c:numRef>
          </c:val>
          <c:smooth val="0"/>
          <c:extLst>
            <c:ext xmlns:c16="http://schemas.microsoft.com/office/drawing/2014/chart" uri="{C3380CC4-5D6E-409C-BE32-E72D297353CC}">
              <c16:uniqueId val="{00000008-B460-4D8F-8A4A-DEE0E95977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81504</c:v>
                </c:pt>
                <c:pt idx="5">
                  <c:v>81487</c:v>
                </c:pt>
                <c:pt idx="8">
                  <c:v>78194</c:v>
                </c:pt>
                <c:pt idx="11">
                  <c:v>76410</c:v>
                </c:pt>
                <c:pt idx="14">
                  <c:v>75872</c:v>
                </c:pt>
              </c:numCache>
            </c:numRef>
          </c:val>
          <c:extLst>
            <c:ext xmlns:c16="http://schemas.microsoft.com/office/drawing/2014/chart" uri="{C3380CC4-5D6E-409C-BE32-E72D297353CC}">
              <c16:uniqueId val="{00000000-1C4B-47D2-8FF1-B94113CBF3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21840</c:v>
                </c:pt>
                <c:pt idx="5">
                  <c:v>21732</c:v>
                </c:pt>
                <c:pt idx="8">
                  <c:v>20575</c:v>
                </c:pt>
                <c:pt idx="11">
                  <c:v>19169</c:v>
                </c:pt>
                <c:pt idx="14">
                  <c:v>18267</c:v>
                </c:pt>
              </c:numCache>
            </c:numRef>
          </c:val>
          <c:extLst>
            <c:ext xmlns:c16="http://schemas.microsoft.com/office/drawing/2014/chart" uri="{C3380CC4-5D6E-409C-BE32-E72D297353CC}">
              <c16:uniqueId val="{00000001-1C4B-47D2-8FF1-B94113CBF3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11226</c:v>
                </c:pt>
                <c:pt idx="5">
                  <c:v>12479</c:v>
                </c:pt>
                <c:pt idx="8">
                  <c:v>15039</c:v>
                </c:pt>
                <c:pt idx="11">
                  <c:v>16296</c:v>
                </c:pt>
                <c:pt idx="14">
                  <c:v>17584</c:v>
                </c:pt>
              </c:numCache>
            </c:numRef>
          </c:val>
          <c:extLst>
            <c:ext xmlns:c16="http://schemas.microsoft.com/office/drawing/2014/chart" uri="{C3380CC4-5D6E-409C-BE32-E72D297353CC}">
              <c16:uniqueId val="{00000002-1C4B-47D2-8FF1-B94113CBF3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4B-47D2-8FF1-B94113CBF3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4B-47D2-8FF1-B94113CBF3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4B-47D2-8FF1-B94113CBF3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10037</c:v>
                </c:pt>
                <c:pt idx="3">
                  <c:v>9926</c:v>
                </c:pt>
                <c:pt idx="6">
                  <c:v>9786</c:v>
                </c:pt>
                <c:pt idx="9">
                  <c:v>9942</c:v>
                </c:pt>
                <c:pt idx="12">
                  <c:v>9575</c:v>
                </c:pt>
              </c:numCache>
            </c:numRef>
          </c:val>
          <c:extLst>
            <c:ext xmlns:c16="http://schemas.microsoft.com/office/drawing/2014/chart" uri="{C3380CC4-5D6E-409C-BE32-E72D297353CC}">
              <c16:uniqueId val="{00000006-1C4B-47D2-8FF1-B94113CBF3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244</c:v>
                </c:pt>
                <c:pt idx="3">
                  <c:v>205</c:v>
                </c:pt>
                <c:pt idx="6">
                  <c:v>169</c:v>
                </c:pt>
                <c:pt idx="9">
                  <c:v>130</c:v>
                </c:pt>
                <c:pt idx="12">
                  <c:v>89</c:v>
                </c:pt>
              </c:numCache>
            </c:numRef>
          </c:val>
          <c:extLst>
            <c:ext xmlns:c16="http://schemas.microsoft.com/office/drawing/2014/chart" uri="{C3380CC4-5D6E-409C-BE32-E72D297353CC}">
              <c16:uniqueId val="{00000007-1C4B-47D2-8FF1-B94113CBF3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17995</c:v>
                </c:pt>
                <c:pt idx="3">
                  <c:v>17715</c:v>
                </c:pt>
                <c:pt idx="6">
                  <c:v>18665</c:v>
                </c:pt>
                <c:pt idx="9">
                  <c:v>18391</c:v>
                </c:pt>
                <c:pt idx="12">
                  <c:v>19398</c:v>
                </c:pt>
              </c:numCache>
            </c:numRef>
          </c:val>
          <c:extLst>
            <c:ext xmlns:c16="http://schemas.microsoft.com/office/drawing/2014/chart" uri="{C3380CC4-5D6E-409C-BE32-E72D297353CC}">
              <c16:uniqueId val="{00000008-1C4B-47D2-8FF1-B94113CBF3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611</c:v>
                </c:pt>
                <c:pt idx="3">
                  <c:v>522</c:v>
                </c:pt>
                <c:pt idx="6">
                  <c:v>460</c:v>
                </c:pt>
                <c:pt idx="9">
                  <c:v>401</c:v>
                </c:pt>
                <c:pt idx="12">
                  <c:v>349</c:v>
                </c:pt>
              </c:numCache>
            </c:numRef>
          </c:val>
          <c:extLst>
            <c:ext xmlns:c16="http://schemas.microsoft.com/office/drawing/2014/chart" uri="{C3380CC4-5D6E-409C-BE32-E72D297353CC}">
              <c16:uniqueId val="{00000009-1C4B-47D2-8FF1-B94113CBF3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114507</c:v>
                </c:pt>
                <c:pt idx="3">
                  <c:v>111610</c:v>
                </c:pt>
                <c:pt idx="6">
                  <c:v>105110</c:v>
                </c:pt>
                <c:pt idx="9">
                  <c:v>100796</c:v>
                </c:pt>
                <c:pt idx="12">
                  <c:v>98683</c:v>
                </c:pt>
              </c:numCache>
            </c:numRef>
          </c:val>
          <c:extLst>
            <c:ext xmlns:c16="http://schemas.microsoft.com/office/drawing/2014/chart" uri="{C3380CC4-5D6E-409C-BE32-E72D297353CC}">
              <c16:uniqueId val="{0000000A-1C4B-47D2-8FF1-B94113CBF3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28824</c:v>
                </c:pt>
                <c:pt idx="2">
                  <c:v>#N/A</c:v>
                </c:pt>
                <c:pt idx="3">
                  <c:v>#N/A</c:v>
                </c:pt>
                <c:pt idx="4">
                  <c:v>24280</c:v>
                </c:pt>
                <c:pt idx="5">
                  <c:v>#N/A</c:v>
                </c:pt>
                <c:pt idx="6">
                  <c:v>#N/A</c:v>
                </c:pt>
                <c:pt idx="7">
                  <c:v>20381</c:v>
                </c:pt>
                <c:pt idx="8">
                  <c:v>#N/A</c:v>
                </c:pt>
                <c:pt idx="9">
                  <c:v>#N/A</c:v>
                </c:pt>
                <c:pt idx="10">
                  <c:v>17786</c:v>
                </c:pt>
                <c:pt idx="11">
                  <c:v>#N/A</c:v>
                </c:pt>
                <c:pt idx="12">
                  <c:v>#N/A</c:v>
                </c:pt>
                <c:pt idx="13">
                  <c:v>16372</c:v>
                </c:pt>
                <c:pt idx="14">
                  <c:v>#N/A</c:v>
                </c:pt>
              </c:numCache>
            </c:numRef>
          </c:val>
          <c:smooth val="0"/>
          <c:extLst>
            <c:ext xmlns:c16="http://schemas.microsoft.com/office/drawing/2014/chart" uri="{C3380CC4-5D6E-409C-BE32-E72D297353CC}">
              <c16:uniqueId val="{0000000B-1C4B-47D2-8FF1-B94113CBF3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3812</c:v>
                </c:pt>
                <c:pt idx="1">
                  <c:v>4803</c:v>
                </c:pt>
                <c:pt idx="2">
                  <c:v>5868</c:v>
                </c:pt>
              </c:numCache>
            </c:numRef>
          </c:val>
          <c:extLst>
            <c:ext xmlns:c16="http://schemas.microsoft.com/office/drawing/2014/chart" uri="{C3380CC4-5D6E-409C-BE32-E72D297353CC}">
              <c16:uniqueId val="{00000000-16A0-4B87-9BB0-91E93D4476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5972</c:v>
                </c:pt>
                <c:pt idx="1">
                  <c:v>5973</c:v>
                </c:pt>
                <c:pt idx="2">
                  <c:v>5982</c:v>
                </c:pt>
              </c:numCache>
            </c:numRef>
          </c:val>
          <c:extLst>
            <c:ext xmlns:c16="http://schemas.microsoft.com/office/drawing/2014/chart" uri="{C3380CC4-5D6E-409C-BE32-E72D297353CC}">
              <c16:uniqueId val="{00000001-16A0-4B87-9BB0-91E93D4476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2564</c:v>
                </c:pt>
                <c:pt idx="1">
                  <c:v>2680</c:v>
                </c:pt>
                <c:pt idx="2">
                  <c:v>2722</c:v>
                </c:pt>
              </c:numCache>
            </c:numRef>
          </c:val>
          <c:extLst>
            <c:ext xmlns:c16="http://schemas.microsoft.com/office/drawing/2014/chart" uri="{C3380CC4-5D6E-409C-BE32-E72D297353CC}">
              <c16:uniqueId val="{00000002-16A0-4B87-9BB0-91E93D4476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は公営企業債の元利償還金に対する繰入金による増加要素はあるものの、過去に借り入れした起債の償還が終了すること等による元利償還金の減額等の減少要素のほうが大きく、前年度比で</a:t>
          </a:r>
          <a:r>
            <a:rPr kumimoji="1" lang="en-US" altLang="ja-JP" sz="1200">
              <a:latin typeface="ＭＳ ゴシック" pitchFamily="49" charset="-128"/>
              <a:ea typeface="ＭＳ ゴシック" pitchFamily="49" charset="-128"/>
            </a:rPr>
            <a:t>74</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今後は、令和４年度に学校施設耐震化</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事業や防災庁舎整備事業に係る元金償還のピークを迎えたため、この償還は減少傾向になるが、今後、釧路市立病院の新棟建設事業等大型事業も予定されることから、多少の増減幅はあるものの、実質公債費比率は大幅な増減はしない見込みである。</a:t>
          </a:r>
        </a:p>
        <a:p>
          <a:r>
            <a:rPr kumimoji="1" lang="ja-JP" altLang="en-US" sz="1200">
              <a:latin typeface="ＭＳ ゴシック" pitchFamily="49" charset="-128"/>
              <a:ea typeface="ＭＳ ゴシック" pitchFamily="49" charset="-128"/>
            </a:rPr>
            <a:t>　今後も「返す以上に借りない」という方針に基づき、公債費の縮減に努めていく。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満期一括償還地方債の償還財源として減債基金に積み立てているものはない。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将来負担比率の分子は、一般会計等に係る地方債の現在高の減や充当可能基金の増などにより年々減少している。</a:t>
          </a:r>
        </a:p>
        <a:p>
          <a:r>
            <a:rPr kumimoji="1" lang="ja-JP" altLang="en-US" sz="1400">
              <a:latin typeface="ＭＳ ゴシック" pitchFamily="49" charset="-128"/>
              <a:ea typeface="ＭＳ ゴシック" pitchFamily="49" charset="-128"/>
            </a:rPr>
            <a:t>　令和７年度以降は、一般会計に加え、企業会計でも大型事業が予定されていること、また、基金残高が取り崩しにより減少予定であることから、将来負担比率は横ばいまたは微増する見込みである。</a:t>
          </a:r>
        </a:p>
        <a:p>
          <a:r>
            <a:rPr kumimoji="1" lang="ja-JP" altLang="en-US" sz="1400">
              <a:latin typeface="ＭＳ ゴシック" pitchFamily="49" charset="-128"/>
              <a:ea typeface="ＭＳ ゴシック" pitchFamily="49" charset="-128"/>
            </a:rPr>
            <a:t>　今後も財政健全化推進プランの着実な実行により、健全な財政運営に努めていく。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北海道釧路市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令和５年度決算剰余金の積立等により約１０億６千万円の増となったほか、子どもの医療費無償化やビジネスサポートセンターに要する経費等に充てるため地域振興基金を約４億５千万円、市有施設の整備等に要する経費に充てるため公共施設整備等基金２億２千万を取り崩した一方で、同基金に新庁舎の建設に要する経費に充てるため２億５千万円、その他将来の市有施設の整備に要する経費に充てるため令和５年度決算剰余金３億９千万円を積み立てたこと等により特定目的基金としては約４千万円の増となり、基金全体として約１１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それぞれの基金の設置目的に応じた有効活用を図っていく。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・地域振興基金：社会の環境変化に対応し、時代に即した社会基盤整備、活力創造、地域の資源活用、地域の団体・住民等との協働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推進その他の地域振興を図る資金に充てる。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・公共施設整備等基金：公共施設等の整備に要する資金に充てる。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の医療費無償化やビジネスサポートセンターに要する経費等に充てるため地域振興基金を約４億５千万円、市有施設の整備等に要する経費に充てるため公共施設整備等基金２億２千万を取り崩した一方で、同基金に新庁舎の建設に要する経費に充てるため２億５千万円、その他将来の市有施設の整備に要する費用に充てるため３億９千万円を積み立て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それぞれの基金の設置目的に応じた有効活用を図っていく。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令和５年度決算剰余金の積立等により、約１０億６千万円の増となった。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人口減少による税収減や、災害の発生に伴う突発的な支出等に備え、必要な額を堅持していく。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運用利子の積立て、土地売却により、約９百万円の増となった。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地方債償還のピークが数年続いており、また、今後の学校施設の整備等の大型事業実施に伴う起債借入・償還に備え、必要な額を堅持していく。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154,271
152,936
1,363.26
106,167,361
105,952,748
178,446
50,233,501
98,682,958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人口の減少や長引く地域経済の低迷により、財政基盤が弱く、類似団体平均を大きく下回っている。この対策として、平成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釧路市財政健全化推進プラン」に沿った各種健全化の着実な実行を基本としながら、歳入に見合った歳出規模の実現を図るため、事務事業の見直しや市税等の収納強化対策及び市税等の自主財源割合を高めるための取り組みに重点的に投資することなど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人件費の増加、市税や臨時財政対策債の減少などにより、経常収支比率は前年度比で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ポイント増加する結果となった。</a:t>
          </a:r>
        </a:p>
        <a:p>
          <a:r>
            <a:rPr kumimoji="1" lang="ja-JP" altLang="en-US" sz="1300">
              <a:latin typeface="ＭＳ Ｐゴシック" panose="020B0600070205080204" pitchFamily="50" charset="-128"/>
              <a:ea typeface="ＭＳ Ｐゴシック" panose="020B0600070205080204" pitchFamily="50" charset="-128"/>
            </a:rPr>
            <a:t>依然として類似団体平均を上回っていることから、引き続き、財政構造の改善に向け税収をはじめ各種の収入確保に努めるとともに、業務のアウトソーシングや、「返す以上に借りない」という方針に基づく公債費の縮減などにより、財政構造の弾力化を推し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123698</xdr:rowOff>
    </xdr:from>
    <xdr:to>
      <xdr:col>23</xdr:col>
      <xdr:colOff>133350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679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65</xdr:row>
      <xdr:rowOff>123698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341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89916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8456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157480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845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88409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3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人件費については、消防事務を直接行っていることや動物園を有していることなどにより、類似団体の平均を上回っているものと考えている。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これまでも人件費の縮減に努めているが、人口減少が進んでいることから、人口一人当たりの人件費・物件費等が増大している状況にある。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今後も、業務の効率化を図り、人件費の縮減に努めていく。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82778</xdr:rowOff>
    </xdr:from>
    <xdr:to>
      <xdr:col>23</xdr:col>
      <xdr:colOff>133350</xdr:colOff>
      <xdr:row>87</xdr:row>
      <xdr:rowOff>103363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27478"/>
          <a:ext cx="838200" cy="19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82778</xdr:rowOff>
    </xdr:from>
    <xdr:to>
      <xdr:col>19</xdr:col>
      <xdr:colOff>133350</xdr:colOff>
      <xdr:row>86</xdr:row>
      <xdr:rowOff>87243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827478"/>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118242</xdr:rowOff>
    </xdr:from>
    <xdr:to>
      <xdr:col>15</xdr:col>
      <xdr:colOff>82550</xdr:colOff>
      <xdr:row>86</xdr:row>
      <xdr:rowOff>87243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91492"/>
          <a:ext cx="889000" cy="1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70948</xdr:rowOff>
    </xdr:from>
    <xdr:to>
      <xdr:col>11</xdr:col>
      <xdr:colOff>31750</xdr:colOff>
      <xdr:row>85</xdr:row>
      <xdr:rowOff>118242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44198"/>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52563</xdr:rowOff>
    </xdr:from>
    <xdr:to>
      <xdr:col>23</xdr:col>
      <xdr:colOff>184150</xdr:colOff>
      <xdr:row>87</xdr:row>
      <xdr:rowOff>154163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24640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4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31978</xdr:rowOff>
    </xdr:from>
    <xdr:to>
      <xdr:col>19</xdr:col>
      <xdr:colOff>184150</xdr:colOff>
      <xdr:row>86</xdr:row>
      <xdr:rowOff>133578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118355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63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36443</xdr:rowOff>
    </xdr:from>
    <xdr:to>
      <xdr:col>15</xdr:col>
      <xdr:colOff>133350</xdr:colOff>
      <xdr:row>86</xdr:row>
      <xdr:rowOff>138043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122820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67442</xdr:rowOff>
    </xdr:from>
    <xdr:to>
      <xdr:col>11</xdr:col>
      <xdr:colOff>82550</xdr:colOff>
      <xdr:row>85</xdr:row>
      <xdr:rowOff>169042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4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153819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2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20148</xdr:rowOff>
    </xdr:from>
    <xdr:to>
      <xdr:col>7</xdr:col>
      <xdr:colOff>31750</xdr:colOff>
      <xdr:row>85</xdr:row>
      <xdr:rowOff>121748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106525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7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行財政改革取組の一環として平成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年度から実施した給与の独自削減は平成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年度で終了したが、その後も国と同様の給与制度を維持してきたことにより、ラスパイレス指数は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未満で類似団体平均を下回っている。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380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11641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102659</xdr:rowOff>
    </xdr:from>
    <xdr:to>
      <xdr:col>81</xdr:col>
      <xdr:colOff>95250</xdr:colOff>
      <xdr:row>84</xdr:row>
      <xdr:rowOff>32809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119186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7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市町合併以降、</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人を超える職員数の削減を行ってきたが、類似団体との比較では平均を上回っている。</a:t>
          </a:r>
        </a:p>
        <a:p>
          <a:r>
            <a:rPr kumimoji="1" lang="ja-JP" altLang="en-US" sz="1300">
              <a:latin typeface="ＭＳ Ｐゴシック" panose="020B0600070205080204" pitchFamily="50" charset="-128"/>
              <a:ea typeface="ＭＳ Ｐゴシック" panose="020B0600070205080204" pitchFamily="50" charset="-128"/>
            </a:rPr>
            <a:t>　人口減少が急速に進んだことに加え、</a:t>
          </a:r>
          <a:r>
            <a:rPr kumimoji="1" lang="en-US" altLang="ja-JP" sz="1300">
              <a:latin typeface="ＭＳ Ｐゴシック" panose="020B0600070205080204" pitchFamily="50" charset="-128"/>
              <a:ea typeface="ＭＳ Ｐゴシック" panose="020B0600070205080204" pitchFamily="50" charset="-128"/>
            </a:rPr>
            <a:t>1,300</a:t>
          </a:r>
          <a:r>
            <a:rPr kumimoji="1" lang="ja-JP" altLang="en-US" sz="1300">
              <a:latin typeface="ＭＳ Ｐゴシック" panose="020B0600070205080204" pitchFamily="50" charset="-128"/>
              <a:ea typeface="ＭＳ Ｐゴシック" panose="020B0600070205080204" pitchFamily="50" charset="-128"/>
            </a:rPr>
            <a:t>平方キロメートルを超える全国でも有数の広大な面積を管轄していることや、隣町から消防事務を受託していること、さらには、港湾、市立高校、動物園部門を有していること、生活保護の受給率が高いことなどが要因であると考えている。今後とも、事務事業の見直し効果の職員数への反映や、デジタル化の推進などによる業務の効率化を進めながら、最小の経費で最大限の効果を上げることができる行政執行体制の構築に取り組んで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106680</xdr:rowOff>
    </xdr:from>
    <xdr:to>
      <xdr:col>81</xdr:col>
      <xdr:colOff>44450</xdr:colOff>
      <xdr:row>67</xdr:row>
      <xdr:rowOff>22701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422380"/>
          <a:ext cx="838200" cy="8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34290</xdr:rowOff>
    </xdr:from>
    <xdr:to>
      <xdr:col>77</xdr:col>
      <xdr:colOff>44450</xdr:colOff>
      <xdr:row>66</xdr:row>
      <xdr:rowOff>106680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499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4128</xdr:rowOff>
    </xdr:from>
    <xdr:to>
      <xdr:col>72</xdr:col>
      <xdr:colOff>203200</xdr:colOff>
      <xdr:row>66</xdr:row>
      <xdr:rowOff>34290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3198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136366</xdr:rowOff>
    </xdr:from>
    <xdr:to>
      <xdr:col>68</xdr:col>
      <xdr:colOff>152400</xdr:colOff>
      <xdr:row>66</xdr:row>
      <xdr:rowOff>4128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80616"/>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143351</xdr:rowOff>
    </xdr:from>
    <xdr:to>
      <xdr:col>81</xdr:col>
      <xdr:colOff>95250</xdr:colOff>
      <xdr:row>67</xdr:row>
      <xdr:rowOff>73501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39228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5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55880</xdr:rowOff>
    </xdr:from>
    <xdr:to>
      <xdr:col>77</xdr:col>
      <xdr:colOff>95250</xdr:colOff>
      <xdr:row>66</xdr:row>
      <xdr:rowOff>157480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142257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154940</xdr:rowOff>
    </xdr:from>
    <xdr:to>
      <xdr:col>73</xdr:col>
      <xdr:colOff>44450</xdr:colOff>
      <xdr:row>66</xdr:row>
      <xdr:rowOff>85090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69867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124778</xdr:rowOff>
    </xdr:from>
    <xdr:to>
      <xdr:col>68</xdr:col>
      <xdr:colOff>203200</xdr:colOff>
      <xdr:row>66</xdr:row>
      <xdr:rowOff>54928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39705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85566</xdr:rowOff>
    </xdr:from>
    <xdr:to>
      <xdr:col>64</xdr:col>
      <xdr:colOff>152400</xdr:colOff>
      <xdr:row>66</xdr:row>
      <xdr:rowOff>15716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第三セクター等改革推進債（振興公社分）の償還が始まった平成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％以上で高止まり傾向にあったが、その他の元利償還金の減等により、少しずつ改善傾向になっている。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年度においては、算出から外れた令和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年度と比較して、算入された令和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年度の単年度比率が低かったため、前年度比で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依然として類似団体平均を大きく上回っているため、今後も「返す以上に借りない」という方針に基づき、公債費の縮減に努める。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107648</xdr:rowOff>
    </xdr:from>
    <xdr:to>
      <xdr:col>81</xdr:col>
      <xdr:colOff>44450</xdr:colOff>
      <xdr:row>44</xdr:row>
      <xdr:rowOff>119138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119138</xdr:rowOff>
    </xdr:from>
    <xdr:to>
      <xdr:col>77</xdr:col>
      <xdr:colOff>44450</xdr:colOff>
      <xdr:row>44</xdr:row>
      <xdr:rowOff>153609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6629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153609</xdr:rowOff>
    </xdr:from>
    <xdr:to>
      <xdr:col>72</xdr:col>
      <xdr:colOff>203200</xdr:colOff>
      <xdr:row>44</xdr:row>
      <xdr:rowOff>153609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153609</xdr:rowOff>
    </xdr:from>
    <xdr:to>
      <xdr:col>68</xdr:col>
      <xdr:colOff>152400</xdr:colOff>
      <xdr:row>45</xdr:row>
      <xdr:rowOff>16631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974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56848</xdr:rowOff>
    </xdr:from>
    <xdr:to>
      <xdr:col>81</xdr:col>
      <xdr:colOff>95250</xdr:colOff>
      <xdr:row>44</xdr:row>
      <xdr:rowOff>158448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28925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68338</xdr:rowOff>
    </xdr:from>
    <xdr:to>
      <xdr:col>77</xdr:col>
      <xdr:colOff>95250</xdr:colOff>
      <xdr:row>44</xdr:row>
      <xdr:rowOff>169938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154715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102809</xdr:rowOff>
    </xdr:from>
    <xdr:to>
      <xdr:col>73</xdr:col>
      <xdr:colOff>44450</xdr:colOff>
      <xdr:row>45</xdr:row>
      <xdr:rowOff>32959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17736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102809</xdr:rowOff>
    </xdr:from>
    <xdr:to>
      <xdr:col>68</xdr:col>
      <xdr:colOff>203200</xdr:colOff>
      <xdr:row>45</xdr:row>
      <xdr:rowOff>32959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17736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137281</xdr:rowOff>
    </xdr:from>
    <xdr:to>
      <xdr:col>64</xdr:col>
      <xdr:colOff>152400</xdr:colOff>
      <xdr:row>45</xdr:row>
      <xdr:rowOff>67431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52208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地方債残高の減少や充当可能基金の増加などにより、将来負担比率は年々減少しており、令和６年度は前年度比で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依然として類似団体平均を大きく上回っているため、今後もなお一層の収支改善に取り組み、財政健全化に努める。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62139</xdr:rowOff>
    </xdr:from>
    <xdr:to>
      <xdr:col>81</xdr:col>
      <xdr:colOff>44450</xdr:colOff>
      <xdr:row>17</xdr:row>
      <xdr:rowOff>136253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76789"/>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136253</xdr:rowOff>
    </xdr:from>
    <xdr:to>
      <xdr:col>77</xdr:col>
      <xdr:colOff>44450</xdr:colOff>
      <xdr:row>18</xdr:row>
      <xdr:rowOff>76835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50903"/>
          <a:ext cx="8890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76835</xdr:rowOff>
    </xdr:from>
    <xdr:to>
      <xdr:col>72</xdr:col>
      <xdr:colOff>203200</xdr:colOff>
      <xdr:row>19</xdr:row>
      <xdr:rowOff>44994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162935"/>
          <a:ext cx="889000" cy="1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44994</xdr:rowOff>
    </xdr:from>
    <xdr:to>
      <xdr:col>68</xdr:col>
      <xdr:colOff>152400</xdr:colOff>
      <xdr:row>20</xdr:row>
      <xdr:rowOff>99332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02544"/>
          <a:ext cx="889000" cy="2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11339</xdr:rowOff>
    </xdr:from>
    <xdr:to>
      <xdr:col>81</xdr:col>
      <xdr:colOff>95250</xdr:colOff>
      <xdr:row>17</xdr:row>
      <xdr:rowOff>112939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2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154866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9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85453</xdr:rowOff>
    </xdr:from>
    <xdr:to>
      <xdr:col>77</xdr:col>
      <xdr:colOff>95250</xdr:colOff>
      <xdr:row>18</xdr:row>
      <xdr:rowOff>15603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380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8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26035</xdr:rowOff>
    </xdr:from>
    <xdr:to>
      <xdr:col>73</xdr:col>
      <xdr:colOff>44450</xdr:colOff>
      <xdr:row>18</xdr:row>
      <xdr:rowOff>127635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112412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165644</xdr:rowOff>
    </xdr:from>
    <xdr:to>
      <xdr:col>68</xdr:col>
      <xdr:colOff>203200</xdr:colOff>
      <xdr:row>19</xdr:row>
      <xdr:rowOff>95794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2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80571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48532</xdr:rowOff>
    </xdr:from>
    <xdr:to>
      <xdr:col>64</xdr:col>
      <xdr:colOff>152400</xdr:colOff>
      <xdr:row>20</xdr:row>
      <xdr:rowOff>150132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4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134909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6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154,271
152,936
1,363.26
106,167,361
105,952,748
178,446
50,233,501
98,682,958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定員適正化計画等に基づく職員定数の見直しや財政健全化推進プランに基づいた業務のアウトソーシングに取り組んできた結果、類似団体平均を下回っている。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引き続き業務のアウトソーシングや職員の適正配置により、人件費の抑制に努める。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116114</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541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116114</xdr:rowOff>
    </xdr:from>
    <xdr:to>
      <xdr:col>19</xdr:col>
      <xdr:colOff>187325</xdr:colOff>
      <xdr:row>34</xdr:row>
      <xdr:rowOff>137886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116114</xdr:rowOff>
    </xdr:from>
    <xdr:to>
      <xdr:col>15</xdr:col>
      <xdr:colOff>98425</xdr:colOff>
      <xdr:row>34</xdr:row>
      <xdr:rowOff>137886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45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116114</xdr:rowOff>
    </xdr:from>
    <xdr:to>
      <xdr:col>11</xdr:col>
      <xdr:colOff>9525</xdr:colOff>
      <xdr:row>35</xdr:row>
      <xdr:rowOff>64407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454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87086</xdr:rowOff>
    </xdr:from>
    <xdr:to>
      <xdr:col>15</xdr:col>
      <xdr:colOff>149225</xdr:colOff>
      <xdr:row>35</xdr:row>
      <xdr:rowOff>17236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27413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65314</xdr:rowOff>
    </xdr:from>
    <xdr:to>
      <xdr:col>11</xdr:col>
      <xdr:colOff>60325</xdr:colOff>
      <xdr:row>34</xdr:row>
      <xdr:rowOff>166914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平均を下回っており、その割合は類似団体内平均値の上昇とともに増加している。これは、財政健全化推進プランに基づいた事務事業の見直しにより経費を節減している一方、光熱費や労務単価の増加によるものである。</a:t>
          </a:r>
        </a:p>
        <a:p>
          <a:r>
            <a:rPr kumimoji="1" lang="ja-JP" altLang="en-US" sz="1300">
              <a:latin typeface="ＭＳ Ｐゴシック" panose="020B0600070205080204" pitchFamily="50" charset="-128"/>
              <a:ea typeface="ＭＳ Ｐゴシック" panose="020B0600070205080204" pitchFamily="50" charset="-128"/>
            </a:rPr>
            <a:t>引き続き、事務事業の見直しによる歳出の抑制を積極的に推進していく。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134620</xdr:rowOff>
    </xdr:from>
    <xdr:to>
      <xdr:col>82</xdr:col>
      <xdr:colOff>107950</xdr:colOff>
      <xdr:row>14</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3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6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8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8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83820</xdr:rowOff>
    </xdr:from>
    <xdr:to>
      <xdr:col>78</xdr:col>
      <xdr:colOff>120650</xdr:colOff>
      <xdr:row>15</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24147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年度は障害福祉サービス費や認定こども園給付費などが増加しているものの、人件費等の決算額が増加しているため相対的に前年度比で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また、経常的一般財源の扶助費に占める生活保護費の割合は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と依然として大きいことから、今後も、自立支援プログラムの推進による生活保護費の抑制に努めていく。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44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57</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95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道路除雪や施設管理に係る維持補修費の増加などにより、前年度比で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148772</xdr:rowOff>
    </xdr:from>
    <xdr:to>
      <xdr:col>82</xdr:col>
      <xdr:colOff>107950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92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148772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1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72572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73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116115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73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133549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補助費等の経常収支比率が類似団体平均を上回っているのは、建設投資に係る企業債の償還のための企業会計への補助費が多いためである。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4536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3373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4536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34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121557</xdr:rowOff>
    </xdr:from>
    <xdr:to>
      <xdr:col>73</xdr:col>
      <xdr:colOff>180975</xdr:colOff>
      <xdr:row>37</xdr:row>
      <xdr:rowOff>4536</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29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36</xdr:row>
      <xdr:rowOff>154214</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293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70757</xdr:rowOff>
    </xdr:from>
    <xdr:to>
      <xdr:col>69</xdr:col>
      <xdr:colOff>142875</xdr:colOff>
      <xdr:row>37</xdr:row>
      <xdr:rowOff>907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18341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第三セクター等改革推進債に係る公債費の経常収支比率は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％である。これを当市の比率から差し引くと</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％まで低下する。</a:t>
          </a:r>
        </a:p>
        <a:p>
          <a:r>
            <a:rPr kumimoji="1" lang="ja-JP" altLang="en-US" sz="1300">
              <a:latin typeface="ＭＳ Ｐゴシック" panose="020B0600070205080204" pitchFamily="50" charset="-128"/>
              <a:ea typeface="ＭＳ Ｐゴシック" panose="020B0600070205080204" pitchFamily="50" charset="-128"/>
            </a:rPr>
            <a:t>しかし、それでも類似団体平均を大きく上回っていることから、今後も、「返す以上に借りない」という方針を守り、比率の低下に努める。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78</xdr:row>
      <xdr:rowOff>154432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82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126509</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49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154432</xdr:rowOff>
    </xdr:from>
    <xdr:to>
      <xdr:col>24</xdr:col>
      <xdr:colOff>114300</xdr:colOff>
      <xdr:row>78</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5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154432</xdr:rowOff>
    </xdr:from>
    <xdr:to>
      <xdr:col>24</xdr:col>
      <xdr:colOff>25400</xdr:colOff>
      <xdr:row>79</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5275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28719</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88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28702</xdr:rowOff>
    </xdr:from>
    <xdr:to>
      <xdr:col>19</xdr:col>
      <xdr:colOff>187325</xdr:colOff>
      <xdr:row>79</xdr:row>
      <xdr:rowOff>74422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5732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39624</xdr:rowOff>
    </xdr:from>
    <xdr:to>
      <xdr:col>20</xdr:col>
      <xdr:colOff>38100</xdr:colOff>
      <xdr:row>76</xdr:row>
      <xdr:rowOff>141224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74422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614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44196</xdr:rowOff>
    </xdr:from>
    <xdr:to>
      <xdr:col>15</xdr:col>
      <xdr:colOff>149225</xdr:colOff>
      <xdr:row>76</xdr:row>
      <xdr:rowOff>145796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129287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144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44196</xdr:rowOff>
    </xdr:from>
    <xdr:to>
      <xdr:col>11</xdr:col>
      <xdr:colOff>60325</xdr:colOff>
      <xdr:row>76</xdr:row>
      <xdr:rowOff>145796</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12209</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8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78487</xdr:rowOff>
    </xdr:from>
    <xdr:to>
      <xdr:col>6</xdr:col>
      <xdr:colOff>171450</xdr:colOff>
      <xdr:row>80</xdr:row>
      <xdr:rowOff>8637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164864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公債費以外では、類似団体平均を下回っている。これは、人件費や物件費の割合が類似団体平均より低いことが要因である。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132715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8288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98425</xdr:rowOff>
    </xdr:from>
    <xdr:to>
      <xdr:col>78</xdr:col>
      <xdr:colOff>69850</xdr:colOff>
      <xdr:row>75</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857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98425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142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98425</xdr:rowOff>
    </xdr:from>
    <xdr:to>
      <xdr:col>69</xdr:col>
      <xdr:colOff>92075</xdr:colOff>
      <xdr:row>74</xdr:row>
      <xdr:rowOff>109855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61427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81915</xdr:rowOff>
    </xdr:from>
    <xdr:to>
      <xdr:col>82</xdr:col>
      <xdr:colOff>158750</xdr:colOff>
      <xdr:row>76</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98442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8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47625</xdr:rowOff>
    </xdr:from>
    <xdr:to>
      <xdr:col>74</xdr:col>
      <xdr:colOff>31750</xdr:colOff>
      <xdr:row>74</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47625</xdr:rowOff>
    </xdr:from>
    <xdr:to>
      <xdr:col>69</xdr:col>
      <xdr:colOff>142875</xdr:colOff>
      <xdr:row>73</xdr:row>
      <xdr:rowOff>149225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159402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59055</xdr:rowOff>
    </xdr:from>
    <xdr:to>
      <xdr:col>65</xdr:col>
      <xdr:colOff>53975</xdr:colOff>
      <xdr:row>74</xdr:row>
      <xdr:rowOff>160655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170832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31140</xdr:rowOff>
    </xdr:from>
    <xdr:to>
      <xdr:col>29</xdr:col>
      <xdr:colOff>127000</xdr:colOff>
      <xdr:row>12</xdr:row>
      <xdr:rowOff>157937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64715"/>
          <a:ext cx="647700" cy="298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157937</xdr:rowOff>
    </xdr:from>
    <xdr:to>
      <xdr:col>26</xdr:col>
      <xdr:colOff>50800</xdr:colOff>
      <xdr:row>13</xdr:row>
      <xdr:rowOff>66459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2962"/>
          <a:ext cx="698500" cy="7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66459</xdr:rowOff>
    </xdr:from>
    <xdr:to>
      <xdr:col>22</xdr:col>
      <xdr:colOff>114300</xdr:colOff>
      <xdr:row>13</xdr:row>
      <xdr:rowOff>75794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42934"/>
          <a:ext cx="6985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75794</xdr:rowOff>
    </xdr:from>
    <xdr:to>
      <xdr:col>18</xdr:col>
      <xdr:colOff>177800</xdr:colOff>
      <xdr:row>13</xdr:row>
      <xdr:rowOff>108712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52269"/>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151790</xdr:rowOff>
    </xdr:from>
    <xdr:to>
      <xdr:col>29</xdr:col>
      <xdr:colOff>177800</xdr:colOff>
      <xdr:row>11</xdr:row>
      <xdr:rowOff>81940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1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98467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6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107137</xdr:rowOff>
    </xdr:from>
    <xdr:to>
      <xdr:col>26</xdr:col>
      <xdr:colOff>101600</xdr:colOff>
      <xdr:row>13</xdr:row>
      <xdr:rowOff>37287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47464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81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15659</xdr:rowOff>
    </xdr:from>
    <xdr:to>
      <xdr:col>22</xdr:col>
      <xdr:colOff>165100</xdr:colOff>
      <xdr:row>13</xdr:row>
      <xdr:rowOff>117259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9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127436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24994</xdr:rowOff>
    </xdr:from>
    <xdr:to>
      <xdr:col>19</xdr:col>
      <xdr:colOff>38100</xdr:colOff>
      <xdr:row>13</xdr:row>
      <xdr:rowOff>126594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0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136771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7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57912</xdr:rowOff>
    </xdr:from>
    <xdr:to>
      <xdr:col>15</xdr:col>
      <xdr:colOff>101600</xdr:colOff>
      <xdr:row>13</xdr:row>
      <xdr:rowOff>159512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3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169689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0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227889</xdr:rowOff>
    </xdr:from>
    <xdr:to>
      <xdr:col>29</xdr:col>
      <xdr:colOff>127000</xdr:colOff>
      <xdr:row>33</xdr:row>
      <xdr:rowOff>231242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52439"/>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167577</xdr:rowOff>
    </xdr:from>
    <xdr:to>
      <xdr:col>26</xdr:col>
      <xdr:colOff>50800</xdr:colOff>
      <xdr:row>33</xdr:row>
      <xdr:rowOff>231242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09212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167577</xdr:rowOff>
    </xdr:from>
    <xdr:to>
      <xdr:col>22</xdr:col>
      <xdr:colOff>114300</xdr:colOff>
      <xdr:row>33</xdr:row>
      <xdr:rowOff>241529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092127"/>
          <a:ext cx="698500" cy="7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207048</xdr:rowOff>
    </xdr:from>
    <xdr:to>
      <xdr:col>18</xdr:col>
      <xdr:colOff>177800</xdr:colOff>
      <xdr:row>33</xdr:row>
      <xdr:rowOff>241529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131598"/>
          <a:ext cx="698500" cy="34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177089</xdr:rowOff>
    </xdr:from>
    <xdr:to>
      <xdr:col>29</xdr:col>
      <xdr:colOff>177800</xdr:colOff>
      <xdr:row>33</xdr:row>
      <xdr:rowOff>278689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01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123766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4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180442</xdr:rowOff>
    </xdr:from>
    <xdr:to>
      <xdr:col>26</xdr:col>
      <xdr:colOff>101600</xdr:colOff>
      <xdr:row>33</xdr:row>
      <xdr:rowOff>282042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04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120769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73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116777</xdr:rowOff>
    </xdr:from>
    <xdr:to>
      <xdr:col>22</xdr:col>
      <xdr:colOff>165100</xdr:colOff>
      <xdr:row>33</xdr:row>
      <xdr:rowOff>218377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04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57104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1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190729</xdr:rowOff>
    </xdr:from>
    <xdr:to>
      <xdr:col>19</xdr:col>
      <xdr:colOff>38100</xdr:colOff>
      <xdr:row>33</xdr:row>
      <xdr:rowOff>292329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1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131056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8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156248</xdr:rowOff>
    </xdr:from>
    <xdr:to>
      <xdr:col>15</xdr:col>
      <xdr:colOff>101600</xdr:colOff>
      <xdr:row>33</xdr:row>
      <xdr:rowOff>257848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8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96575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4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154,271
152,936
1,363.26
106,167,361
105,952,748
178,446
50,233,501
98,682,958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65938</xdr:rowOff>
    </xdr:from>
    <xdr:to>
      <xdr:col>24</xdr:col>
      <xdr:colOff>63500</xdr:colOff>
      <xdr:row>33</xdr:row>
      <xdr:rowOff>7493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09438"/>
          <a:ext cx="838200" cy="4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7493</xdr:rowOff>
    </xdr:from>
    <xdr:to>
      <xdr:col>19</xdr:col>
      <xdr:colOff>177800</xdr:colOff>
      <xdr:row>33</xdr:row>
      <xdr:rowOff>18275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6534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13970</xdr:rowOff>
    </xdr:from>
    <xdr:to>
      <xdr:col>15</xdr:col>
      <xdr:colOff>50800</xdr:colOff>
      <xdr:row>33</xdr:row>
      <xdr:rowOff>18275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71820"/>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13970</xdr:rowOff>
    </xdr:from>
    <xdr:to>
      <xdr:col>10</xdr:col>
      <xdr:colOff>114300</xdr:colOff>
      <xdr:row>33</xdr:row>
      <xdr:rowOff>16561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1820"/>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15138</xdr:rowOff>
    </xdr:from>
    <xdr:to>
      <xdr:col>24</xdr:col>
      <xdr:colOff>114300</xdr:colOff>
      <xdr:row>30</xdr:row>
      <xdr:rowOff>116738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5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139615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128143</xdr:rowOff>
    </xdr:from>
    <xdr:to>
      <xdr:col>20</xdr:col>
      <xdr:colOff>38100</xdr:colOff>
      <xdr:row>33</xdr:row>
      <xdr:rowOff>58293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74820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138925</xdr:rowOff>
    </xdr:from>
    <xdr:to>
      <xdr:col>15</xdr:col>
      <xdr:colOff>101600</xdr:colOff>
      <xdr:row>33</xdr:row>
      <xdr:rowOff>69075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85602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134620</xdr:rowOff>
    </xdr:from>
    <xdr:to>
      <xdr:col>10</xdr:col>
      <xdr:colOff>165100</xdr:colOff>
      <xdr:row>33</xdr:row>
      <xdr:rowOff>64770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81297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137211</xdr:rowOff>
    </xdr:from>
    <xdr:to>
      <xdr:col>6</xdr:col>
      <xdr:colOff>38100</xdr:colOff>
      <xdr:row>33</xdr:row>
      <xdr:rowOff>67361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83888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9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89636</xdr:rowOff>
    </xdr:from>
    <xdr:to>
      <xdr:col>24</xdr:col>
      <xdr:colOff>63500</xdr:colOff>
      <xdr:row>55</xdr:row>
      <xdr:rowOff>161792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19386"/>
          <a:ext cx="838200" cy="7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110847</xdr:rowOff>
    </xdr:from>
    <xdr:to>
      <xdr:col>19</xdr:col>
      <xdr:colOff>177800</xdr:colOff>
      <xdr:row>55</xdr:row>
      <xdr:rowOff>161792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40597"/>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110847</xdr:rowOff>
    </xdr:from>
    <xdr:to>
      <xdr:col>15</xdr:col>
      <xdr:colOff>50800</xdr:colOff>
      <xdr:row>56</xdr:row>
      <xdr:rowOff>82207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40597"/>
          <a:ext cx="889000" cy="14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82207</xdr:rowOff>
    </xdr:from>
    <xdr:to>
      <xdr:col>10</xdr:col>
      <xdr:colOff>114300</xdr:colOff>
      <xdr:row>56</xdr:row>
      <xdr:rowOff>140908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83407"/>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38836</xdr:rowOff>
    </xdr:from>
    <xdr:to>
      <xdr:col>24</xdr:col>
      <xdr:colOff>114300</xdr:colOff>
      <xdr:row>55</xdr:row>
      <xdr:rowOff>140436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61713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110992</xdr:rowOff>
    </xdr:from>
    <xdr:to>
      <xdr:col>20</xdr:col>
      <xdr:colOff>38100</xdr:colOff>
      <xdr:row>56</xdr:row>
      <xdr:rowOff>41142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57669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60047</xdr:rowOff>
    </xdr:from>
    <xdr:to>
      <xdr:col>15</xdr:col>
      <xdr:colOff>101600</xdr:colOff>
      <xdr:row>55</xdr:row>
      <xdr:rowOff>161647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8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6724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31407</xdr:rowOff>
    </xdr:from>
    <xdr:to>
      <xdr:col>10</xdr:col>
      <xdr:colOff>165100</xdr:colOff>
      <xdr:row>56</xdr:row>
      <xdr:rowOff>133007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149534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90108</xdr:rowOff>
    </xdr:from>
    <xdr:to>
      <xdr:col>6</xdr:col>
      <xdr:colOff>38100</xdr:colOff>
      <xdr:row>57</xdr:row>
      <xdr:rowOff>20258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36785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126288</xdr:rowOff>
    </xdr:from>
    <xdr:to>
      <xdr:col>24</xdr:col>
      <xdr:colOff>63500</xdr:colOff>
      <xdr:row>74</xdr:row>
      <xdr:rowOff>138633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642138"/>
          <a:ext cx="838200" cy="1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112573</xdr:rowOff>
    </xdr:from>
    <xdr:to>
      <xdr:col>19</xdr:col>
      <xdr:colOff>177800</xdr:colOff>
      <xdr:row>74</xdr:row>
      <xdr:rowOff>138633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79987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112573</xdr:rowOff>
    </xdr:from>
    <xdr:to>
      <xdr:col>15</xdr:col>
      <xdr:colOff>50800</xdr:colOff>
      <xdr:row>75</xdr:row>
      <xdr:rowOff>71425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79987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24181</xdr:rowOff>
    </xdr:from>
    <xdr:to>
      <xdr:col>10</xdr:col>
      <xdr:colOff>114300</xdr:colOff>
      <xdr:row>75</xdr:row>
      <xdr:rowOff>71425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88293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75488</xdr:rowOff>
    </xdr:from>
    <xdr:to>
      <xdr:col>24</xdr:col>
      <xdr:colOff>114300</xdr:colOff>
      <xdr:row>74</xdr:row>
      <xdr:rowOff>5638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98365</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87833</xdr:rowOff>
    </xdr:from>
    <xdr:to>
      <xdr:col>20</xdr:col>
      <xdr:colOff>38100</xdr:colOff>
      <xdr:row>75</xdr:row>
      <xdr:rowOff>17983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34510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5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61773</xdr:rowOff>
    </xdr:from>
    <xdr:to>
      <xdr:col>15</xdr:col>
      <xdr:colOff>101600</xdr:colOff>
      <xdr:row>74</xdr:row>
      <xdr:rowOff>163373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8450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5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20625</xdr:rowOff>
    </xdr:from>
    <xdr:to>
      <xdr:col>10</xdr:col>
      <xdr:colOff>165100</xdr:colOff>
      <xdr:row>75</xdr:row>
      <xdr:rowOff>122225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138752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144831</xdr:rowOff>
    </xdr:from>
    <xdr:to>
      <xdr:col>6</xdr:col>
      <xdr:colOff>38100</xdr:colOff>
      <xdr:row>75</xdr:row>
      <xdr:rowOff>74981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91508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31026</xdr:rowOff>
    </xdr:from>
    <xdr:to>
      <xdr:col>24</xdr:col>
      <xdr:colOff>63500</xdr:colOff>
      <xdr:row>90</xdr:row>
      <xdr:rowOff>96659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461526"/>
          <a:ext cx="8382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96659</xdr:rowOff>
    </xdr:from>
    <xdr:to>
      <xdr:col>19</xdr:col>
      <xdr:colOff>177800</xdr:colOff>
      <xdr:row>91</xdr:row>
      <xdr:rowOff>150076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527159"/>
          <a:ext cx="889000" cy="2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94450</xdr:rowOff>
    </xdr:from>
    <xdr:to>
      <xdr:col>15</xdr:col>
      <xdr:colOff>50800</xdr:colOff>
      <xdr:row>91</xdr:row>
      <xdr:rowOff>150076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524950"/>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94450</xdr:rowOff>
    </xdr:from>
    <xdr:to>
      <xdr:col>10</xdr:col>
      <xdr:colOff>114300</xdr:colOff>
      <xdr:row>93</xdr:row>
      <xdr:rowOff>14542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524950"/>
          <a:ext cx="889000" cy="4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151676</xdr:rowOff>
    </xdr:from>
    <xdr:to>
      <xdr:col>24</xdr:col>
      <xdr:colOff>114300</xdr:colOff>
      <xdr:row>90</xdr:row>
      <xdr:rowOff>81826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4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104703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36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45859</xdr:rowOff>
    </xdr:from>
    <xdr:to>
      <xdr:col>20</xdr:col>
      <xdr:colOff>38100</xdr:colOff>
      <xdr:row>90</xdr:row>
      <xdr:rowOff>147459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4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163986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25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99276</xdr:rowOff>
    </xdr:from>
    <xdr:to>
      <xdr:col>15</xdr:col>
      <xdr:colOff>101600</xdr:colOff>
      <xdr:row>92</xdr:row>
      <xdr:rowOff>29426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0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45953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7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43650</xdr:rowOff>
    </xdr:from>
    <xdr:to>
      <xdr:col>10</xdr:col>
      <xdr:colOff>165100</xdr:colOff>
      <xdr:row>90</xdr:row>
      <xdr:rowOff>145250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4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161777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2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135192</xdr:rowOff>
    </xdr:from>
    <xdr:to>
      <xdr:col>6</xdr:col>
      <xdr:colOff>38100</xdr:colOff>
      <xdr:row>93</xdr:row>
      <xdr:rowOff>65342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81869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8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64925</xdr:rowOff>
    </xdr:from>
    <xdr:to>
      <xdr:col>54</xdr:col>
      <xdr:colOff>189865</xdr:colOff>
      <xdr:row>38</xdr:row>
      <xdr:rowOff>106287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237125"/>
          <a:ext cx="1270" cy="38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110114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106287</xdr:rowOff>
    </xdr:from>
    <xdr:to>
      <xdr:col>55</xdr:col>
      <xdr:colOff>88900</xdr:colOff>
      <xdr:row>38</xdr:row>
      <xdr:rowOff>106287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11602</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601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64925</xdr:rowOff>
    </xdr:from>
    <xdr:to>
      <xdr:col>55</xdr:col>
      <xdr:colOff>88900</xdr:colOff>
      <xdr:row>36</xdr:row>
      <xdr:rowOff>64925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23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140805</xdr:rowOff>
    </xdr:from>
    <xdr:to>
      <xdr:col>55</xdr:col>
      <xdr:colOff>0</xdr:colOff>
      <xdr:row>36</xdr:row>
      <xdr:rowOff>149477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13005"/>
          <a:ext cx="8382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29935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7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51508</xdr:rowOff>
    </xdr:from>
    <xdr:to>
      <xdr:col>55</xdr:col>
      <xdr:colOff>50800</xdr:colOff>
      <xdr:row>37</xdr:row>
      <xdr:rowOff>153108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22634</xdr:rowOff>
    </xdr:from>
    <xdr:to>
      <xdr:col>50</xdr:col>
      <xdr:colOff>114300</xdr:colOff>
      <xdr:row>36</xdr:row>
      <xdr:rowOff>149477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94834"/>
          <a:ext cx="889000" cy="12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45672</xdr:rowOff>
    </xdr:from>
    <xdr:to>
      <xdr:col>50</xdr:col>
      <xdr:colOff>165100</xdr:colOff>
      <xdr:row>37</xdr:row>
      <xdr:rowOff>147272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138399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22634</xdr:rowOff>
    </xdr:from>
    <xdr:to>
      <xdr:col>45</xdr:col>
      <xdr:colOff>177800</xdr:colOff>
      <xdr:row>36</xdr:row>
      <xdr:rowOff>53099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94834"/>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28115</xdr:rowOff>
    </xdr:from>
    <xdr:to>
      <xdr:col>46</xdr:col>
      <xdr:colOff>38100</xdr:colOff>
      <xdr:row>37</xdr:row>
      <xdr:rowOff>129715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147495</xdr:rowOff>
    </xdr:from>
    <xdr:to>
      <xdr:col>41</xdr:col>
      <xdr:colOff>50800</xdr:colOff>
      <xdr:row>36</xdr:row>
      <xdr:rowOff>53099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2445"/>
          <a:ext cx="889000" cy="7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57247</xdr:rowOff>
    </xdr:from>
    <xdr:to>
      <xdr:col>41</xdr:col>
      <xdr:colOff>101600</xdr:colOff>
      <xdr:row>37</xdr:row>
      <xdr:rowOff>158846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149974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142514</xdr:rowOff>
    </xdr:from>
    <xdr:to>
      <xdr:col>36</xdr:col>
      <xdr:colOff>165100</xdr:colOff>
      <xdr:row>33</xdr:row>
      <xdr:rowOff>72664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63791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72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90005</xdr:rowOff>
    </xdr:from>
    <xdr:to>
      <xdr:col>55</xdr:col>
      <xdr:colOff>50800</xdr:colOff>
      <xdr:row>37</xdr:row>
      <xdr:rowOff>20155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4932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98677</xdr:rowOff>
    </xdr:from>
    <xdr:to>
      <xdr:col>50</xdr:col>
      <xdr:colOff>165100</xdr:colOff>
      <xdr:row>37</xdr:row>
      <xdr:rowOff>28827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143284</xdr:rowOff>
    </xdr:from>
    <xdr:to>
      <xdr:col>46</xdr:col>
      <xdr:colOff>38100</xdr:colOff>
      <xdr:row>36</xdr:row>
      <xdr:rowOff>73434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89961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1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2299</xdr:rowOff>
    </xdr:from>
    <xdr:to>
      <xdr:col>41</xdr:col>
      <xdr:colOff>101600</xdr:colOff>
      <xdr:row>36</xdr:row>
      <xdr:rowOff>103899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7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120426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4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96695</xdr:rowOff>
    </xdr:from>
    <xdr:to>
      <xdr:col>36</xdr:col>
      <xdr:colOff>165100</xdr:colOff>
      <xdr:row>32</xdr:row>
      <xdr:rowOff>26845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43372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75343</xdr:rowOff>
    </xdr:from>
    <xdr:to>
      <xdr:col>55</xdr:col>
      <xdr:colOff>0</xdr:colOff>
      <xdr:row>54</xdr:row>
      <xdr:rowOff>142040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333643"/>
          <a:ext cx="8382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142040</xdr:rowOff>
    </xdr:from>
    <xdr:to>
      <xdr:col>50</xdr:col>
      <xdr:colOff>114300</xdr:colOff>
      <xdr:row>56</xdr:row>
      <xdr:rowOff>66483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00340"/>
          <a:ext cx="889000" cy="26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166196</xdr:rowOff>
    </xdr:from>
    <xdr:to>
      <xdr:col>45</xdr:col>
      <xdr:colOff>177800</xdr:colOff>
      <xdr:row>56</xdr:row>
      <xdr:rowOff>66483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595946"/>
          <a:ext cx="889000" cy="7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68421</xdr:rowOff>
    </xdr:from>
    <xdr:to>
      <xdr:col>41</xdr:col>
      <xdr:colOff>50800</xdr:colOff>
      <xdr:row>55</xdr:row>
      <xdr:rowOff>166196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98171"/>
          <a:ext cx="889000" cy="9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24543</xdr:rowOff>
    </xdr:from>
    <xdr:to>
      <xdr:col>55</xdr:col>
      <xdr:colOff>50800</xdr:colOff>
      <xdr:row>54</xdr:row>
      <xdr:rowOff>126143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47420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1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91240</xdr:rowOff>
    </xdr:from>
    <xdr:to>
      <xdr:col>50</xdr:col>
      <xdr:colOff>165100</xdr:colOff>
      <xdr:row>55</xdr:row>
      <xdr:rowOff>21390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37917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15683</xdr:rowOff>
    </xdr:from>
    <xdr:to>
      <xdr:col>46</xdr:col>
      <xdr:colOff>38100</xdr:colOff>
      <xdr:row>56</xdr:row>
      <xdr:rowOff>117283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133810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115396</xdr:rowOff>
    </xdr:from>
    <xdr:to>
      <xdr:col>41</xdr:col>
      <xdr:colOff>101600</xdr:colOff>
      <xdr:row>56</xdr:row>
      <xdr:rowOff>45546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62073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17621</xdr:rowOff>
    </xdr:from>
    <xdr:to>
      <xdr:col>36</xdr:col>
      <xdr:colOff>165100</xdr:colOff>
      <xdr:row>55</xdr:row>
      <xdr:rowOff>119221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135748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88075</xdr:rowOff>
    </xdr:from>
    <xdr:to>
      <xdr:col>55</xdr:col>
      <xdr:colOff>0</xdr:colOff>
      <xdr:row>78</xdr:row>
      <xdr:rowOff>77597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89725"/>
          <a:ext cx="838200" cy="16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77597</xdr:rowOff>
    </xdr:from>
    <xdr:to>
      <xdr:col>50</xdr:col>
      <xdr:colOff>114300</xdr:colOff>
      <xdr:row>79</xdr:row>
      <xdr:rowOff>22428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50697"/>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140348</xdr:rowOff>
    </xdr:from>
    <xdr:to>
      <xdr:col>45</xdr:col>
      <xdr:colOff>177800</xdr:colOff>
      <xdr:row>79</xdr:row>
      <xdr:rowOff>22428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13448"/>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140348</xdr:rowOff>
    </xdr:from>
    <xdr:to>
      <xdr:col>41</xdr:col>
      <xdr:colOff>50800</xdr:colOff>
      <xdr:row>79</xdr:row>
      <xdr:rowOff>30048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13448"/>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37275</xdr:rowOff>
    </xdr:from>
    <xdr:to>
      <xdr:col>55</xdr:col>
      <xdr:colOff>50800</xdr:colOff>
      <xdr:row>77</xdr:row>
      <xdr:rowOff>138875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26797</xdr:rowOff>
    </xdr:from>
    <xdr:to>
      <xdr:col>50</xdr:col>
      <xdr:colOff>165100</xdr:colOff>
      <xdr:row>78</xdr:row>
      <xdr:rowOff>128397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119524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143078</xdr:rowOff>
    </xdr:from>
    <xdr:to>
      <xdr:col>46</xdr:col>
      <xdr:colOff>38100</xdr:colOff>
      <xdr:row>79</xdr:row>
      <xdr:rowOff>73228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64355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0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89548</xdr:rowOff>
    </xdr:from>
    <xdr:to>
      <xdr:col>41</xdr:col>
      <xdr:colOff>101600</xdr:colOff>
      <xdr:row>79</xdr:row>
      <xdr:rowOff>19698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10825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150698</xdr:rowOff>
    </xdr:from>
    <xdr:to>
      <xdr:col>36</xdr:col>
      <xdr:colOff>165100</xdr:colOff>
      <xdr:row>79</xdr:row>
      <xdr:rowOff>80848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71975</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3017" y="13616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54063</xdr:rowOff>
    </xdr:from>
    <xdr:to>
      <xdr:col>55</xdr:col>
      <xdr:colOff>0</xdr:colOff>
      <xdr:row>94</xdr:row>
      <xdr:rowOff>72974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70363"/>
          <a:ext cx="838200" cy="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72974</xdr:rowOff>
    </xdr:from>
    <xdr:to>
      <xdr:col>50</xdr:col>
      <xdr:colOff>114300</xdr:colOff>
      <xdr:row>95</xdr:row>
      <xdr:rowOff>171310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189274"/>
          <a:ext cx="889000" cy="26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171310</xdr:rowOff>
    </xdr:from>
    <xdr:to>
      <xdr:col>45</xdr:col>
      <xdr:colOff>177800</xdr:colOff>
      <xdr:row>96</xdr:row>
      <xdr:rowOff>42735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59060"/>
          <a:ext cx="889000" cy="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9816</xdr:rowOff>
    </xdr:from>
    <xdr:to>
      <xdr:col>41</xdr:col>
      <xdr:colOff>50800</xdr:colOff>
      <xdr:row>96</xdr:row>
      <xdr:rowOff>42735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297566"/>
          <a:ext cx="889000" cy="2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3263</xdr:rowOff>
    </xdr:from>
    <xdr:to>
      <xdr:col>55</xdr:col>
      <xdr:colOff>50800</xdr:colOff>
      <xdr:row>94</xdr:row>
      <xdr:rowOff>104863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26140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22174</xdr:rowOff>
    </xdr:from>
    <xdr:to>
      <xdr:col>50</xdr:col>
      <xdr:colOff>165100</xdr:colOff>
      <xdr:row>94</xdr:row>
      <xdr:rowOff>123774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140301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120510</xdr:rowOff>
    </xdr:from>
    <xdr:to>
      <xdr:col>46</xdr:col>
      <xdr:colOff>38100</xdr:colOff>
      <xdr:row>96</xdr:row>
      <xdr:rowOff>50660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67187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8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163385</xdr:rowOff>
    </xdr:from>
    <xdr:to>
      <xdr:col>41</xdr:col>
      <xdr:colOff>101600</xdr:colOff>
      <xdr:row>96</xdr:row>
      <xdr:rowOff>93535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110062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130466</xdr:rowOff>
    </xdr:from>
    <xdr:to>
      <xdr:col>36</xdr:col>
      <xdr:colOff>165100</xdr:colOff>
      <xdr:row>95</xdr:row>
      <xdr:rowOff>60616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4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77143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2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128727</xdr:rowOff>
    </xdr:from>
    <xdr:to>
      <xdr:col>85</xdr:col>
      <xdr:colOff>127000</xdr:colOff>
      <xdr:row>38</xdr:row>
      <xdr:rowOff>117069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300927"/>
          <a:ext cx="838200" cy="3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128727</xdr:rowOff>
    </xdr:from>
    <xdr:to>
      <xdr:col>81</xdr:col>
      <xdr:colOff>50800</xdr:colOff>
      <xdr:row>37</xdr:row>
      <xdr:rowOff>135585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300927"/>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135585</xdr:rowOff>
    </xdr:from>
    <xdr:to>
      <xdr:col>76</xdr:col>
      <xdr:colOff>114300</xdr:colOff>
      <xdr:row>38</xdr:row>
      <xdr:rowOff>88494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79235"/>
          <a:ext cx="8890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88494</xdr:rowOff>
    </xdr:from>
    <xdr:to>
      <xdr:col>71</xdr:col>
      <xdr:colOff>177800</xdr:colOff>
      <xdr:row>38</xdr:row>
      <xdr:rowOff>92608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035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66269</xdr:rowOff>
    </xdr:from>
    <xdr:to>
      <xdr:col>85</xdr:col>
      <xdr:colOff>177800</xdr:colOff>
      <xdr:row>38</xdr:row>
      <xdr:rowOff>167869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152646</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96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77927</xdr:rowOff>
    </xdr:from>
    <xdr:to>
      <xdr:col>81</xdr:col>
      <xdr:colOff>101600</xdr:colOff>
      <xdr:row>37</xdr:row>
      <xdr:rowOff>8077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24604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0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84785</xdr:rowOff>
    </xdr:from>
    <xdr:to>
      <xdr:col>76</xdr:col>
      <xdr:colOff>165100</xdr:colOff>
      <xdr:row>38</xdr:row>
      <xdr:rowOff>14936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31462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20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37694</xdr:rowOff>
    </xdr:from>
    <xdr:to>
      <xdr:col>72</xdr:col>
      <xdr:colOff>38100</xdr:colOff>
      <xdr:row>38</xdr:row>
      <xdr:rowOff>139294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155820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3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41808</xdr:rowOff>
    </xdr:from>
    <xdr:to>
      <xdr:col>67</xdr:col>
      <xdr:colOff>101600</xdr:colOff>
      <xdr:row>38</xdr:row>
      <xdr:rowOff>143408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134535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144025</xdr:rowOff>
    </xdr:from>
    <xdr:to>
      <xdr:col>85</xdr:col>
      <xdr:colOff>127000</xdr:colOff>
      <xdr:row>70</xdr:row>
      <xdr:rowOff>146310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14552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82512</xdr:rowOff>
    </xdr:from>
    <xdr:to>
      <xdr:col>81</xdr:col>
      <xdr:colOff>50800</xdr:colOff>
      <xdr:row>70</xdr:row>
      <xdr:rowOff>146310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084012"/>
          <a:ext cx="889000" cy="6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82512</xdr:rowOff>
    </xdr:from>
    <xdr:to>
      <xdr:col>76</xdr:col>
      <xdr:colOff>114300</xdr:colOff>
      <xdr:row>70</xdr:row>
      <xdr:rowOff>84531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08401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84531</xdr:rowOff>
    </xdr:from>
    <xdr:to>
      <xdr:col>71</xdr:col>
      <xdr:colOff>177800</xdr:colOff>
      <xdr:row>70</xdr:row>
      <xdr:rowOff>97428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086031"/>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93225</xdr:rowOff>
    </xdr:from>
    <xdr:to>
      <xdr:col>85</xdr:col>
      <xdr:colOff>177800</xdr:colOff>
      <xdr:row>71</xdr:row>
      <xdr:rowOff>23375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0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46252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04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95510</xdr:rowOff>
    </xdr:from>
    <xdr:to>
      <xdr:col>81</xdr:col>
      <xdr:colOff>101600</xdr:colOff>
      <xdr:row>71</xdr:row>
      <xdr:rowOff>25660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0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42187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1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31712</xdr:rowOff>
    </xdr:from>
    <xdr:to>
      <xdr:col>76</xdr:col>
      <xdr:colOff>165100</xdr:colOff>
      <xdr:row>70</xdr:row>
      <xdr:rowOff>133312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0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149839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180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33731</xdr:rowOff>
    </xdr:from>
    <xdr:to>
      <xdr:col>72</xdr:col>
      <xdr:colOff>38100</xdr:colOff>
      <xdr:row>70</xdr:row>
      <xdr:rowOff>135331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0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151858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18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46628</xdr:rowOff>
    </xdr:from>
    <xdr:to>
      <xdr:col>67</xdr:col>
      <xdr:colOff>101600</xdr:colOff>
      <xdr:row>70</xdr:row>
      <xdr:rowOff>148228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0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164755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18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168373</xdr:rowOff>
    </xdr:from>
    <xdr:to>
      <xdr:col>85</xdr:col>
      <xdr:colOff>127000</xdr:colOff>
      <xdr:row>99</xdr:row>
      <xdr:rowOff>6426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70473"/>
          <a:ext cx="8382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6426</xdr:rowOff>
    </xdr:from>
    <xdr:to>
      <xdr:col>81</xdr:col>
      <xdr:colOff>50800</xdr:colOff>
      <xdr:row>99</xdr:row>
      <xdr:rowOff>10150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79976"/>
          <a:ext cx="8890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10150</xdr:rowOff>
    </xdr:from>
    <xdr:to>
      <xdr:col>76</xdr:col>
      <xdr:colOff>114300</xdr:colOff>
      <xdr:row>99</xdr:row>
      <xdr:rowOff>59886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83700"/>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51688</xdr:rowOff>
    </xdr:from>
    <xdr:to>
      <xdr:col>71</xdr:col>
      <xdr:colOff>177800</xdr:colOff>
      <xdr:row>99</xdr:row>
      <xdr:rowOff>59886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7025238"/>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117573</xdr:rowOff>
    </xdr:from>
    <xdr:to>
      <xdr:col>85</xdr:col>
      <xdr:colOff>177800</xdr:colOff>
      <xdr:row>99</xdr:row>
      <xdr:rowOff>47723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32500</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127076</xdr:rowOff>
    </xdr:from>
    <xdr:to>
      <xdr:col>81</xdr:col>
      <xdr:colOff>101600</xdr:colOff>
      <xdr:row>99</xdr:row>
      <xdr:rowOff>57226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48353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130800</xdr:rowOff>
    </xdr:from>
    <xdr:to>
      <xdr:col>76</xdr:col>
      <xdr:colOff>165100</xdr:colOff>
      <xdr:row>99</xdr:row>
      <xdr:rowOff>60950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52077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9086</xdr:rowOff>
    </xdr:from>
    <xdr:to>
      <xdr:col>72</xdr:col>
      <xdr:colOff>38100</xdr:colOff>
      <xdr:row>99</xdr:row>
      <xdr:rowOff>110686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101813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7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888</xdr:rowOff>
    </xdr:from>
    <xdr:to>
      <xdr:col>67</xdr:col>
      <xdr:colOff>101600</xdr:colOff>
      <xdr:row>99</xdr:row>
      <xdr:rowOff>102488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93615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6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36504</xdr:rowOff>
    </xdr:from>
    <xdr:to>
      <xdr:col>116</xdr:col>
      <xdr:colOff>63500</xdr:colOff>
      <xdr:row>38</xdr:row>
      <xdr:rowOff>137414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351454"/>
          <a:ext cx="838200" cy="130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137414</xdr:rowOff>
    </xdr:from>
    <xdr:to>
      <xdr:col>111</xdr:col>
      <xdr:colOff>177800</xdr:colOff>
      <xdr:row>39</xdr:row>
      <xdr:rowOff>72427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52514"/>
          <a:ext cx="889000" cy="1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54138</xdr:rowOff>
    </xdr:from>
    <xdr:to>
      <xdr:col>107</xdr:col>
      <xdr:colOff>50800</xdr:colOff>
      <xdr:row>39</xdr:row>
      <xdr:rowOff>72427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97788"/>
          <a:ext cx="889000" cy="3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54138</xdr:rowOff>
    </xdr:from>
    <xdr:to>
      <xdr:col>102</xdr:col>
      <xdr:colOff>114300</xdr:colOff>
      <xdr:row>37</xdr:row>
      <xdr:rowOff>93654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397788"/>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157154</xdr:rowOff>
    </xdr:from>
    <xdr:to>
      <xdr:col>116</xdr:col>
      <xdr:colOff>114300</xdr:colOff>
      <xdr:row>31</xdr:row>
      <xdr:rowOff>87304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3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110181</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25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86614</xdr:rowOff>
    </xdr:from>
    <xdr:to>
      <xdr:col>112</xdr:col>
      <xdr:colOff>38100</xdr:colOff>
      <xdr:row>39</xdr:row>
      <xdr:rowOff>16764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21627</xdr:rowOff>
    </xdr:from>
    <xdr:to>
      <xdr:col>107</xdr:col>
      <xdr:colOff>101600</xdr:colOff>
      <xdr:row>39</xdr:row>
      <xdr:rowOff>123227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114354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8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3338</xdr:rowOff>
    </xdr:from>
    <xdr:to>
      <xdr:col>102</xdr:col>
      <xdr:colOff>165100</xdr:colOff>
      <xdr:row>37</xdr:row>
      <xdr:rowOff>104938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121465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42854</xdr:rowOff>
    </xdr:from>
    <xdr:to>
      <xdr:col>98</xdr:col>
      <xdr:colOff>38100</xdr:colOff>
      <xdr:row>37</xdr:row>
      <xdr:rowOff>144454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8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160981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1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1397</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88247"/>
          <a:ext cx="1269" cy="107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119524</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86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1397</xdr:rowOff>
    </xdr:from>
    <xdr:to>
      <xdr:col>116</xdr:col>
      <xdr:colOff>152400</xdr:colOff>
      <xdr:row>53</xdr:row>
      <xdr:rowOff>1397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8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1397</xdr:rowOff>
    </xdr:from>
    <xdr:to>
      <xdr:col>116</xdr:col>
      <xdr:colOff>63500</xdr:colOff>
      <xdr:row>53</xdr:row>
      <xdr:rowOff>54890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088247"/>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160215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2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10338</xdr:rowOff>
    </xdr:from>
    <xdr:to>
      <xdr:col>116</xdr:col>
      <xdr:colOff>114300</xdr:colOff>
      <xdr:row>58</xdr:row>
      <xdr:rowOff>111938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54890</xdr:rowOff>
    </xdr:from>
    <xdr:to>
      <xdr:col>111</xdr:col>
      <xdr:colOff>177800</xdr:colOff>
      <xdr:row>53</xdr:row>
      <xdr:rowOff>113411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141740"/>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9728</xdr:rowOff>
    </xdr:from>
    <xdr:to>
      <xdr:col>112</xdr:col>
      <xdr:colOff>38100</xdr:colOff>
      <xdr:row>58</xdr:row>
      <xdr:rowOff>111328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5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102455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4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156997</xdr:rowOff>
    </xdr:from>
    <xdr:to>
      <xdr:col>107</xdr:col>
      <xdr:colOff>50800</xdr:colOff>
      <xdr:row>53</xdr:row>
      <xdr:rowOff>113411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072397"/>
          <a:ext cx="8890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10566</xdr:rowOff>
    </xdr:from>
    <xdr:to>
      <xdr:col>107</xdr:col>
      <xdr:colOff>101600</xdr:colOff>
      <xdr:row>58</xdr:row>
      <xdr:rowOff>112166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5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103293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4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169037</xdr:rowOff>
    </xdr:from>
    <xdr:to>
      <xdr:col>102</xdr:col>
      <xdr:colOff>114300</xdr:colOff>
      <xdr:row>52</xdr:row>
      <xdr:rowOff>156997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8741537"/>
          <a:ext cx="889000" cy="3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166015</xdr:rowOff>
    </xdr:from>
    <xdr:to>
      <xdr:col>102</xdr:col>
      <xdr:colOff>165100</xdr:colOff>
      <xdr:row>58</xdr:row>
      <xdr:rowOff>96165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87292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71823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122047</xdr:rowOff>
    </xdr:from>
    <xdr:to>
      <xdr:col>116</xdr:col>
      <xdr:colOff>114300</xdr:colOff>
      <xdr:row>53</xdr:row>
      <xdr:rowOff>52197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03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75074</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89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4090</xdr:rowOff>
    </xdr:from>
    <xdr:to>
      <xdr:col>112</xdr:col>
      <xdr:colOff>38100</xdr:colOff>
      <xdr:row>53</xdr:row>
      <xdr:rowOff>105690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0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122217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8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62611</xdr:rowOff>
    </xdr:from>
    <xdr:to>
      <xdr:col>107</xdr:col>
      <xdr:colOff>101600</xdr:colOff>
      <xdr:row>53</xdr:row>
      <xdr:rowOff>164211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1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9288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92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106197</xdr:rowOff>
    </xdr:from>
    <xdr:to>
      <xdr:col>102</xdr:col>
      <xdr:colOff>165100</xdr:colOff>
      <xdr:row>53</xdr:row>
      <xdr:rowOff>36347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02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52874</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79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118237</xdr:rowOff>
    </xdr:from>
    <xdr:to>
      <xdr:col>98</xdr:col>
      <xdr:colOff>38100</xdr:colOff>
      <xdr:row>51</xdr:row>
      <xdr:rowOff>48387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6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64914</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46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61885</xdr:rowOff>
    </xdr:from>
    <xdr:to>
      <xdr:col>116</xdr:col>
      <xdr:colOff>63500</xdr:colOff>
      <xdr:row>71</xdr:row>
      <xdr:rowOff>20005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063385"/>
          <a:ext cx="838200" cy="12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20005</xdr:rowOff>
    </xdr:from>
    <xdr:to>
      <xdr:col>111</xdr:col>
      <xdr:colOff>177800</xdr:colOff>
      <xdr:row>71</xdr:row>
      <xdr:rowOff>151633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192955"/>
          <a:ext cx="8890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151633</xdr:rowOff>
    </xdr:from>
    <xdr:to>
      <xdr:col>107</xdr:col>
      <xdr:colOff>50800</xdr:colOff>
      <xdr:row>72</xdr:row>
      <xdr:rowOff>61930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324583"/>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61930</xdr:rowOff>
    </xdr:from>
    <xdr:to>
      <xdr:col>102</xdr:col>
      <xdr:colOff>114300</xdr:colOff>
      <xdr:row>72</xdr:row>
      <xdr:rowOff>68971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406330"/>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11085</xdr:rowOff>
    </xdr:from>
    <xdr:to>
      <xdr:col>116</xdr:col>
      <xdr:colOff>114300</xdr:colOff>
      <xdr:row>70</xdr:row>
      <xdr:rowOff>112685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0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135562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19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140655</xdr:rowOff>
    </xdr:from>
    <xdr:to>
      <xdr:col>112</xdr:col>
      <xdr:colOff>38100</xdr:colOff>
      <xdr:row>71</xdr:row>
      <xdr:rowOff>70805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14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87332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191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100833</xdr:rowOff>
    </xdr:from>
    <xdr:to>
      <xdr:col>107</xdr:col>
      <xdr:colOff>101600</xdr:colOff>
      <xdr:row>72</xdr:row>
      <xdr:rowOff>30983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2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47510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04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11130</xdr:rowOff>
    </xdr:from>
    <xdr:to>
      <xdr:col>102</xdr:col>
      <xdr:colOff>165100</xdr:colOff>
      <xdr:row>72</xdr:row>
      <xdr:rowOff>112730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3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129257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13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18171</xdr:rowOff>
    </xdr:from>
    <xdr:to>
      <xdr:col>98</xdr:col>
      <xdr:colOff>38100</xdr:colOff>
      <xdr:row>72</xdr:row>
      <xdr:rowOff>119771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3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136298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1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・投資及び出資金～住民一人当たり</a:t>
          </a:r>
          <a:r>
            <a:rPr kumimoji="1" lang="en-US" altLang="ja-JP" sz="1300">
              <a:latin typeface="ＭＳ Ｐゴシック" panose="020B0600070205080204" pitchFamily="50" charset="-128"/>
              <a:ea typeface="ＭＳ Ｐゴシック" panose="020B0600070205080204" pitchFamily="50" charset="-128"/>
            </a:rPr>
            <a:t>8,782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倍に増加している。浄水施設整備事業に係る水道事業会計出資金の増加が主な要因となっている。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・維持補修費～住民一人当たり</a:t>
          </a:r>
          <a:r>
            <a:rPr kumimoji="1" lang="en-US" altLang="ja-JP" sz="1300">
              <a:latin typeface="ＭＳ Ｐゴシック" panose="020B0600070205080204" pitchFamily="50" charset="-128"/>
              <a:ea typeface="ＭＳ Ｐゴシック" panose="020B0600070205080204" pitchFamily="50" charset="-128"/>
            </a:rPr>
            <a:t>12,426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2,412</a:t>
          </a:r>
          <a:r>
            <a:rPr kumimoji="1" lang="ja-JP" altLang="en-US" sz="1300">
              <a:latin typeface="ＭＳ Ｐゴシック" panose="020B0600070205080204" pitchFamily="50" charset="-128"/>
              <a:ea typeface="ＭＳ Ｐゴシック" panose="020B0600070205080204" pitchFamily="50" charset="-128"/>
            </a:rPr>
            <a:t>円の増加となっている。道路除雪費の増加が主な要因となっている。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・普通建設事業費（うち新規整備）～住民一人当たり</a:t>
          </a:r>
          <a:r>
            <a:rPr kumimoji="1" lang="en-US" altLang="ja-JP" sz="1300">
              <a:latin typeface="ＭＳ Ｐゴシック" panose="020B0600070205080204" pitchFamily="50" charset="-128"/>
              <a:ea typeface="ＭＳ Ｐゴシック" panose="020B0600070205080204" pitchFamily="50" charset="-128"/>
            </a:rPr>
            <a:t>7,855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4,225</a:t>
          </a:r>
          <a:r>
            <a:rPr kumimoji="1" lang="ja-JP" altLang="en-US" sz="1300">
              <a:latin typeface="ＭＳ Ｐゴシック" panose="020B0600070205080204" pitchFamily="50" charset="-128"/>
              <a:ea typeface="ＭＳ Ｐゴシック" panose="020B0600070205080204" pitchFamily="50" charset="-128"/>
            </a:rPr>
            <a:t>円の増加となっている。これは、魚揚場施設整備事業費などの工事の増加によるものである。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154,271
152,936
1,363.26
106,167,361
105,952,748
178,446
50,233,501
98,682,958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132842</xdr:rowOff>
    </xdr:from>
    <xdr:to>
      <xdr:col>24</xdr:col>
      <xdr:colOff>63500</xdr:colOff>
      <xdr:row>34</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21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137414</xdr:rowOff>
    </xdr:from>
    <xdr:to>
      <xdr:col>19</xdr:col>
      <xdr:colOff>177800</xdr:colOff>
      <xdr:row>35</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6714"/>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21590</xdr:rowOff>
    </xdr:from>
    <xdr:to>
      <xdr:col>15</xdr:col>
      <xdr:colOff>50800</xdr:colOff>
      <xdr:row>35</xdr:row>
      <xdr:rowOff>54356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234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44450</xdr:rowOff>
    </xdr:from>
    <xdr:to>
      <xdr:col>10</xdr:col>
      <xdr:colOff>114300</xdr:colOff>
      <xdr:row>35</xdr:row>
      <xdr:rowOff>54356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520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82042</xdr:rowOff>
    </xdr:from>
    <xdr:to>
      <xdr:col>24</xdr:col>
      <xdr:colOff>114300</xdr:colOff>
      <xdr:row>35</xdr:row>
      <xdr:rowOff>12192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104919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86614</xdr:rowOff>
    </xdr:from>
    <xdr:to>
      <xdr:col>20</xdr:col>
      <xdr:colOff>38100</xdr:colOff>
      <xdr:row>35</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142240</xdr:rowOff>
    </xdr:from>
    <xdr:to>
      <xdr:col>15</xdr:col>
      <xdr:colOff>101600</xdr:colOff>
      <xdr:row>35</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88917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3556</xdr:rowOff>
    </xdr:from>
    <xdr:to>
      <xdr:col>10</xdr:col>
      <xdr:colOff>165100</xdr:colOff>
      <xdr:row>35</xdr:row>
      <xdr:rowOff>105156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121683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132550</xdr:rowOff>
    </xdr:from>
    <xdr:to>
      <xdr:col>24</xdr:col>
      <xdr:colOff>63500</xdr:colOff>
      <xdr:row>58</xdr:row>
      <xdr:rowOff>41656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5200"/>
          <a:ext cx="838200" cy="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156718</xdr:rowOff>
    </xdr:from>
    <xdr:to>
      <xdr:col>19</xdr:col>
      <xdr:colOff>177800</xdr:colOff>
      <xdr:row>58</xdr:row>
      <xdr:rowOff>41656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2936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156718</xdr:rowOff>
    </xdr:from>
    <xdr:to>
      <xdr:col>15</xdr:col>
      <xdr:colOff>50800</xdr:colOff>
      <xdr:row>58</xdr:row>
      <xdr:rowOff>23114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29368"/>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154699</xdr:rowOff>
    </xdr:from>
    <xdr:to>
      <xdr:col>10</xdr:col>
      <xdr:colOff>114300</xdr:colOff>
      <xdr:row>58</xdr:row>
      <xdr:rowOff>23114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27199"/>
          <a:ext cx="889000" cy="124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81750</xdr:rowOff>
    </xdr:from>
    <xdr:to>
      <xdr:col>24</xdr:col>
      <xdr:colOff>114300</xdr:colOff>
      <xdr:row>58</xdr:row>
      <xdr:rowOff>11900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104627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162306</xdr:rowOff>
    </xdr:from>
    <xdr:to>
      <xdr:col>20</xdr:col>
      <xdr:colOff>38100</xdr:colOff>
      <xdr:row>58</xdr:row>
      <xdr:rowOff>92456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108983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105918</xdr:rowOff>
    </xdr:from>
    <xdr:to>
      <xdr:col>15</xdr:col>
      <xdr:colOff>101600</xdr:colOff>
      <xdr:row>58</xdr:row>
      <xdr:rowOff>36068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52595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143764</xdr:rowOff>
    </xdr:from>
    <xdr:to>
      <xdr:col>10</xdr:col>
      <xdr:colOff>165100</xdr:colOff>
      <xdr:row>58</xdr:row>
      <xdr:rowOff>73914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65041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103899</xdr:rowOff>
    </xdr:from>
    <xdr:to>
      <xdr:col>6</xdr:col>
      <xdr:colOff>38100</xdr:colOff>
      <xdr:row>51</xdr:row>
      <xdr:rowOff>34049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7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50576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5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12424</xdr:rowOff>
    </xdr:from>
    <xdr:to>
      <xdr:col>24</xdr:col>
      <xdr:colOff>63500</xdr:colOff>
      <xdr:row>71</xdr:row>
      <xdr:rowOff>90508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85374"/>
          <a:ext cx="8382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90508</xdr:rowOff>
    </xdr:from>
    <xdr:to>
      <xdr:col>19</xdr:col>
      <xdr:colOff>177800</xdr:colOff>
      <xdr:row>72</xdr:row>
      <xdr:rowOff>124841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263458"/>
          <a:ext cx="889000" cy="20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99499</xdr:rowOff>
    </xdr:from>
    <xdr:to>
      <xdr:col>15</xdr:col>
      <xdr:colOff>50800</xdr:colOff>
      <xdr:row>72</xdr:row>
      <xdr:rowOff>124841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272449"/>
          <a:ext cx="889000" cy="19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99499</xdr:rowOff>
    </xdr:from>
    <xdr:to>
      <xdr:col>10</xdr:col>
      <xdr:colOff>114300</xdr:colOff>
      <xdr:row>73</xdr:row>
      <xdr:rowOff>156464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272449"/>
          <a:ext cx="889000" cy="39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133074</xdr:rowOff>
    </xdr:from>
    <xdr:to>
      <xdr:col>24</xdr:col>
      <xdr:colOff>114300</xdr:colOff>
      <xdr:row>71</xdr:row>
      <xdr:rowOff>63224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1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86101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8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39708</xdr:rowOff>
    </xdr:from>
    <xdr:to>
      <xdr:col>20</xdr:col>
      <xdr:colOff>38100</xdr:colOff>
      <xdr:row>71</xdr:row>
      <xdr:rowOff>141308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157835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98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74041</xdr:rowOff>
    </xdr:from>
    <xdr:to>
      <xdr:col>15</xdr:col>
      <xdr:colOff>101600</xdr:colOff>
      <xdr:row>73</xdr:row>
      <xdr:rowOff>4191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4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20718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9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48699</xdr:rowOff>
    </xdr:from>
    <xdr:to>
      <xdr:col>10</xdr:col>
      <xdr:colOff>165100</xdr:colOff>
      <xdr:row>71</xdr:row>
      <xdr:rowOff>150299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2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166826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199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105664</xdr:rowOff>
    </xdr:from>
    <xdr:to>
      <xdr:col>6</xdr:col>
      <xdr:colOff>38100</xdr:colOff>
      <xdr:row>74</xdr:row>
      <xdr:rowOff>35814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52341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39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26445</xdr:rowOff>
    </xdr:from>
    <xdr:to>
      <xdr:col>24</xdr:col>
      <xdr:colOff>63500</xdr:colOff>
      <xdr:row>93</xdr:row>
      <xdr:rowOff>35556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971295"/>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159359</xdr:rowOff>
    </xdr:from>
    <xdr:to>
      <xdr:col>19</xdr:col>
      <xdr:colOff>177800</xdr:colOff>
      <xdr:row>93</xdr:row>
      <xdr:rowOff>26445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761309"/>
          <a:ext cx="889000" cy="20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159359</xdr:rowOff>
    </xdr:from>
    <xdr:to>
      <xdr:col>15</xdr:col>
      <xdr:colOff>50800</xdr:colOff>
      <xdr:row>92</xdr:row>
      <xdr:rowOff>101426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761309"/>
          <a:ext cx="889000" cy="1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101426</xdr:rowOff>
    </xdr:from>
    <xdr:to>
      <xdr:col>10</xdr:col>
      <xdr:colOff>114300</xdr:colOff>
      <xdr:row>95</xdr:row>
      <xdr:rowOff>2149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5874826"/>
          <a:ext cx="889000" cy="4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156206</xdr:rowOff>
    </xdr:from>
    <xdr:to>
      <xdr:col>24</xdr:col>
      <xdr:colOff>114300</xdr:colOff>
      <xdr:row>93</xdr:row>
      <xdr:rowOff>86356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9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7633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7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147095</xdr:rowOff>
    </xdr:from>
    <xdr:to>
      <xdr:col>20</xdr:col>
      <xdr:colOff>38100</xdr:colOff>
      <xdr:row>93</xdr:row>
      <xdr:rowOff>77245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93772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6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108559</xdr:rowOff>
    </xdr:from>
    <xdr:to>
      <xdr:col>15</xdr:col>
      <xdr:colOff>101600</xdr:colOff>
      <xdr:row>92</xdr:row>
      <xdr:rowOff>38709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7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55236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50626</xdr:rowOff>
    </xdr:from>
    <xdr:to>
      <xdr:col>10</xdr:col>
      <xdr:colOff>165100</xdr:colOff>
      <xdr:row>92</xdr:row>
      <xdr:rowOff>152226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8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168753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5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122799</xdr:rowOff>
    </xdr:from>
    <xdr:to>
      <xdr:col>6</xdr:col>
      <xdr:colOff>38100</xdr:colOff>
      <xdr:row>95</xdr:row>
      <xdr:rowOff>52949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69476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1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86741</xdr:rowOff>
    </xdr:from>
    <xdr:to>
      <xdr:col>55</xdr:col>
      <xdr:colOff>0</xdr:colOff>
      <xdr:row>37</xdr:row>
      <xdr:rowOff>37592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58941"/>
          <a:ext cx="8382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37592</xdr:rowOff>
    </xdr:from>
    <xdr:to>
      <xdr:col>50</xdr:col>
      <xdr:colOff>114300</xdr:colOff>
      <xdr:row>37</xdr:row>
      <xdr:rowOff>67691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81242"/>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56261</xdr:rowOff>
    </xdr:from>
    <xdr:to>
      <xdr:col>45</xdr:col>
      <xdr:colOff>177800</xdr:colOff>
      <xdr:row>37</xdr:row>
      <xdr:rowOff>67691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9991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56261</xdr:rowOff>
    </xdr:from>
    <xdr:to>
      <xdr:col>41</xdr:col>
      <xdr:colOff>50800</xdr:colOff>
      <xdr:row>37</xdr:row>
      <xdr:rowOff>82550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9991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35941</xdr:rowOff>
    </xdr:from>
    <xdr:to>
      <xdr:col>55</xdr:col>
      <xdr:colOff>50800</xdr:colOff>
      <xdr:row>36</xdr:row>
      <xdr:rowOff>137541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58818</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5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158242</xdr:rowOff>
    </xdr:from>
    <xdr:to>
      <xdr:col>50</xdr:col>
      <xdr:colOff>165100</xdr:colOff>
      <xdr:row>37</xdr:row>
      <xdr:rowOff>88392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104919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105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16891</xdr:rowOff>
    </xdr:from>
    <xdr:to>
      <xdr:col>46</xdr:col>
      <xdr:colOff>38100</xdr:colOff>
      <xdr:row>37</xdr:row>
      <xdr:rowOff>118491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135018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35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5461</xdr:rowOff>
    </xdr:from>
    <xdr:to>
      <xdr:col>41</xdr:col>
      <xdr:colOff>101600</xdr:colOff>
      <xdr:row>37</xdr:row>
      <xdr:rowOff>107061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123588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124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31750</xdr:rowOff>
    </xdr:from>
    <xdr:to>
      <xdr:col>36</xdr:col>
      <xdr:colOff>165100</xdr:colOff>
      <xdr:row>37</xdr:row>
      <xdr:rowOff>133350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124477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46545</xdr:rowOff>
    </xdr:from>
    <xdr:to>
      <xdr:col>55</xdr:col>
      <xdr:colOff>0</xdr:colOff>
      <xdr:row>53</xdr:row>
      <xdr:rowOff>91008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961945"/>
          <a:ext cx="838200" cy="2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91008</xdr:rowOff>
    </xdr:from>
    <xdr:to>
      <xdr:col>50</xdr:col>
      <xdr:colOff>114300</xdr:colOff>
      <xdr:row>54</xdr:row>
      <xdr:rowOff>79978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177858"/>
          <a:ext cx="889000" cy="16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79978</xdr:rowOff>
    </xdr:from>
    <xdr:to>
      <xdr:col>45</xdr:col>
      <xdr:colOff>177800</xdr:colOff>
      <xdr:row>54</xdr:row>
      <xdr:rowOff>81235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3827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81235</xdr:rowOff>
    </xdr:from>
    <xdr:to>
      <xdr:col>41</xdr:col>
      <xdr:colOff>50800</xdr:colOff>
      <xdr:row>54</xdr:row>
      <xdr:rowOff>170447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339535"/>
          <a:ext cx="889000" cy="8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167195</xdr:rowOff>
    </xdr:from>
    <xdr:to>
      <xdr:col>55</xdr:col>
      <xdr:colOff>50800</xdr:colOff>
      <xdr:row>52</xdr:row>
      <xdr:rowOff>97345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9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18622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7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40208</xdr:rowOff>
    </xdr:from>
    <xdr:to>
      <xdr:col>50</xdr:col>
      <xdr:colOff>165100</xdr:colOff>
      <xdr:row>53</xdr:row>
      <xdr:rowOff>141808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158335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29178</xdr:rowOff>
    </xdr:from>
    <xdr:to>
      <xdr:col>46</xdr:col>
      <xdr:colOff>38100</xdr:colOff>
      <xdr:row>54</xdr:row>
      <xdr:rowOff>130778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147305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30435</xdr:rowOff>
    </xdr:from>
    <xdr:to>
      <xdr:col>41</xdr:col>
      <xdr:colOff>101600</xdr:colOff>
      <xdr:row>54</xdr:row>
      <xdr:rowOff>132035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2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148562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119647</xdr:rowOff>
    </xdr:from>
    <xdr:to>
      <xdr:col>36</xdr:col>
      <xdr:colOff>165100</xdr:colOff>
      <xdr:row>55</xdr:row>
      <xdr:rowOff>49797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66324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15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50812</xdr:rowOff>
    </xdr:from>
    <xdr:to>
      <xdr:col>54</xdr:col>
      <xdr:colOff>189865</xdr:colOff>
      <xdr:row>79</xdr:row>
      <xdr:rowOff>8255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566662"/>
          <a:ext cx="1270" cy="986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12082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6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8255</xdr:rowOff>
    </xdr:from>
    <xdr:to>
      <xdr:col>55</xdr:col>
      <xdr:colOff>88900</xdr:colOff>
      <xdr:row>79</xdr:row>
      <xdr:rowOff>8255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168939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3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50812</xdr:rowOff>
    </xdr:from>
    <xdr:to>
      <xdr:col>55</xdr:col>
      <xdr:colOff>88900</xdr:colOff>
      <xdr:row>73</xdr:row>
      <xdr:rowOff>50812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56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167551</xdr:rowOff>
    </xdr:from>
    <xdr:to>
      <xdr:col>55</xdr:col>
      <xdr:colOff>0</xdr:colOff>
      <xdr:row>74</xdr:row>
      <xdr:rowOff>4979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683401"/>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106151</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7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127724</xdr:rowOff>
    </xdr:from>
    <xdr:to>
      <xdr:col>55</xdr:col>
      <xdr:colOff>50800</xdr:colOff>
      <xdr:row>78</xdr:row>
      <xdr:rowOff>57874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159283</xdr:rowOff>
    </xdr:from>
    <xdr:to>
      <xdr:col>50</xdr:col>
      <xdr:colOff>114300</xdr:colOff>
      <xdr:row>73</xdr:row>
      <xdr:rowOff>167551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675133"/>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103036</xdr:rowOff>
    </xdr:from>
    <xdr:to>
      <xdr:col>50</xdr:col>
      <xdr:colOff>165100</xdr:colOff>
      <xdr:row>78</xdr:row>
      <xdr:rowOff>33186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24313</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3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147586</xdr:rowOff>
    </xdr:from>
    <xdr:to>
      <xdr:col>45</xdr:col>
      <xdr:colOff>177800</xdr:colOff>
      <xdr:row>73</xdr:row>
      <xdr:rowOff>159283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491986"/>
          <a:ext cx="889000" cy="1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66117</xdr:rowOff>
    </xdr:from>
    <xdr:to>
      <xdr:col>46</xdr:col>
      <xdr:colOff>38100</xdr:colOff>
      <xdr:row>77</xdr:row>
      <xdr:rowOff>167717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158844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57900</xdr:rowOff>
    </xdr:from>
    <xdr:to>
      <xdr:col>41</xdr:col>
      <xdr:colOff>50800</xdr:colOff>
      <xdr:row>72</xdr:row>
      <xdr:rowOff>147586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230850"/>
          <a:ext cx="889000" cy="2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2375</xdr:rowOff>
    </xdr:from>
    <xdr:to>
      <xdr:col>36</xdr:col>
      <xdr:colOff>165100</xdr:colOff>
      <xdr:row>77</xdr:row>
      <xdr:rowOff>103975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95102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29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125629</xdr:rowOff>
    </xdr:from>
    <xdr:to>
      <xdr:col>55</xdr:col>
      <xdr:colOff>50800</xdr:colOff>
      <xdr:row>74</xdr:row>
      <xdr:rowOff>55779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64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40556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5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116751</xdr:rowOff>
    </xdr:from>
    <xdr:to>
      <xdr:col>50</xdr:col>
      <xdr:colOff>165100</xdr:colOff>
      <xdr:row>74</xdr:row>
      <xdr:rowOff>46901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63428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108483</xdr:rowOff>
    </xdr:from>
    <xdr:to>
      <xdr:col>46</xdr:col>
      <xdr:colOff>38100</xdr:colOff>
      <xdr:row>74</xdr:row>
      <xdr:rowOff>38633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55160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96786</xdr:rowOff>
    </xdr:from>
    <xdr:to>
      <xdr:col>41</xdr:col>
      <xdr:colOff>101600</xdr:colOff>
      <xdr:row>73</xdr:row>
      <xdr:rowOff>26936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4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43463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2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7100</xdr:rowOff>
    </xdr:from>
    <xdr:to>
      <xdr:col>36</xdr:col>
      <xdr:colOff>165100</xdr:colOff>
      <xdr:row>71</xdr:row>
      <xdr:rowOff>108700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125227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9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25536</xdr:rowOff>
    </xdr:from>
    <xdr:to>
      <xdr:col>55</xdr:col>
      <xdr:colOff>0</xdr:colOff>
      <xdr:row>92</xdr:row>
      <xdr:rowOff>166469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798936"/>
          <a:ext cx="838200" cy="14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166469</xdr:rowOff>
    </xdr:from>
    <xdr:to>
      <xdr:col>50</xdr:col>
      <xdr:colOff>114300</xdr:colOff>
      <xdr:row>93</xdr:row>
      <xdr:rowOff>42042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939869"/>
          <a:ext cx="889000" cy="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42042</xdr:rowOff>
    </xdr:from>
    <xdr:to>
      <xdr:col>45</xdr:col>
      <xdr:colOff>177800</xdr:colOff>
      <xdr:row>93</xdr:row>
      <xdr:rowOff>101090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86892"/>
          <a:ext cx="889000" cy="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162125</xdr:rowOff>
    </xdr:from>
    <xdr:to>
      <xdr:col>41</xdr:col>
      <xdr:colOff>50800</xdr:colOff>
      <xdr:row>93</xdr:row>
      <xdr:rowOff>101090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935525"/>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146186</xdr:rowOff>
    </xdr:from>
    <xdr:to>
      <xdr:col>55</xdr:col>
      <xdr:colOff>50800</xdr:colOff>
      <xdr:row>92</xdr:row>
      <xdr:rowOff>76336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99213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115669</xdr:rowOff>
    </xdr:from>
    <xdr:to>
      <xdr:col>50</xdr:col>
      <xdr:colOff>165100</xdr:colOff>
      <xdr:row>93</xdr:row>
      <xdr:rowOff>45819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8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62346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162692</xdr:rowOff>
    </xdr:from>
    <xdr:to>
      <xdr:col>46</xdr:col>
      <xdr:colOff>38100</xdr:colOff>
      <xdr:row>93</xdr:row>
      <xdr:rowOff>92842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109369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50290</xdr:rowOff>
    </xdr:from>
    <xdr:to>
      <xdr:col>41</xdr:col>
      <xdr:colOff>101600</xdr:colOff>
      <xdr:row>93</xdr:row>
      <xdr:rowOff>151890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168417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77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111325</xdr:rowOff>
    </xdr:from>
    <xdr:to>
      <xdr:col>36</xdr:col>
      <xdr:colOff>165100</xdr:colOff>
      <xdr:row>93</xdr:row>
      <xdr:rowOff>41475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8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58002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65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44968</xdr:rowOff>
    </xdr:from>
    <xdr:to>
      <xdr:col>85</xdr:col>
      <xdr:colOff>127000</xdr:colOff>
      <xdr:row>34</xdr:row>
      <xdr:rowOff>76241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874268"/>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76241</xdr:rowOff>
    </xdr:from>
    <xdr:to>
      <xdr:col>81</xdr:col>
      <xdr:colOff>50800</xdr:colOff>
      <xdr:row>35</xdr:row>
      <xdr:rowOff>99055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05541"/>
          <a:ext cx="889000" cy="19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99055</xdr:rowOff>
    </xdr:from>
    <xdr:to>
      <xdr:col>76</xdr:col>
      <xdr:colOff>114300</xdr:colOff>
      <xdr:row>36</xdr:row>
      <xdr:rowOff>100243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99805"/>
          <a:ext cx="889000" cy="1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80858</xdr:rowOff>
    </xdr:from>
    <xdr:to>
      <xdr:col>71</xdr:col>
      <xdr:colOff>177800</xdr:colOff>
      <xdr:row>36</xdr:row>
      <xdr:rowOff>100243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910158"/>
          <a:ext cx="889000" cy="36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165618</xdr:rowOff>
    </xdr:from>
    <xdr:to>
      <xdr:col>85</xdr:col>
      <xdr:colOff>177800</xdr:colOff>
      <xdr:row>34</xdr:row>
      <xdr:rowOff>95768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8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17045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7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25441</xdr:rowOff>
    </xdr:from>
    <xdr:to>
      <xdr:col>81</xdr:col>
      <xdr:colOff>101600</xdr:colOff>
      <xdr:row>34</xdr:row>
      <xdr:rowOff>127041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8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62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48255</xdr:rowOff>
    </xdr:from>
    <xdr:to>
      <xdr:col>76</xdr:col>
      <xdr:colOff>165100</xdr:colOff>
      <xdr:row>35</xdr:row>
      <xdr:rowOff>149855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4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166382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2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49443</xdr:rowOff>
    </xdr:from>
    <xdr:to>
      <xdr:col>72</xdr:col>
      <xdr:colOff>38100</xdr:colOff>
      <xdr:row>36</xdr:row>
      <xdr:rowOff>151043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167570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30058</xdr:rowOff>
    </xdr:from>
    <xdr:to>
      <xdr:col>67</xdr:col>
      <xdr:colOff>101600</xdr:colOff>
      <xdr:row>34</xdr:row>
      <xdr:rowOff>131658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8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148185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6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123388</xdr:rowOff>
    </xdr:from>
    <xdr:to>
      <xdr:col>85</xdr:col>
      <xdr:colOff>127000</xdr:colOff>
      <xdr:row>55</xdr:row>
      <xdr:rowOff>91808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10238"/>
          <a:ext cx="838200" cy="3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91808</xdr:rowOff>
    </xdr:from>
    <xdr:to>
      <xdr:col>81</xdr:col>
      <xdr:colOff>50800</xdr:colOff>
      <xdr:row>56</xdr:row>
      <xdr:rowOff>79904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21558"/>
          <a:ext cx="889000" cy="15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68900</xdr:rowOff>
    </xdr:from>
    <xdr:to>
      <xdr:col>76</xdr:col>
      <xdr:colOff>114300</xdr:colOff>
      <xdr:row>56</xdr:row>
      <xdr:rowOff>79904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70100"/>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79497</xdr:rowOff>
    </xdr:from>
    <xdr:to>
      <xdr:col>71</xdr:col>
      <xdr:colOff>177800</xdr:colOff>
      <xdr:row>56</xdr:row>
      <xdr:rowOff>68900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09247"/>
          <a:ext cx="889000" cy="1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72588</xdr:rowOff>
    </xdr:from>
    <xdr:to>
      <xdr:col>85</xdr:col>
      <xdr:colOff>177800</xdr:colOff>
      <xdr:row>54</xdr:row>
      <xdr:rowOff>2738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95465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1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41008</xdr:rowOff>
    </xdr:from>
    <xdr:to>
      <xdr:col>81</xdr:col>
      <xdr:colOff>101600</xdr:colOff>
      <xdr:row>55</xdr:row>
      <xdr:rowOff>142608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159135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29104</xdr:rowOff>
    </xdr:from>
    <xdr:to>
      <xdr:col>76</xdr:col>
      <xdr:colOff>165100</xdr:colOff>
      <xdr:row>56</xdr:row>
      <xdr:rowOff>130704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147231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0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18100</xdr:rowOff>
    </xdr:from>
    <xdr:to>
      <xdr:col>72</xdr:col>
      <xdr:colOff>38100</xdr:colOff>
      <xdr:row>56</xdr:row>
      <xdr:rowOff>119700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136227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9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28697</xdr:rowOff>
    </xdr:from>
    <xdr:to>
      <xdr:col>67</xdr:col>
      <xdr:colOff>101600</xdr:colOff>
      <xdr:row>55</xdr:row>
      <xdr:rowOff>130297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5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146824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128727</xdr:rowOff>
    </xdr:from>
    <xdr:to>
      <xdr:col>85</xdr:col>
      <xdr:colOff>127000</xdr:colOff>
      <xdr:row>78</xdr:row>
      <xdr:rowOff>117069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158927"/>
          <a:ext cx="838200" cy="3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128727</xdr:rowOff>
    </xdr:from>
    <xdr:to>
      <xdr:col>81</xdr:col>
      <xdr:colOff>50800</xdr:colOff>
      <xdr:row>77</xdr:row>
      <xdr:rowOff>135586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58927"/>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135586</xdr:rowOff>
    </xdr:from>
    <xdr:to>
      <xdr:col>76</xdr:col>
      <xdr:colOff>114300</xdr:colOff>
      <xdr:row>78</xdr:row>
      <xdr:rowOff>88494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37236"/>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88494</xdr:rowOff>
    </xdr:from>
    <xdr:to>
      <xdr:col>71</xdr:col>
      <xdr:colOff>177800</xdr:colOff>
      <xdr:row>78</xdr:row>
      <xdr:rowOff>92608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615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66269</xdr:rowOff>
    </xdr:from>
    <xdr:to>
      <xdr:col>85</xdr:col>
      <xdr:colOff>177800</xdr:colOff>
      <xdr:row>78</xdr:row>
      <xdr:rowOff>167869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152646</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54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77927</xdr:rowOff>
    </xdr:from>
    <xdr:to>
      <xdr:col>81</xdr:col>
      <xdr:colOff>101600</xdr:colOff>
      <xdr:row>77</xdr:row>
      <xdr:rowOff>8077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24604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88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84786</xdr:rowOff>
    </xdr:from>
    <xdr:to>
      <xdr:col>76</xdr:col>
      <xdr:colOff>165100</xdr:colOff>
      <xdr:row>78</xdr:row>
      <xdr:rowOff>14936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31463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061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37694</xdr:rowOff>
    </xdr:from>
    <xdr:to>
      <xdr:col>72</xdr:col>
      <xdr:colOff>38100</xdr:colOff>
      <xdr:row>78</xdr:row>
      <xdr:rowOff>139294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155821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18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41808</xdr:rowOff>
    </xdr:from>
    <xdr:to>
      <xdr:col>67</xdr:col>
      <xdr:colOff>101600</xdr:colOff>
      <xdr:row>78</xdr:row>
      <xdr:rowOff>143408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134535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07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144024</xdr:rowOff>
    </xdr:from>
    <xdr:to>
      <xdr:col>85</xdr:col>
      <xdr:colOff>127000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5745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82511</xdr:rowOff>
    </xdr:from>
    <xdr:to>
      <xdr:col>81</xdr:col>
      <xdr:colOff>50800</xdr:colOff>
      <xdr:row>90</xdr:row>
      <xdr:rowOff>146310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513011"/>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82511</xdr:rowOff>
    </xdr:from>
    <xdr:to>
      <xdr:col>76</xdr:col>
      <xdr:colOff>114300</xdr:colOff>
      <xdr:row>90</xdr:row>
      <xdr:rowOff>84531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51301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84531</xdr:rowOff>
    </xdr:from>
    <xdr:to>
      <xdr:col>71</xdr:col>
      <xdr:colOff>177800</xdr:colOff>
      <xdr:row>90</xdr:row>
      <xdr:rowOff>97428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515031"/>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93224</xdr:rowOff>
    </xdr:from>
    <xdr:to>
      <xdr:col>85</xdr:col>
      <xdr:colOff>177800</xdr:colOff>
      <xdr:row>91</xdr:row>
      <xdr:rowOff>23374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5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46251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4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95510</xdr:rowOff>
    </xdr:from>
    <xdr:to>
      <xdr:col>81</xdr:col>
      <xdr:colOff>101600</xdr:colOff>
      <xdr:row>91</xdr:row>
      <xdr:rowOff>25660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5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42187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31711</xdr:rowOff>
    </xdr:from>
    <xdr:to>
      <xdr:col>76</xdr:col>
      <xdr:colOff>165100</xdr:colOff>
      <xdr:row>90</xdr:row>
      <xdr:rowOff>133311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4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149838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2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33731</xdr:rowOff>
    </xdr:from>
    <xdr:to>
      <xdr:col>72</xdr:col>
      <xdr:colOff>38100</xdr:colOff>
      <xdr:row>90</xdr:row>
      <xdr:rowOff>135331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4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151858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2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46628</xdr:rowOff>
    </xdr:from>
    <xdr:to>
      <xdr:col>67</xdr:col>
      <xdr:colOff>101600</xdr:colOff>
      <xdr:row>90</xdr:row>
      <xdr:rowOff>148228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4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164755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2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・農林水産業費～住民一人当たり</a:t>
          </a:r>
          <a:r>
            <a:rPr kumimoji="1" lang="en-US" altLang="ja-JP" sz="1300">
              <a:latin typeface="ＭＳ Ｐゴシック" panose="020B0600070205080204" pitchFamily="50" charset="-128"/>
              <a:ea typeface="ＭＳ Ｐゴシック" panose="020B0600070205080204" pitchFamily="50" charset="-128"/>
            </a:rPr>
            <a:t>17,630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円となっており、、類似団体と比較して一人当たりコストが高い状況が続いており、前年度と比較して</a:t>
          </a:r>
          <a:r>
            <a:rPr kumimoji="1" lang="en-US" altLang="ja-JP" sz="1300">
              <a:latin typeface="ＭＳ Ｐゴシック" panose="020B0600070205080204" pitchFamily="50" charset="-128"/>
              <a:ea typeface="ＭＳ Ｐゴシック" panose="020B0600070205080204" pitchFamily="50" charset="-128"/>
            </a:rPr>
            <a:t>3,778</a:t>
          </a:r>
          <a:r>
            <a:rPr kumimoji="1" lang="ja-JP" altLang="en-US" sz="1300">
              <a:latin typeface="ＭＳ Ｐゴシック" panose="020B0600070205080204" pitchFamily="50" charset="-128"/>
              <a:ea typeface="ＭＳ Ｐゴシック" panose="020B0600070205080204" pitchFamily="50" charset="-128"/>
            </a:rPr>
            <a:t>円の増加となっている。魚揚場施設整備事業費の増加が主な要因である。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・教育費～住民一人当たり</a:t>
          </a:r>
          <a:r>
            <a:rPr kumimoji="1" lang="en-US" altLang="ja-JP" sz="1300">
              <a:latin typeface="ＭＳ Ｐゴシック" panose="020B0600070205080204" pitchFamily="50" charset="-128"/>
              <a:ea typeface="ＭＳ Ｐゴシック" panose="020B0600070205080204" pitchFamily="50" charset="-128"/>
            </a:rPr>
            <a:t>81,499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円となっており、類似団体と比較してコストが高い状況が続いている。新給食センター整備事業費の増加が主な要因である。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令和６年度の財政調整基金残高は、標準財政規模比</a:t>
          </a:r>
          <a:r>
            <a:rPr kumimoji="1" lang="en-US" altLang="ja-JP" sz="1400">
              <a:latin typeface="ＭＳ ゴシック" pitchFamily="49" charset="-128"/>
              <a:ea typeface="ＭＳ ゴシック" pitchFamily="49" charset="-128"/>
            </a:rPr>
            <a:t>1.93</a:t>
          </a:r>
          <a:r>
            <a:rPr kumimoji="1" lang="ja-JP" altLang="en-US" sz="1400">
              <a:latin typeface="ＭＳ ゴシック" pitchFamily="49" charset="-128"/>
              <a:ea typeface="ＭＳ ゴシック" pitchFamily="49" charset="-128"/>
            </a:rPr>
            <a:t>ポイント（約</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億円）増となったが、これは、令和５年度決算剰余金の積立てによるものである。</a:t>
          </a:r>
        </a:p>
        <a:p>
          <a:r>
            <a:rPr kumimoji="1" lang="ja-JP" altLang="en-US" sz="1400">
              <a:latin typeface="ＭＳ ゴシック" pitchFamily="49" charset="-128"/>
              <a:ea typeface="ＭＳ ゴシック" pitchFamily="49" charset="-128"/>
            </a:rPr>
            <a:t>　実質収支額は標準財政規模比</a:t>
          </a:r>
          <a:r>
            <a:rPr kumimoji="1" lang="en-US" altLang="ja-JP" sz="1400">
              <a:latin typeface="ＭＳ ゴシック" pitchFamily="49" charset="-128"/>
              <a:ea typeface="ＭＳ ゴシック" pitchFamily="49" charset="-128"/>
            </a:rPr>
            <a:t>3.93</a:t>
          </a:r>
          <a:r>
            <a:rPr kumimoji="1" lang="ja-JP" altLang="en-US" sz="1400">
              <a:latin typeface="ＭＳ ゴシック" pitchFamily="49" charset="-128"/>
              <a:ea typeface="ＭＳ ゴシック" pitchFamily="49" charset="-128"/>
            </a:rPr>
            <a:t>ポイントの減となっているが、市税等の増により黒字を確保している。</a:t>
          </a:r>
        </a:p>
        <a:p>
          <a:r>
            <a:rPr kumimoji="1" lang="ja-JP" altLang="en-US" sz="1400">
              <a:latin typeface="ＭＳ ゴシック" pitchFamily="49" charset="-128"/>
              <a:ea typeface="ＭＳ ゴシック" pitchFamily="49" charset="-128"/>
            </a:rPr>
            <a:t>　今後も財政健全化推進プランの着実な実行により、健全な財政運営に努めていく。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令和６年度は、前年度と比較して、一般・特別会計では実質収支額が約２０億３千万円減少し、企業会計では資金剰余額が約１０億３千万円減少したものの、全ての会計において黒字となっている。</a:t>
          </a:r>
        </a:p>
        <a:p>
          <a:r>
            <a:rPr kumimoji="1" lang="ja-JP" altLang="en-US" sz="1400">
              <a:latin typeface="ＭＳ ゴシック" pitchFamily="49" charset="-128"/>
              <a:ea typeface="ＭＳ ゴシック" pitchFamily="49" charset="-128"/>
            </a:rPr>
            <a:t>　今後も引き続き財政の健全化に向け、一層の取り組みに努めていく。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106167361</v>
      </c>
      <c r="BO4" s="449"/>
      <c r="BP4" s="449"/>
      <c r="BQ4" s="449"/>
      <c r="BR4" s="449"/>
      <c r="BS4" s="449"/>
      <c r="BT4" s="449"/>
      <c r="BU4" s="450"/>
      <c r="BV4" s="448">
        <v>103792867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0.4</v>
      </c>
      <c r="CU4" s="589"/>
      <c r="CV4" s="589"/>
      <c r="CW4" s="589"/>
      <c r="CX4" s="589"/>
      <c r="CY4" s="589"/>
      <c r="CZ4" s="589"/>
      <c r="DA4" s="590"/>
      <c r="DB4" s="588">
        <v>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105952748</v>
      </c>
      <c r="BO5" s="420"/>
      <c r="BP5" s="420"/>
      <c r="BQ5" s="420"/>
      <c r="BR5" s="420"/>
      <c r="BS5" s="420"/>
      <c r="BT5" s="420"/>
      <c r="BU5" s="421"/>
      <c r="BV5" s="419">
        <v>101615354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95.7</v>
      </c>
      <c r="CU5" s="417"/>
      <c r="CV5" s="417"/>
      <c r="CW5" s="417"/>
      <c r="CX5" s="417"/>
      <c r="CY5" s="417"/>
      <c r="CZ5" s="417"/>
      <c r="DA5" s="418"/>
      <c r="DB5" s="416">
        <v>94.8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214613</v>
      </c>
      <c r="BO6" s="420"/>
      <c r="BP6" s="420"/>
      <c r="BQ6" s="420"/>
      <c r="BR6" s="420"/>
      <c r="BS6" s="420"/>
      <c r="BT6" s="420"/>
      <c r="BU6" s="421"/>
      <c r="BV6" s="419">
        <v>2177513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v>
      </c>
      <c r="CU6" s="563"/>
      <c r="CV6" s="563"/>
      <c r="CW6" s="563"/>
      <c r="CX6" s="563"/>
      <c r="CY6" s="563"/>
      <c r="CZ6" s="563"/>
      <c r="DA6" s="564"/>
      <c r="DB6" s="562">
        <v>95.4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36167</v>
      </c>
      <c r="BO7" s="420"/>
      <c r="BP7" s="420"/>
      <c r="BQ7" s="420"/>
      <c r="BR7" s="420"/>
      <c r="BS7" s="420"/>
      <c r="BT7" s="420"/>
      <c r="BU7" s="421"/>
      <c r="BV7" s="419">
        <v>65745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50233501</v>
      </c>
      <c r="CU7" s="420"/>
      <c r="CV7" s="420"/>
      <c r="CW7" s="420"/>
      <c r="CX7" s="420"/>
      <c r="CY7" s="420"/>
      <c r="CZ7" s="420"/>
      <c r="DA7" s="421"/>
      <c r="DB7" s="419">
        <v>49274541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178446</v>
      </c>
      <c r="BO8" s="420"/>
      <c r="BP8" s="420"/>
      <c r="BQ8" s="420"/>
      <c r="BR8" s="420"/>
      <c r="BS8" s="420"/>
      <c r="BT8" s="420"/>
      <c r="BU8" s="421"/>
      <c r="BV8" s="419">
        <v>2111768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165077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-1933322</v>
      </c>
      <c r="BO9" s="420"/>
      <c r="BP9" s="420"/>
      <c r="BQ9" s="420"/>
      <c r="BR9" s="420"/>
      <c r="BS9" s="420"/>
      <c r="BT9" s="420"/>
      <c r="BU9" s="421"/>
      <c r="BV9" s="419">
        <v>140781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17.5</v>
      </c>
      <c r="CU9" s="417"/>
      <c r="CV9" s="417"/>
      <c r="CW9" s="417"/>
      <c r="CX9" s="417"/>
      <c r="CY9" s="417"/>
      <c r="CZ9" s="417"/>
      <c r="DA9" s="418"/>
      <c r="DB9" s="416">
        <v>17.8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174742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4585</v>
      </c>
      <c r="BO10" s="420"/>
      <c r="BP10" s="420"/>
      <c r="BQ10" s="420"/>
      <c r="BR10" s="420"/>
      <c r="BS10" s="420"/>
      <c r="BT10" s="420"/>
      <c r="BU10" s="421"/>
      <c r="BV10" s="419">
        <v>1265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154271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152936</v>
      </c>
      <c r="S13" s="507"/>
      <c r="T13" s="507"/>
      <c r="U13" s="507"/>
      <c r="V13" s="508"/>
      <c r="W13" s="509" t="s">
        <v>131</v>
      </c>
      <c r="X13" s="405"/>
      <c r="Y13" s="405"/>
      <c r="Z13" s="405"/>
      <c r="AA13" s="405"/>
      <c r="AB13" s="406"/>
      <c r="AC13" s="372">
        <v>1511</v>
      </c>
      <c r="AD13" s="373"/>
      <c r="AE13" s="373"/>
      <c r="AF13" s="373"/>
      <c r="AG13" s="374"/>
      <c r="AH13" s="372">
        <v>1679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-1928737</v>
      </c>
      <c r="BO13" s="420"/>
      <c r="BP13" s="420"/>
      <c r="BQ13" s="420"/>
      <c r="BR13" s="420"/>
      <c r="BS13" s="420"/>
      <c r="BT13" s="420"/>
      <c r="BU13" s="421"/>
      <c r="BV13" s="419">
        <v>142046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10.3</v>
      </c>
      <c r="CU13" s="417"/>
      <c r="CV13" s="417"/>
      <c r="CW13" s="417"/>
      <c r="CX13" s="417"/>
      <c r="CY13" s="417"/>
      <c r="CZ13" s="417"/>
      <c r="DA13" s="418"/>
      <c r="DB13" s="416">
        <v>10.4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157519</v>
      </c>
      <c r="S14" s="507"/>
      <c r="T14" s="507"/>
      <c r="U14" s="507"/>
      <c r="V14" s="508"/>
      <c r="W14" s="510"/>
      <c r="X14" s="408"/>
      <c r="Y14" s="408"/>
      <c r="Z14" s="408"/>
      <c r="AA14" s="408"/>
      <c r="AB14" s="409"/>
      <c r="AC14" s="499">
        <v>2.2999999999999998</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38.5</v>
      </c>
      <c r="CU14" s="517"/>
      <c r="CV14" s="517"/>
      <c r="CW14" s="517"/>
      <c r="CX14" s="517"/>
      <c r="CY14" s="517"/>
      <c r="CZ14" s="517"/>
      <c r="DA14" s="518"/>
      <c r="DB14" s="516">
        <v>42.8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156405</v>
      </c>
      <c r="S15" s="507"/>
      <c r="T15" s="507"/>
      <c r="U15" s="507"/>
      <c r="V15" s="508"/>
      <c r="W15" s="509" t="s">
        <v>137</v>
      </c>
      <c r="X15" s="405"/>
      <c r="Y15" s="405"/>
      <c r="Z15" s="405"/>
      <c r="AA15" s="405"/>
      <c r="AB15" s="406"/>
      <c r="AC15" s="372">
        <v>12561</v>
      </c>
      <c r="AD15" s="373"/>
      <c r="AE15" s="373"/>
      <c r="AF15" s="373"/>
      <c r="AG15" s="374"/>
      <c r="AH15" s="372">
        <v>13682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19970612</v>
      </c>
      <c r="BO15" s="449"/>
      <c r="BP15" s="449"/>
      <c r="BQ15" s="449"/>
      <c r="BR15" s="449"/>
      <c r="BS15" s="449"/>
      <c r="BT15" s="449"/>
      <c r="BU15" s="450"/>
      <c r="BV15" s="448">
        <v>20116926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18.7</v>
      </c>
      <c r="AD16" s="500"/>
      <c r="AE16" s="500"/>
      <c r="AF16" s="500"/>
      <c r="AG16" s="501"/>
      <c r="AH16" s="499">
        <v>19.5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44950150</v>
      </c>
      <c r="BO16" s="420"/>
      <c r="BP16" s="420"/>
      <c r="BQ16" s="420"/>
      <c r="BR16" s="420"/>
      <c r="BS16" s="420"/>
      <c r="BT16" s="420"/>
      <c r="BU16" s="421"/>
      <c r="BV16" s="419">
        <v>43830263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53046</v>
      </c>
      <c r="AD17" s="373"/>
      <c r="AE17" s="373"/>
      <c r="AF17" s="373"/>
      <c r="AG17" s="374"/>
      <c r="AH17" s="372">
        <v>54775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25081267</v>
      </c>
      <c r="BO17" s="420"/>
      <c r="BP17" s="420"/>
      <c r="BQ17" s="420"/>
      <c r="BR17" s="420"/>
      <c r="BS17" s="420"/>
      <c r="BT17" s="420"/>
      <c r="BU17" s="421"/>
      <c r="BV17" s="419">
        <v>25250762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1363.26</v>
      </c>
      <c r="M18" s="472"/>
      <c r="N18" s="472"/>
      <c r="O18" s="472"/>
      <c r="P18" s="472"/>
      <c r="Q18" s="472"/>
      <c r="R18" s="473"/>
      <c r="S18" s="473"/>
      <c r="T18" s="473"/>
      <c r="U18" s="473"/>
      <c r="V18" s="474"/>
      <c r="W18" s="490"/>
      <c r="X18" s="491"/>
      <c r="Y18" s="491"/>
      <c r="Z18" s="491"/>
      <c r="AA18" s="491"/>
      <c r="AB18" s="515"/>
      <c r="AC18" s="389">
        <v>79</v>
      </c>
      <c r="AD18" s="390"/>
      <c r="AE18" s="390"/>
      <c r="AF18" s="390"/>
      <c r="AG18" s="475"/>
      <c r="AH18" s="389">
        <v>78.099999999999994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49230422</v>
      </c>
      <c r="BO18" s="420"/>
      <c r="BP18" s="420"/>
      <c r="BQ18" s="420"/>
      <c r="BR18" s="420"/>
      <c r="BS18" s="420"/>
      <c r="BT18" s="420"/>
      <c r="BU18" s="421"/>
      <c r="BV18" s="419">
        <v>47337841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121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60787146</v>
      </c>
      <c r="BO19" s="420"/>
      <c r="BP19" s="420"/>
      <c r="BQ19" s="420"/>
      <c r="BR19" s="420"/>
      <c r="BS19" s="420"/>
      <c r="BT19" s="420"/>
      <c r="BU19" s="421"/>
      <c r="BV19" s="419">
        <v>61538214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80349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98682958</v>
      </c>
      <c r="BO22" s="449"/>
      <c r="BP22" s="449"/>
      <c r="BQ22" s="449"/>
      <c r="BR22" s="449"/>
      <c r="BS22" s="449"/>
      <c r="BT22" s="449"/>
      <c r="BU22" s="450"/>
      <c r="BV22" s="448">
        <v>100796372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71622406</v>
      </c>
      <c r="BO23" s="420"/>
      <c r="BP23" s="420"/>
      <c r="BQ23" s="420"/>
      <c r="BR23" s="420"/>
      <c r="BS23" s="420"/>
      <c r="BT23" s="420"/>
      <c r="BU23" s="421"/>
      <c r="BV23" s="419">
        <v>70051743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10350</v>
      </c>
      <c r="R24" s="373"/>
      <c r="S24" s="373"/>
      <c r="T24" s="373"/>
      <c r="U24" s="373"/>
      <c r="V24" s="374"/>
      <c r="W24" s="462"/>
      <c r="X24" s="399"/>
      <c r="Y24" s="400"/>
      <c r="Z24" s="375" t="s">
        <v>162</v>
      </c>
      <c r="AA24" s="376"/>
      <c r="AB24" s="376"/>
      <c r="AC24" s="376"/>
      <c r="AD24" s="376"/>
      <c r="AE24" s="376"/>
      <c r="AF24" s="376"/>
      <c r="AG24" s="377"/>
      <c r="AH24" s="372">
        <v>1383</v>
      </c>
      <c r="AI24" s="373"/>
      <c r="AJ24" s="373"/>
      <c r="AK24" s="373"/>
      <c r="AL24" s="374"/>
      <c r="AM24" s="372">
        <v>4204320</v>
      </c>
      <c r="AN24" s="373"/>
      <c r="AO24" s="373"/>
      <c r="AP24" s="373"/>
      <c r="AQ24" s="373"/>
      <c r="AR24" s="374"/>
      <c r="AS24" s="372">
        <v>3040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74489525</v>
      </c>
      <c r="BO24" s="420"/>
      <c r="BP24" s="420"/>
      <c r="BQ24" s="420"/>
      <c r="BR24" s="420"/>
      <c r="BS24" s="420"/>
      <c r="BT24" s="420"/>
      <c r="BU24" s="421"/>
      <c r="BV24" s="419">
        <v>73902811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8350</v>
      </c>
      <c r="R25" s="373"/>
      <c r="S25" s="373"/>
      <c r="T25" s="373"/>
      <c r="U25" s="373"/>
      <c r="V25" s="374"/>
      <c r="W25" s="462"/>
      <c r="X25" s="399"/>
      <c r="Y25" s="400"/>
      <c r="Z25" s="375" t="s">
        <v>165</v>
      </c>
      <c r="AA25" s="376"/>
      <c r="AB25" s="376"/>
      <c r="AC25" s="376"/>
      <c r="AD25" s="376"/>
      <c r="AE25" s="376"/>
      <c r="AF25" s="376"/>
      <c r="AG25" s="377"/>
      <c r="AH25" s="372">
        <v>324</v>
      </c>
      <c r="AI25" s="373"/>
      <c r="AJ25" s="373"/>
      <c r="AK25" s="373"/>
      <c r="AL25" s="374"/>
      <c r="AM25" s="372">
        <v>968436</v>
      </c>
      <c r="AN25" s="373"/>
      <c r="AO25" s="373"/>
      <c r="AP25" s="373"/>
      <c r="AQ25" s="373"/>
      <c r="AR25" s="374"/>
      <c r="AS25" s="372">
        <v>2989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19948326</v>
      </c>
      <c r="BO25" s="449"/>
      <c r="BP25" s="449"/>
      <c r="BQ25" s="449"/>
      <c r="BR25" s="449"/>
      <c r="BS25" s="449"/>
      <c r="BT25" s="449"/>
      <c r="BU25" s="450"/>
      <c r="BV25" s="448">
        <v>17134160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7250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6000</v>
      </c>
      <c r="R27" s="373"/>
      <c r="S27" s="373"/>
      <c r="T27" s="373"/>
      <c r="U27" s="373"/>
      <c r="V27" s="374"/>
      <c r="W27" s="462"/>
      <c r="X27" s="399"/>
      <c r="Y27" s="400"/>
      <c r="Z27" s="375" t="s">
        <v>172</v>
      </c>
      <c r="AA27" s="376"/>
      <c r="AB27" s="376"/>
      <c r="AC27" s="376"/>
      <c r="AD27" s="376"/>
      <c r="AE27" s="376"/>
      <c r="AF27" s="376"/>
      <c r="AG27" s="377"/>
      <c r="AH27" s="372">
        <v>62</v>
      </c>
      <c r="AI27" s="373"/>
      <c r="AJ27" s="373"/>
      <c r="AK27" s="373"/>
      <c r="AL27" s="374"/>
      <c r="AM27" s="372">
        <v>218422</v>
      </c>
      <c r="AN27" s="373"/>
      <c r="AO27" s="373"/>
      <c r="AP27" s="373"/>
      <c r="AQ27" s="373"/>
      <c r="AR27" s="374"/>
      <c r="AS27" s="372">
        <v>3523</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1042673</v>
      </c>
      <c r="BO27" s="454"/>
      <c r="BP27" s="454"/>
      <c r="BQ27" s="454"/>
      <c r="BR27" s="454"/>
      <c r="BS27" s="454"/>
      <c r="BT27" s="454"/>
      <c r="BU27" s="455"/>
      <c r="BV27" s="453">
        <v>1042673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5400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5867847</v>
      </c>
      <c r="BO28" s="449"/>
      <c r="BP28" s="449"/>
      <c r="BQ28" s="449"/>
      <c r="BR28" s="449"/>
      <c r="BS28" s="449"/>
      <c r="BT28" s="449"/>
      <c r="BU28" s="450"/>
      <c r="BV28" s="448">
        <v>4803262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26</v>
      </c>
      <c r="M29" s="373"/>
      <c r="N29" s="373"/>
      <c r="O29" s="373"/>
      <c r="P29" s="374"/>
      <c r="Q29" s="372">
        <v>4900</v>
      </c>
      <c r="R29" s="373"/>
      <c r="S29" s="373"/>
      <c r="T29" s="373"/>
      <c r="U29" s="373"/>
      <c r="V29" s="374"/>
      <c r="W29" s="463"/>
      <c r="X29" s="464"/>
      <c r="Y29" s="465"/>
      <c r="Z29" s="375" t="s">
        <v>178</v>
      </c>
      <c r="AA29" s="376"/>
      <c r="AB29" s="376"/>
      <c r="AC29" s="376"/>
      <c r="AD29" s="376"/>
      <c r="AE29" s="376"/>
      <c r="AF29" s="376"/>
      <c r="AG29" s="377"/>
      <c r="AH29" s="372">
        <v>1445</v>
      </c>
      <c r="AI29" s="373"/>
      <c r="AJ29" s="373"/>
      <c r="AK29" s="373"/>
      <c r="AL29" s="374"/>
      <c r="AM29" s="372">
        <v>4422742</v>
      </c>
      <c r="AN29" s="373"/>
      <c r="AO29" s="373"/>
      <c r="AP29" s="373"/>
      <c r="AQ29" s="373"/>
      <c r="AR29" s="374"/>
      <c r="AS29" s="372">
        <v>3061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5982221</v>
      </c>
      <c r="BO29" s="420"/>
      <c r="BP29" s="420"/>
      <c r="BQ29" s="420"/>
      <c r="BR29" s="420"/>
      <c r="BS29" s="420"/>
      <c r="BT29" s="420"/>
      <c r="BU29" s="421"/>
      <c r="BV29" s="419">
        <v>5973095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2721891</v>
      </c>
      <c r="BO30" s="454"/>
      <c r="BP30" s="454"/>
      <c r="BQ30" s="454"/>
      <c r="BR30" s="454"/>
      <c r="BS30" s="454"/>
      <c r="BT30" s="454"/>
      <c r="BU30" s="455"/>
      <c r="BV30" s="453">
        <v>2680285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IF('各会計、関係団体の財政状況及び健全化判断比率'!B34="","",'各会計、関係団体の財政状況及び健全化判断比率'!B34)</f>
        <v>釧路市病院事業会計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16</v>
      </c>
      <c r="BX34" s="367"/>
      <c r="BY34" s="368" t="str">
        <f>IF('各会計、関係団体の財政状況及び健全化判断比率'!B68="","",'各会計、関係団体の財政状況及び健全化判断比率'!B68)</f>
        <v>釧路広域連合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釧路熱供給公社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魚揚場事業特別会計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国民健康保険阿寒診療所事業特別会計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IF('各会計、関係団体の財政状況及び健全化判断比率'!B35="","",'各会計、関係団体の財政状況及び健全化判断比率'!B35)</f>
        <v>釧路市水道事業会計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17</v>
      </c>
      <c r="BX35" s="367"/>
      <c r="BY35" s="368" t="str">
        <f>IF('各会計、関係団体の財政状況及び健全化判断比率'!B69="","",'各会計、関係団体の財政状況及び健全化判断比率'!B69)</f>
        <v>釧路公立大学事務組合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釧路西港開発埠頭</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動物園事業特別会計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国民健康保険音別診療所事業特別会計</v>
      </c>
      <c r="X36" s="368"/>
      <c r="Y36" s="368"/>
      <c r="Z36" s="368"/>
      <c r="AA36" s="368"/>
      <c r="AB36" s="368"/>
      <c r="AC36" s="368"/>
      <c r="AD36" s="368"/>
      <c r="AE36" s="368"/>
      <c r="AF36" s="368"/>
      <c r="AG36" s="368"/>
      <c r="AH36" s="368"/>
      <c r="AI36" s="368"/>
      <c r="AJ36" s="368"/>
      <c r="AK36" s="368"/>
      <c r="AL36" s="169"/>
      <c r="AM36" s="367">
        <f t="shared" si="0"/>
        <v>12</v>
      </c>
      <c r="AN36" s="367"/>
      <c r="AO36" s="368" t="str">
        <f>IF('各会計、関係団体の財政状況及び健全化判断比率'!B36="","",'各会計、関係団体の財政状況及び健全化判断比率'!B36)</f>
        <v>釧路市工業用水道事業会計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18</v>
      </c>
      <c r="BX36" s="367"/>
      <c r="BY36" s="368" t="str">
        <f>IF('各会計、関係団体の財政状況及び健全化判断比率'!B70="","",'各会計、関係団体の財政状況及び健全化判断比率'!B70)</f>
        <v>釧路白糠工業用水道企業団</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釧路根室圏産業技術振興センター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f t="shared" si="0"/>
        <v>13</v>
      </c>
      <c r="AN37" s="367"/>
      <c r="AO37" s="368" t="str">
        <f>IF('各会計、関係団体の財政状況及び健全化判断比率'!B37="","",'各会計、関係団体の財政状況及び健全化判断比率'!B37)</f>
        <v>釧路市下水道事業会計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釧路河畔開発公社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介護保険特別会計</v>
      </c>
      <c r="X38" s="368"/>
      <c r="Y38" s="368"/>
      <c r="Z38" s="368"/>
      <c r="AA38" s="368"/>
      <c r="AB38" s="368"/>
      <c r="AC38" s="368"/>
      <c r="AD38" s="368"/>
      <c r="AE38" s="368"/>
      <c r="AF38" s="368"/>
      <c r="AG38" s="368"/>
      <c r="AH38" s="368"/>
      <c r="AI38" s="368"/>
      <c r="AJ38" s="368"/>
      <c r="AK38" s="368"/>
      <c r="AL38" s="169"/>
      <c r="AM38" s="367">
        <f t="shared" si="0"/>
        <v>14</v>
      </c>
      <c r="AN38" s="367"/>
      <c r="AO38" s="368" t="str">
        <f>IF('各会計、関係団体の財政状況及び健全化判断比率'!B38="","",'各会計、関係団体の財政状況及び健全化判断比率'!B38)</f>
        <v>釧路市公設地方卸売市場事業会計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阿寒町観光振興公社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f t="shared" si="4"/>
        <v>9</v>
      </c>
      <c r="V39" s="367"/>
      <c r="W39" s="368" t="str">
        <f>IF('各会計、関係団体の財政状況及び健全化判断比率'!B33="","",'各会計、関係団体の財政状況及び健全化判断比率'!B33)</f>
        <v>駐車場事業特別会計</v>
      </c>
      <c r="X39" s="368"/>
      <c r="Y39" s="368"/>
      <c r="Z39" s="368"/>
      <c r="AA39" s="368"/>
      <c r="AB39" s="368"/>
      <c r="AC39" s="368"/>
      <c r="AD39" s="368"/>
      <c r="AE39" s="368"/>
      <c r="AF39" s="368"/>
      <c r="AG39" s="368"/>
      <c r="AH39" s="368"/>
      <c r="AI39" s="368"/>
      <c r="AJ39" s="368"/>
      <c r="AK39" s="368"/>
      <c r="AL39" s="169"/>
      <c r="AM39" s="367">
        <f t="shared" si="0"/>
        <v>15</v>
      </c>
      <c r="AN39" s="367"/>
      <c r="AO39" s="368" t="str">
        <f>IF('各会計、関係団体の財政状況及び健全化判断比率'!B39="","",'各会計、関係団体の財政状況及び健全化判断比率'!B39)</f>
        <v>釧路市港湾整備事業会計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N2ddIEsS9dXW5rH5tDdt6rmcjOf+E0Yv6yyTVIdrNnLFUF75BYffQy45XWD5X8oc0YsWZXO0jeyudwtLramDA==" saltValue="q0aqm+PjpLXEmeKnjqKR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541</v>
      </c>
      <c r="D34" s="1151"/>
      <c r="E34" s="1152"/>
      <c r="F34" s="32">
        <v>9.5</v>
      </c>
      <c r="G34" s="33">
        <v>12.37</v>
      </c>
      <c r="H34" s="33">
        <v>13.54</v>
      </c>
      <c r="I34" s="33">
        <v>13.34</v>
      </c>
      <c r="J34" s="34">
        <v>10.33</v>
      </c>
      <c r="K34" s="22"/>
      <c r="L34" s="22"/>
      <c r="M34" s="22"/>
      <c r="N34" s="22"/>
      <c r="O34" s="22"/>
      <c r="P34" s="22"/>
    </row>
    <row r="35" spans="1:16" ht="39" customHeight="1" x14ac:dyDescent="0.15">
      <c r="A35" s="22"/>
      <c r="B35" s="35"/>
      <c r="C35" s="1145" t="s">
        <v>542</v>
      </c>
      <c r="D35" s="1146"/>
      <c r="E35" s="1147"/>
      <c r="F35" s="36">
        <v>4.9800000000000004</v>
      </c>
      <c r="G35" s="37">
        <v>4.9800000000000004</v>
      </c>
      <c r="H35" s="37">
        <v>5.18</v>
      </c>
      <c r="I35" s="37">
        <v>5.35</v>
      </c>
      <c r="J35" s="38">
        <v>4.93</v>
      </c>
      <c r="K35" s="22"/>
      <c r="L35" s="22"/>
      <c r="M35" s="22"/>
      <c r="N35" s="22"/>
      <c r="O35" s="22"/>
      <c r="P35" s="22"/>
    </row>
    <row r="36" spans="1:16" ht="39" customHeight="1" x14ac:dyDescent="0.15">
      <c r="A36" s="22"/>
      <c r="B36" s="35"/>
      <c r="C36" s="1145" t="s">
        <v>543</v>
      </c>
      <c r="D36" s="1146"/>
      <c r="E36" s="1147"/>
      <c r="F36" s="36">
        <v>8.99</v>
      </c>
      <c r="G36" s="37">
        <v>3.47</v>
      </c>
      <c r="H36" s="37">
        <v>3.93</v>
      </c>
      <c r="I36" s="37">
        <v>4.29</v>
      </c>
      <c r="J36" s="38">
        <v>4.7300000000000004</v>
      </c>
      <c r="K36" s="22"/>
      <c r="L36" s="22"/>
      <c r="M36" s="22"/>
      <c r="N36" s="22"/>
      <c r="O36" s="22"/>
      <c r="P36" s="22"/>
    </row>
    <row r="37" spans="1:16" ht="39" customHeight="1" x14ac:dyDescent="0.15">
      <c r="A37" s="22"/>
      <c r="B37" s="35"/>
      <c r="C37" s="1145" t="s">
        <v>544</v>
      </c>
      <c r="D37" s="1146"/>
      <c r="E37" s="1147"/>
      <c r="F37" s="36">
        <v>0</v>
      </c>
      <c r="G37" s="37">
        <v>1.1399999999999999</v>
      </c>
      <c r="H37" s="37">
        <v>2</v>
      </c>
      <c r="I37" s="37">
        <v>2.39</v>
      </c>
      <c r="J37" s="38">
        <v>2.83</v>
      </c>
      <c r="K37" s="22"/>
      <c r="L37" s="22"/>
      <c r="M37" s="22"/>
      <c r="N37" s="22"/>
      <c r="O37" s="22"/>
      <c r="P37" s="22"/>
    </row>
    <row r="38" spans="1:16" ht="39" customHeight="1" x14ac:dyDescent="0.15">
      <c r="A38" s="22"/>
      <c r="B38" s="35"/>
      <c r="C38" s="1145" t="s">
        <v>545</v>
      </c>
      <c r="D38" s="1146"/>
      <c r="E38" s="1147"/>
      <c r="F38" s="36">
        <v>1.38</v>
      </c>
      <c r="G38" s="37">
        <v>0.91</v>
      </c>
      <c r="H38" s="37">
        <v>1.1000000000000001</v>
      </c>
      <c r="I38" s="37">
        <v>0.95</v>
      </c>
      <c r="J38" s="38">
        <v>0.77</v>
      </c>
      <c r="K38" s="22"/>
      <c r="L38" s="22"/>
      <c r="M38" s="22"/>
      <c r="N38" s="22"/>
      <c r="O38" s="22"/>
      <c r="P38" s="22"/>
    </row>
    <row r="39" spans="1:16" ht="39" customHeight="1" x14ac:dyDescent="0.15">
      <c r="A39" s="22"/>
      <c r="B39" s="35"/>
      <c r="C39" s="1145" t="s">
        <v>546</v>
      </c>
      <c r="D39" s="1146"/>
      <c r="E39" s="1147"/>
      <c r="F39" s="36">
        <v>0.48</v>
      </c>
      <c r="G39" s="37">
        <v>0.5</v>
      </c>
      <c r="H39" s="37">
        <v>0.52</v>
      </c>
      <c r="I39" s="37">
        <v>0.56000000000000005</v>
      </c>
      <c r="J39" s="38">
        <v>0.63</v>
      </c>
      <c r="K39" s="22"/>
      <c r="L39" s="22"/>
      <c r="M39" s="22"/>
      <c r="N39" s="22"/>
      <c r="O39" s="22"/>
      <c r="P39" s="22"/>
    </row>
    <row r="40" spans="1:16" ht="39" customHeight="1" x14ac:dyDescent="0.15">
      <c r="A40" s="22"/>
      <c r="B40" s="35"/>
      <c r="C40" s="1145" t="s">
        <v>547</v>
      </c>
      <c r="D40" s="1146"/>
      <c r="E40" s="1147"/>
      <c r="F40" s="36">
        <v>1.26</v>
      </c>
      <c r="G40" s="37">
        <v>8.41</v>
      </c>
      <c r="H40" s="37">
        <v>3.96</v>
      </c>
      <c r="I40" s="37">
        <v>4.2699999999999996</v>
      </c>
      <c r="J40" s="38">
        <v>0.34</v>
      </c>
      <c r="K40" s="22"/>
      <c r="L40" s="22"/>
      <c r="M40" s="22"/>
      <c r="N40" s="22"/>
      <c r="O40" s="22"/>
      <c r="P40" s="22"/>
    </row>
    <row r="41" spans="1:16" ht="39" customHeight="1" x14ac:dyDescent="0.15">
      <c r="A41" s="22"/>
      <c r="B41" s="35"/>
      <c r="C41" s="1145" t="s">
        <v>548</v>
      </c>
      <c r="D41" s="1146"/>
      <c r="E41" s="1147"/>
      <c r="F41" s="36">
        <v>0.27</v>
      </c>
      <c r="G41" s="37">
        <v>0.28000000000000003</v>
      </c>
      <c r="H41" s="37">
        <v>0.32</v>
      </c>
      <c r="I41" s="37">
        <v>0.34</v>
      </c>
      <c r="J41" s="38">
        <v>0.28000000000000003</v>
      </c>
      <c r="K41" s="22"/>
      <c r="L41" s="22"/>
      <c r="M41" s="22"/>
      <c r="N41" s="22"/>
      <c r="O41" s="22"/>
      <c r="P41" s="22"/>
    </row>
    <row r="42" spans="1:16" ht="39" customHeight="1" x14ac:dyDescent="0.15">
      <c r="A42" s="22"/>
      <c r="B42" s="39"/>
      <c r="C42" s="1145" t="s">
        <v>549</v>
      </c>
      <c r="D42" s="1146"/>
      <c r="E42" s="1147"/>
      <c r="F42" s="36" t="s">
        <v>496</v>
      </c>
      <c r="G42" s="37" t="s">
        <v>496</v>
      </c>
      <c r="H42" s="37" t="s">
        <v>496</v>
      </c>
      <c r="I42" s="37" t="s">
        <v>496</v>
      </c>
      <c r="J42" s="38" t="s">
        <v>496</v>
      </c>
      <c r="K42" s="22"/>
      <c r="L42" s="22"/>
      <c r="M42" s="22"/>
      <c r="N42" s="22"/>
      <c r="O42" s="22"/>
      <c r="P42" s="22"/>
    </row>
    <row r="43" spans="1:16" ht="39" customHeight="1" thickBot="1" x14ac:dyDescent="0.2">
      <c r="A43" s="22"/>
      <c r="B43" s="40"/>
      <c r="C43" s="1148" t="s">
        <v>550</v>
      </c>
      <c r="D43" s="1149"/>
      <c r="E43" s="1150"/>
      <c r="F43" s="41">
        <v>0.48</v>
      </c>
      <c r="G43" s="42">
        <v>0.28999999999999998</v>
      </c>
      <c r="H43" s="42">
        <v>0.26</v>
      </c>
      <c r="I43" s="42">
        <v>0.2</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ZPsLL9UpzDm1/dwcEPOzAUEG22ZvF5ch71Iys30isjXyBzzpzalNxKVbOk/Nks5Iy2Gl3gYFX15svCJ3h3uFg==" saltValue="7o3KWCc+2IehpW0DlFbX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12956</v>
      </c>
      <c r="L45" s="60">
        <v>12867</v>
      </c>
      <c r="M45" s="60">
        <v>12655</v>
      </c>
      <c r="N45" s="60">
        <v>11914</v>
      </c>
      <c r="O45" s="61">
        <v>11683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496</v>
      </c>
      <c r="L46" s="64" t="s">
        <v>496</v>
      </c>
      <c r="M46" s="64" t="s">
        <v>496</v>
      </c>
      <c r="N46" s="64" t="s">
        <v>496</v>
      </c>
      <c r="O46" s="65" t="s">
        <v>496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496</v>
      </c>
      <c r="L47" s="64" t="s">
        <v>496</v>
      </c>
      <c r="M47" s="64" t="s">
        <v>496</v>
      </c>
      <c r="N47" s="64" t="s">
        <v>496</v>
      </c>
      <c r="O47" s="65" t="s">
        <v>496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1785</v>
      </c>
      <c r="L48" s="64">
        <v>1672</v>
      </c>
      <c r="M48" s="64">
        <v>1972</v>
      </c>
      <c r="N48" s="64">
        <v>1860</v>
      </c>
      <c r="O48" s="65">
        <v>2036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118</v>
      </c>
      <c r="L49" s="64">
        <v>10</v>
      </c>
      <c r="M49" s="64">
        <v>9</v>
      </c>
      <c r="N49" s="64">
        <v>9</v>
      </c>
      <c r="O49" s="65">
        <v>9</v>
      </c>
      <c r="P49" s="48"/>
      <c r="Q49" s="48"/>
      <c r="R49" s="48"/>
      <c r="S49" s="48"/>
      <c r="T49" s="48"/>
      <c r="U49" s="48"/>
    </row>
    <row r="50" spans="1:21" ht="30.75" customHeight="1" x14ac:dyDescent="0.15">
      <c r="A50" s="48"/>
      <c r="B50" s="1178"/>
      <c r="C50" s="1179"/>
      <c r="D50" s="62"/>
      <c r="E50" s="1155" t="s">
        <v>15</v>
      </c>
      <c r="F50" s="1155"/>
      <c r="G50" s="1155"/>
      <c r="H50" s="1155"/>
      <c r="I50" s="1155"/>
      <c r="J50" s="1156"/>
      <c r="K50" s="63">
        <v>107</v>
      </c>
      <c r="L50" s="64">
        <v>102</v>
      </c>
      <c r="M50" s="64">
        <v>71</v>
      </c>
      <c r="N50" s="64">
        <v>66</v>
      </c>
      <c r="O50" s="65">
        <v>59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496</v>
      </c>
      <c r="L51" s="64" t="s">
        <v>496</v>
      </c>
      <c r="M51" s="64" t="s">
        <v>496</v>
      </c>
      <c r="N51" s="64" t="s">
        <v>496</v>
      </c>
      <c r="O51" s="65" t="s">
        <v>496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10426</v>
      </c>
      <c r="L52" s="64">
        <v>10330</v>
      </c>
      <c r="M52" s="64">
        <v>10143</v>
      </c>
      <c r="N52" s="64">
        <v>9633</v>
      </c>
      <c r="O52" s="65">
        <v>9645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4540</v>
      </c>
      <c r="L53" s="69">
        <v>4321</v>
      </c>
      <c r="M53" s="69">
        <v>4564</v>
      </c>
      <c r="N53" s="69">
        <v>4216</v>
      </c>
      <c r="O53" s="70">
        <v>4142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iUeuZ19o3NmT4HSNovbfNzgcF4QAzutvfmDVDgNM+atshLfTCp+WNiIToRm+Jjkv/0h6Os6qBStu/7ok2OWLg==" saltValue="9WH5zI9LOI/X7qsB0JNa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96" t="s">
        <v>30</v>
      </c>
      <c r="C41" s="1197"/>
      <c r="D41" s="105"/>
      <c r="E41" s="1198" t="s">
        <v>31</v>
      </c>
      <c r="F41" s="1198"/>
      <c r="G41" s="1198"/>
      <c r="H41" s="1199"/>
      <c r="I41" s="343">
        <v>114507</v>
      </c>
      <c r="J41" s="344">
        <v>111610</v>
      </c>
      <c r="K41" s="344">
        <v>105110</v>
      </c>
      <c r="L41" s="344">
        <v>100796</v>
      </c>
      <c r="M41" s="345">
        <v>98683</v>
      </c>
    </row>
    <row r="42" spans="2:13" ht="27.75" customHeight="1" x14ac:dyDescent="0.15">
      <c r="B42" s="1186"/>
      <c r="C42" s="1187"/>
      <c r="D42" s="106"/>
      <c r="E42" s="1190" t="s">
        <v>32</v>
      </c>
      <c r="F42" s="1190"/>
      <c r="G42" s="1190"/>
      <c r="H42" s="1191"/>
      <c r="I42" s="346">
        <v>611</v>
      </c>
      <c r="J42" s="347">
        <v>522</v>
      </c>
      <c r="K42" s="347">
        <v>460</v>
      </c>
      <c r="L42" s="347">
        <v>401</v>
      </c>
      <c r="M42" s="348">
        <v>349</v>
      </c>
    </row>
    <row r="43" spans="2:13" ht="27.75" customHeight="1" x14ac:dyDescent="0.15">
      <c r="B43" s="1186"/>
      <c r="C43" s="1187"/>
      <c r="D43" s="106"/>
      <c r="E43" s="1190" t="s">
        <v>33</v>
      </c>
      <c r="F43" s="1190"/>
      <c r="G43" s="1190"/>
      <c r="H43" s="1191"/>
      <c r="I43" s="346">
        <v>17995</v>
      </c>
      <c r="J43" s="347">
        <v>17715</v>
      </c>
      <c r="K43" s="347">
        <v>18665</v>
      </c>
      <c r="L43" s="347">
        <v>18391</v>
      </c>
      <c r="M43" s="348">
        <v>19398</v>
      </c>
    </row>
    <row r="44" spans="2:13" ht="27.75" customHeight="1" x14ac:dyDescent="0.15">
      <c r="B44" s="1186"/>
      <c r="C44" s="1187"/>
      <c r="D44" s="106"/>
      <c r="E44" s="1190" t="s">
        <v>34</v>
      </c>
      <c r="F44" s="1190"/>
      <c r="G44" s="1190"/>
      <c r="H44" s="1191"/>
      <c r="I44" s="346">
        <v>244</v>
      </c>
      <c r="J44" s="347">
        <v>205</v>
      </c>
      <c r="K44" s="347">
        <v>169</v>
      </c>
      <c r="L44" s="347">
        <v>130</v>
      </c>
      <c r="M44" s="348">
        <v>89</v>
      </c>
    </row>
    <row r="45" spans="2:13" ht="27.75" customHeight="1" x14ac:dyDescent="0.15">
      <c r="B45" s="1186"/>
      <c r="C45" s="1187"/>
      <c r="D45" s="106"/>
      <c r="E45" s="1190" t="s">
        <v>35</v>
      </c>
      <c r="F45" s="1190"/>
      <c r="G45" s="1190"/>
      <c r="H45" s="1191"/>
      <c r="I45" s="346">
        <v>10037</v>
      </c>
      <c r="J45" s="347">
        <v>9926</v>
      </c>
      <c r="K45" s="347">
        <v>9786</v>
      </c>
      <c r="L45" s="347">
        <v>9942</v>
      </c>
      <c r="M45" s="348">
        <v>9575</v>
      </c>
    </row>
    <row r="46" spans="2:13" ht="27.75" customHeight="1" x14ac:dyDescent="0.15">
      <c r="B46" s="1186"/>
      <c r="C46" s="1187"/>
      <c r="D46" s="107"/>
      <c r="E46" s="1190" t="s">
        <v>36</v>
      </c>
      <c r="F46" s="1190"/>
      <c r="G46" s="1190"/>
      <c r="H46" s="1191"/>
      <c r="I46" s="346" t="s">
        <v>496</v>
      </c>
      <c r="J46" s="347" t="s">
        <v>496</v>
      </c>
      <c r="K46" s="347" t="s">
        <v>496</v>
      </c>
      <c r="L46" s="347" t="s">
        <v>496</v>
      </c>
      <c r="M46" s="348" t="s">
        <v>496</v>
      </c>
    </row>
    <row r="47" spans="2:13" ht="27.75" customHeight="1" x14ac:dyDescent="0.15">
      <c r="B47" s="1186"/>
      <c r="C47" s="1187"/>
      <c r="D47" s="108"/>
      <c r="E47" s="1200" t="s">
        <v>37</v>
      </c>
      <c r="F47" s="1201"/>
      <c r="G47" s="1201"/>
      <c r="H47" s="1202"/>
      <c r="I47" s="346" t="s">
        <v>496</v>
      </c>
      <c r="J47" s="347" t="s">
        <v>496</v>
      </c>
      <c r="K47" s="347" t="s">
        <v>496</v>
      </c>
      <c r="L47" s="347" t="s">
        <v>496</v>
      </c>
      <c r="M47" s="348" t="s">
        <v>496</v>
      </c>
    </row>
    <row r="48" spans="2:13" ht="27.75" customHeight="1" x14ac:dyDescent="0.15">
      <c r="B48" s="1186"/>
      <c r="C48" s="1187"/>
      <c r="D48" s="106"/>
      <c r="E48" s="1190" t="s">
        <v>38</v>
      </c>
      <c r="F48" s="1190"/>
      <c r="G48" s="1190"/>
      <c r="H48" s="1191"/>
      <c r="I48" s="346" t="s">
        <v>496</v>
      </c>
      <c r="J48" s="347" t="s">
        <v>496</v>
      </c>
      <c r="K48" s="347" t="s">
        <v>496</v>
      </c>
      <c r="L48" s="347" t="s">
        <v>496</v>
      </c>
      <c r="M48" s="348" t="s">
        <v>496</v>
      </c>
    </row>
    <row r="49" spans="2:13" ht="27.75" customHeight="1" x14ac:dyDescent="0.15">
      <c r="B49" s="1188"/>
      <c r="C49" s="1189"/>
      <c r="D49" s="106"/>
      <c r="E49" s="1190" t="s">
        <v>39</v>
      </c>
      <c r="F49" s="1190"/>
      <c r="G49" s="1190"/>
      <c r="H49" s="1191"/>
      <c r="I49" s="346" t="s">
        <v>496</v>
      </c>
      <c r="J49" s="347" t="s">
        <v>496</v>
      </c>
      <c r="K49" s="347" t="s">
        <v>496</v>
      </c>
      <c r="L49" s="347" t="s">
        <v>496</v>
      </c>
      <c r="M49" s="348" t="s">
        <v>496</v>
      </c>
    </row>
    <row r="50" spans="2:13" ht="27.75" customHeight="1" x14ac:dyDescent="0.15">
      <c r="B50" s="1184" t="s">
        <v>40</v>
      </c>
      <c r="C50" s="1185"/>
      <c r="D50" s="109"/>
      <c r="E50" s="1190" t="s">
        <v>41</v>
      </c>
      <c r="F50" s="1190"/>
      <c r="G50" s="1190"/>
      <c r="H50" s="1191"/>
      <c r="I50" s="346">
        <v>11226</v>
      </c>
      <c r="J50" s="347">
        <v>12479</v>
      </c>
      <c r="K50" s="347">
        <v>15039</v>
      </c>
      <c r="L50" s="347">
        <v>16296</v>
      </c>
      <c r="M50" s="348">
        <v>17584</v>
      </c>
    </row>
    <row r="51" spans="2:13" ht="27.75" customHeight="1" x14ac:dyDescent="0.15">
      <c r="B51" s="1186"/>
      <c r="C51" s="1187"/>
      <c r="D51" s="106"/>
      <c r="E51" s="1190" t="s">
        <v>42</v>
      </c>
      <c r="F51" s="1190"/>
      <c r="G51" s="1190"/>
      <c r="H51" s="1191"/>
      <c r="I51" s="346">
        <v>21840</v>
      </c>
      <c r="J51" s="347">
        <v>21732</v>
      </c>
      <c r="K51" s="347">
        <v>20575</v>
      </c>
      <c r="L51" s="347">
        <v>19169</v>
      </c>
      <c r="M51" s="348">
        <v>18267</v>
      </c>
    </row>
    <row r="52" spans="2:13" ht="27.75" customHeight="1" x14ac:dyDescent="0.15">
      <c r="B52" s="1188"/>
      <c r="C52" s="1189"/>
      <c r="D52" s="106"/>
      <c r="E52" s="1190" t="s">
        <v>43</v>
      </c>
      <c r="F52" s="1190"/>
      <c r="G52" s="1190"/>
      <c r="H52" s="1191"/>
      <c r="I52" s="346">
        <v>81504</v>
      </c>
      <c r="J52" s="347">
        <v>81487</v>
      </c>
      <c r="K52" s="347">
        <v>78194</v>
      </c>
      <c r="L52" s="347">
        <v>76410</v>
      </c>
      <c r="M52" s="348">
        <v>75872</v>
      </c>
    </row>
    <row r="53" spans="2:13" ht="27.75" customHeight="1" thickBot="1" x14ac:dyDescent="0.2">
      <c r="B53" s="1192" t="s">
        <v>19</v>
      </c>
      <c r="C53" s="1193"/>
      <c r="D53" s="110"/>
      <c r="E53" s="1194" t="s">
        <v>44</v>
      </c>
      <c r="F53" s="1194"/>
      <c r="G53" s="1194"/>
      <c r="H53" s="1195"/>
      <c r="I53" s="349">
        <v>28824</v>
      </c>
      <c r="J53" s="350">
        <v>24280</v>
      </c>
      <c r="K53" s="350">
        <v>20381</v>
      </c>
      <c r="L53" s="350">
        <v>17786</v>
      </c>
      <c r="M53" s="351">
        <v>16372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yAu1/M3noHFPx2FRfvffWBQyf6HIZs9uOgZekS61sMHT5rVm3Dq6TgDVuaVoKhKJvV0PIZj2m1lXxL3FUYQmw==" saltValue="KeJVmn/QsYI26Z2e6+IG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352">
        <v>3812</v>
      </c>
      <c r="G55" s="352">
        <v>4803</v>
      </c>
      <c r="H55" s="353">
        <v>5868</v>
      </c>
    </row>
    <row r="56" spans="2:8" ht="52.5" customHeight="1" x14ac:dyDescent="0.15">
      <c r="B56" s="122"/>
      <c r="C56" s="1213" t="s">
        <v>47</v>
      </c>
      <c r="D56" s="1213"/>
      <c r="E56" s="1214"/>
      <c r="F56" s="354">
        <v>5972</v>
      </c>
      <c r="G56" s="354">
        <v>5973</v>
      </c>
      <c r="H56" s="355">
        <v>5982</v>
      </c>
    </row>
    <row r="57" spans="2:8" ht="53.25" customHeight="1" x14ac:dyDescent="0.15">
      <c r="B57" s="122"/>
      <c r="C57" s="1215" t="s">
        <v>48</v>
      </c>
      <c r="D57" s="1215"/>
      <c r="E57" s="1216"/>
      <c r="F57" s="356">
        <v>2564</v>
      </c>
      <c r="G57" s="356">
        <v>2680</v>
      </c>
      <c r="H57" s="357">
        <v>2722</v>
      </c>
    </row>
    <row r="58" spans="2:8" ht="45.75" customHeight="1" x14ac:dyDescent="0.15">
      <c r="B58" s="123"/>
      <c r="C58" s="1203" t="s">
        <v>564</v>
      </c>
      <c r="D58" s="1204"/>
      <c r="E58" s="1205"/>
      <c r="F58" s="358">
        <v>912</v>
      </c>
      <c r="G58" s="358">
        <v>1400</v>
      </c>
      <c r="H58" s="359">
        <v>1819</v>
      </c>
    </row>
    <row r="59" spans="2:8" ht="45.75" customHeight="1" x14ac:dyDescent="0.15">
      <c r="B59" s="123"/>
      <c r="C59" s="1203" t="s">
        <v>565</v>
      </c>
      <c r="D59" s="1204"/>
      <c r="E59" s="1205"/>
      <c r="F59" s="358">
        <v>1207</v>
      </c>
      <c r="G59" s="358">
        <v>775</v>
      </c>
      <c r="H59" s="359">
        <v>358</v>
      </c>
    </row>
    <row r="60" spans="2:8" ht="45.75" customHeight="1" x14ac:dyDescent="0.15">
      <c r="B60" s="123"/>
      <c r="C60" s="1203" t="s">
        <v>566</v>
      </c>
      <c r="D60" s="1204"/>
      <c r="E60" s="1205"/>
      <c r="F60" s="358">
        <v>136</v>
      </c>
      <c r="G60" s="358">
        <v>143</v>
      </c>
      <c r="H60" s="359">
        <v>154</v>
      </c>
    </row>
    <row r="61" spans="2:8" ht="45.75" customHeight="1" x14ac:dyDescent="0.15">
      <c r="B61" s="123"/>
      <c r="C61" s="1203" t="s">
        <v>567</v>
      </c>
      <c r="D61" s="1204"/>
      <c r="E61" s="1205"/>
      <c r="F61" s="358">
        <v>29</v>
      </c>
      <c r="G61" s="358">
        <v>48</v>
      </c>
      <c r="H61" s="359">
        <v>66</v>
      </c>
    </row>
    <row r="62" spans="2:8" ht="45.75" customHeight="1" thickBot="1" x14ac:dyDescent="0.2">
      <c r="B62" s="124"/>
      <c r="C62" s="1206" t="s">
        <v>568</v>
      </c>
      <c r="D62" s="1207"/>
      <c r="E62" s="1208"/>
      <c r="F62" s="360">
        <v>60</v>
      </c>
      <c r="G62" s="360">
        <v>62</v>
      </c>
      <c r="H62" s="361">
        <v>61</v>
      </c>
    </row>
    <row r="63" spans="2:8" ht="52.5" customHeight="1" thickBot="1" x14ac:dyDescent="0.2">
      <c r="B63" s="125"/>
      <c r="C63" s="1209" t="s">
        <v>49</v>
      </c>
      <c r="D63" s="1209"/>
      <c r="E63" s="1210"/>
      <c r="F63" s="362">
        <v>12347</v>
      </c>
      <c r="G63" s="362">
        <v>13457</v>
      </c>
      <c r="H63" s="363">
        <v>14572</v>
      </c>
    </row>
    <row r="64" spans="2:8" x14ac:dyDescent="0.15"/>
  </sheetData>
  <sheetProtection algorithmName="SHA-512" hashValue="tWAKTfymsbNu4ovOdqiyOsXgzViImH2olBryYW7SnMJz7jRzKee8ivwfxmk/YNUKqbhTBpH8rAYjseEQiOu9EQ==" saltValue="KLPprhnTOq60oLVE/rhr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65798</v>
      </c>
      <c r="E3" s="144"/>
      <c r="F3" s="145">
        <v>39221</v>
      </c>
      <c r="G3" s="146"/>
      <c r="H3" s="147"/>
    </row>
    <row r="4" spans="1:8" x14ac:dyDescent="0.15">
      <c r="A4" s="148"/>
      <c r="B4" s="149"/>
      <c r="C4" s="150"/>
      <c r="D4" s="151">
        <v>29944</v>
      </c>
      <c r="E4" s="152"/>
      <c r="F4" s="153">
        <v>24821</v>
      </c>
      <c r="G4" s="154"/>
      <c r="H4" s="155"/>
    </row>
    <row r="5" spans="1:8" x14ac:dyDescent="0.15">
      <c r="A5" s="136" t="s">
        <v>528</v>
      </c>
      <c r="B5" s="141"/>
      <c r="C5" s="142"/>
      <c r="D5" s="143">
        <v>56816</v>
      </c>
      <c r="E5" s="144"/>
      <c r="F5" s="145">
        <v>38566</v>
      </c>
      <c r="G5" s="146"/>
      <c r="H5" s="147"/>
    </row>
    <row r="6" spans="1:8" x14ac:dyDescent="0.15">
      <c r="A6" s="148"/>
      <c r="B6" s="149"/>
      <c r="C6" s="150"/>
      <c r="D6" s="151">
        <v>23155</v>
      </c>
      <c r="E6" s="152"/>
      <c r="F6" s="153">
        <v>24059</v>
      </c>
      <c r="G6" s="154"/>
      <c r="H6" s="155"/>
    </row>
    <row r="7" spans="1:8" x14ac:dyDescent="0.15">
      <c r="A7" s="136" t="s">
        <v>529</v>
      </c>
      <c r="B7" s="141"/>
      <c r="C7" s="142"/>
      <c r="D7" s="143">
        <v>50226</v>
      </c>
      <c r="E7" s="144"/>
      <c r="F7" s="145">
        <v>35156</v>
      </c>
      <c r="G7" s="146"/>
      <c r="H7" s="147"/>
    </row>
    <row r="8" spans="1:8" x14ac:dyDescent="0.15">
      <c r="A8" s="148"/>
      <c r="B8" s="149"/>
      <c r="C8" s="150"/>
      <c r="D8" s="151">
        <v>19845</v>
      </c>
      <c r="E8" s="152"/>
      <c r="F8" s="153">
        <v>22430</v>
      </c>
      <c r="G8" s="154"/>
      <c r="H8" s="155"/>
    </row>
    <row r="9" spans="1:8" x14ac:dyDescent="0.15">
      <c r="A9" s="136" t="s">
        <v>530</v>
      </c>
      <c r="B9" s="141"/>
      <c r="C9" s="142"/>
      <c r="D9" s="143">
        <v>74785</v>
      </c>
      <c r="E9" s="144"/>
      <c r="F9" s="145">
        <v>37029</v>
      </c>
      <c r="G9" s="146"/>
      <c r="H9" s="147"/>
    </row>
    <row r="10" spans="1:8" x14ac:dyDescent="0.15">
      <c r="A10" s="148"/>
      <c r="B10" s="149"/>
      <c r="C10" s="150"/>
      <c r="D10" s="151">
        <v>33226</v>
      </c>
      <c r="E10" s="152"/>
      <c r="F10" s="153">
        <v>23232</v>
      </c>
      <c r="G10" s="154"/>
      <c r="H10" s="155"/>
    </row>
    <row r="11" spans="1:8" x14ac:dyDescent="0.15">
      <c r="A11" s="136" t="s">
        <v>531</v>
      </c>
      <c r="B11" s="141"/>
      <c r="C11" s="142"/>
      <c r="D11" s="143">
        <v>80912</v>
      </c>
      <c r="E11" s="144"/>
      <c r="F11" s="145">
        <v>44805</v>
      </c>
      <c r="G11" s="146"/>
      <c r="H11" s="147"/>
    </row>
    <row r="12" spans="1:8" x14ac:dyDescent="0.15">
      <c r="A12" s="148"/>
      <c r="B12" s="149"/>
      <c r="C12" s="156"/>
      <c r="D12" s="151">
        <v>38577</v>
      </c>
      <c r="E12" s="152"/>
      <c r="F12" s="153">
        <v>29857</v>
      </c>
      <c r="G12" s="154"/>
      <c r="H12" s="155"/>
    </row>
    <row r="13" spans="1:8" x14ac:dyDescent="0.15">
      <c r="A13" s="136"/>
      <c r="B13" s="141"/>
      <c r="C13" s="157"/>
      <c r="D13" s="158">
        <v>65707</v>
      </c>
      <c r="E13" s="159"/>
      <c r="F13" s="160">
        <v>38955</v>
      </c>
      <c r="G13" s="161"/>
      <c r="H13" s="147"/>
    </row>
    <row r="14" spans="1:8" x14ac:dyDescent="0.15">
      <c r="A14" s="148"/>
      <c r="B14" s="149"/>
      <c r="C14" s="150"/>
      <c r="D14" s="151">
        <v>28949</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1.27</v>
      </c>
      <c r="C19" s="162">
        <f>ROUND(VALUE(SUBSTITUTE(実質収支比率等に係る経年分析!G$48,"▲","-")),2)</f>
        <v>8.42</v>
      </c>
      <c r="D19" s="162">
        <f>ROUND(VALUE(SUBSTITUTE(実質収支比率等に係る経年分析!H$48,"▲","-")),2)</f>
        <v>3.97</v>
      </c>
      <c r="E19" s="162">
        <f>ROUND(VALUE(SUBSTITUTE(実質収支比率等に係る経年分析!I$48,"▲","-")),2)</f>
        <v>4.29</v>
      </c>
      <c r="F19" s="162">
        <f>ROUND(VALUE(SUBSTITUTE(実質収支比率等に係る経年分析!J$48,"▲","-")),2)</f>
        <v>0.36</v>
      </c>
    </row>
    <row r="20" spans="1:11" x14ac:dyDescent="0.15">
      <c r="A20" s="162" t="s">
        <v>53</v>
      </c>
      <c r="B20" s="162">
        <f>ROUND(VALUE(SUBSTITUTE(実質収支比率等に係る経年分析!F$47,"▲","-")),2)</f>
        <v>2.74</v>
      </c>
      <c r="C20" s="162">
        <f>ROUND(VALUE(SUBSTITUTE(実質収支比率等に係る経年分析!G$47,"▲","-")),2)</f>
        <v>3.3</v>
      </c>
      <c r="D20" s="162">
        <f>ROUND(VALUE(SUBSTITUTE(実質収支比率等に係る経年分析!H$47,"▲","-")),2)</f>
        <v>7.69</v>
      </c>
      <c r="E20" s="162">
        <f>ROUND(VALUE(SUBSTITUTE(実質収支比率等に係る経年分析!I$47,"▲","-")),2)</f>
        <v>9.75</v>
      </c>
      <c r="F20" s="162">
        <f>ROUND(VALUE(SUBSTITUTE(実質収支比率等に係る経年分析!J$47,"▲","-")),2)</f>
        <v>11.68</v>
      </c>
    </row>
    <row r="21" spans="1:11" x14ac:dyDescent="0.15">
      <c r="A21" s="162" t="s">
        <v>54</v>
      </c>
      <c r="B21" s="162">
        <f>IF(ISNUMBER(VALUE(SUBSTITUTE(実質収支比率等に係る経年分析!F$49,"▲","-"))),ROUND(VALUE(SUBSTITUTE(実質収支比率等に係る経年分析!F$49,"▲","-")),2),NA())</f>
        <v>1.1100000000000001</v>
      </c>
      <c r="C21" s="162">
        <f>IF(ISNUMBER(VALUE(SUBSTITUTE(実質収支比率等に係る経年分析!G$49,"▲","-"))),ROUND(VALUE(SUBSTITUTE(実質収支比率等に係る経年分析!G$49,"▲","-")),2),NA())</f>
        <v>7.19</v>
      </c>
      <c r="D21" s="162">
        <f>IF(ISNUMBER(VALUE(SUBSTITUTE(実質収支比率等に係る経年分析!H$49,"▲","-"))),ROUND(VALUE(SUBSTITUTE(実質収支比率等に係る経年分析!H$49,"▲","-")),2),NA())</f>
        <v>-4.63</v>
      </c>
      <c r="E21" s="162">
        <f>IF(ISNUMBER(VALUE(SUBSTITUTE(実質収支比率等に係る経年分析!I$49,"▲","-"))),ROUND(VALUE(SUBSTITUTE(実質収支比率等に係る経年分析!I$49,"▲","-")),2),NA())</f>
        <v>0.28999999999999998</v>
      </c>
      <c r="F21" s="162">
        <f>IF(ISNUMBER(VALUE(SUBSTITUTE(実質収支比率等に係る経年分析!J$49,"▲","-"))),ROUND(VALUE(SUBSTITUTE(実質収支比率等に係る経年分析!J$49,"▲","-")),2),NA())</f>
        <v>-3.84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0.28999999999999998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釧路市工業用水道事業会計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0.28000000000000003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0.28000000000000003</v>
      </c>
    </row>
    <row r="30" spans="1:11" x14ac:dyDescent="0.15">
      <c r="A30" s="163" t="str">
        <f>IF(連結実質赤字比率に係る赤字・黒字の構成分析!C$40="",NA(),連結実質赤字比率に係る赤字・黒字の構成分析!C$40)</f>
        <v>一般会計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8.41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3.96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4.2699999999999996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0.34</v>
      </c>
    </row>
    <row r="31" spans="1:11" x14ac:dyDescent="0.15">
      <c r="A31" s="163" t="str">
        <f>IF(連結実質赤字比率に係る赤字・黒字の構成分析!C$39="",NA(),連結実質赤字比率に係る赤字・黒字の構成分析!C$39)</f>
        <v>釧路市公設地方卸売市場事業会計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0.56000000000000005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0.63</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0.77</v>
      </c>
    </row>
    <row r="33" spans="1:16" x14ac:dyDescent="0.15">
      <c r="A33" s="163" t="str">
        <f>IF(連結実質赤字比率に係る赤字・黒字の構成分析!C$37="",NA(),連結実質赤字比率に係る赤字・黒字の構成分析!C$37)</f>
        <v>釧路市下水道事業会計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1.1399999999999999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2.83</v>
      </c>
    </row>
    <row r="34" spans="1:16" x14ac:dyDescent="0.15">
      <c r="A34" s="163" t="str">
        <f>IF(連結実質赤字比率に係る赤字・黒字の構成分析!C$36="",NA(),連結実質赤字比率に係る赤字・黒字の構成分析!C$36)</f>
        <v>釧路市港湾整備事業会計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4.7300000000000004</v>
      </c>
    </row>
    <row r="35" spans="1:16" x14ac:dyDescent="0.15">
      <c r="A35" s="163" t="str">
        <f>IF(連結実質赤字比率に係る赤字・黒字の構成分析!C$35="",NA(),連結実質赤字比率に係る赤字・黒字の構成分析!C$35)</f>
        <v>釧路市水道事業会計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4.9800000000000004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4.9800000000000004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4.93</v>
      </c>
    </row>
    <row r="36" spans="1:16" x14ac:dyDescent="0.15">
      <c r="A36" s="163" t="str">
        <f>IF(連結実質赤字比率に係る赤字・黒字の構成分析!C$34="",NA(),連結実質赤字比率に係る赤字・黒字の構成分析!C$34)</f>
        <v>釧路市病院事業会計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12.37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10426</v>
      </c>
      <c r="E42" s="164"/>
      <c r="F42" s="164"/>
      <c r="G42" s="164">
        <f>'実質公債費比率（分子）の構造'!L$52</f>
        <v>10330</v>
      </c>
      <c r="H42" s="164"/>
      <c r="I42" s="164"/>
      <c r="J42" s="164">
        <f>'実質公債費比率（分子）の構造'!M$52</f>
        <v>10143</v>
      </c>
      <c r="K42" s="164"/>
      <c r="L42" s="164"/>
      <c r="M42" s="164">
        <f>'実質公債費比率（分子）の構造'!N$52</f>
        <v>9633</v>
      </c>
      <c r="N42" s="164"/>
      <c r="O42" s="164"/>
      <c r="P42" s="164">
        <f>'実質公債費比率（分子）の構造'!O$52</f>
        <v>9645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107</v>
      </c>
      <c r="C44" s="164"/>
      <c r="D44" s="164"/>
      <c r="E44" s="164">
        <f>'実質公債費比率（分子）の構造'!L$50</f>
        <v>102</v>
      </c>
      <c r="F44" s="164"/>
      <c r="G44" s="164"/>
      <c r="H44" s="164">
        <f>'実質公債費比率（分子）の構造'!M$50</f>
        <v>71</v>
      </c>
      <c r="I44" s="164"/>
      <c r="J44" s="164"/>
      <c r="K44" s="164">
        <f>'実質公債費比率（分子）の構造'!N$50</f>
        <v>66</v>
      </c>
      <c r="L44" s="164"/>
      <c r="M44" s="164"/>
      <c r="N44" s="164">
        <f>'実質公債費比率（分子）の構造'!O$50</f>
        <v>59</v>
      </c>
      <c r="O44" s="164"/>
      <c r="P44" s="164"/>
    </row>
    <row r="45" spans="1:16" x14ac:dyDescent="0.15">
      <c r="A45" s="164" t="s">
        <v>63</v>
      </c>
      <c r="B45" s="164">
        <f>'実質公債費比率（分子）の構造'!K$49</f>
        <v>118</v>
      </c>
      <c r="C45" s="164"/>
      <c r="D45" s="164"/>
      <c r="E45" s="164">
        <f>'実質公債費比率（分子）の構造'!L$49</f>
        <v>10</v>
      </c>
      <c r="F45" s="164"/>
      <c r="G45" s="164"/>
      <c r="H45" s="164">
        <f>'実質公債費比率（分子）の構造'!M$49</f>
        <v>9</v>
      </c>
      <c r="I45" s="164"/>
      <c r="J45" s="164"/>
      <c r="K45" s="164">
        <f>'実質公債費比率（分子）の構造'!N$49</f>
        <v>9</v>
      </c>
      <c r="L45" s="164"/>
      <c r="M45" s="164"/>
      <c r="N45" s="164">
        <f>'実質公債費比率（分子）の構造'!O$49</f>
        <v>9</v>
      </c>
      <c r="O45" s="164"/>
      <c r="P45" s="164"/>
    </row>
    <row r="46" spans="1:16" x14ac:dyDescent="0.15">
      <c r="A46" s="164" t="s">
        <v>64</v>
      </c>
      <c r="B46" s="164">
        <f>'実質公債費比率（分子）の構造'!K$48</f>
        <v>1785</v>
      </c>
      <c r="C46" s="164"/>
      <c r="D46" s="164"/>
      <c r="E46" s="164">
        <f>'実質公債費比率（分子）の構造'!L$48</f>
        <v>1672</v>
      </c>
      <c r="F46" s="164"/>
      <c r="G46" s="164"/>
      <c r="H46" s="164">
        <f>'実質公債費比率（分子）の構造'!M$48</f>
        <v>1972</v>
      </c>
      <c r="I46" s="164"/>
      <c r="J46" s="164"/>
      <c r="K46" s="164">
        <f>'実質公債費比率（分子）の構造'!N$48</f>
        <v>1860</v>
      </c>
      <c r="L46" s="164"/>
      <c r="M46" s="164"/>
      <c r="N46" s="164">
        <f>'実質公債費比率（分子）の構造'!O$48</f>
        <v>2036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12956</v>
      </c>
      <c r="C49" s="164"/>
      <c r="D49" s="164"/>
      <c r="E49" s="164">
        <f>'実質公債費比率（分子）の構造'!L$45</f>
        <v>12867</v>
      </c>
      <c r="F49" s="164"/>
      <c r="G49" s="164"/>
      <c r="H49" s="164">
        <f>'実質公債費比率（分子）の構造'!M$45</f>
        <v>12655</v>
      </c>
      <c r="I49" s="164"/>
      <c r="J49" s="164"/>
      <c r="K49" s="164">
        <f>'実質公債費比率（分子）の構造'!N$45</f>
        <v>11914</v>
      </c>
      <c r="L49" s="164"/>
      <c r="M49" s="164"/>
      <c r="N49" s="164">
        <f>'実質公債費比率（分子）の構造'!O$45</f>
        <v>11683</v>
      </c>
      <c r="O49" s="164"/>
      <c r="P49" s="164"/>
    </row>
    <row r="50" spans="1:16" x14ac:dyDescent="0.15">
      <c r="A50" s="164" t="s">
        <v>67</v>
      </c>
      <c r="B50" s="164" t="e">
        <f>NA()</f>
        <v>#N/A</v>
      </c>
      <c r="C50" s="164">
        <f>IF(ISNUMBER('実質公債費比率（分子）の構造'!K$53),'実質公債費比率（分子）の構造'!K$53,NA())</f>
        <v>4540</v>
      </c>
      <c r="D50" s="164" t="e">
        <f>NA()</f>
        <v>#N/A</v>
      </c>
      <c r="E50" s="164" t="e">
        <f>NA()</f>
        <v>#N/A</v>
      </c>
      <c r="F50" s="164">
        <f>IF(ISNUMBER('実質公債費比率（分子）の構造'!L$53),'実質公債費比率（分子）の構造'!L$53,NA())</f>
        <v>4321</v>
      </c>
      <c r="G50" s="164" t="e">
        <f>NA()</f>
        <v>#N/A</v>
      </c>
      <c r="H50" s="164" t="e">
        <f>NA()</f>
        <v>#N/A</v>
      </c>
      <c r="I50" s="164">
        <f>IF(ISNUMBER('実質公債費比率（分子）の構造'!M$53),'実質公債費比率（分子）の構造'!M$53,NA())</f>
        <v>4564</v>
      </c>
      <c r="J50" s="164" t="e">
        <f>NA()</f>
        <v>#N/A</v>
      </c>
      <c r="K50" s="164" t="e">
        <f>NA()</f>
        <v>#N/A</v>
      </c>
      <c r="L50" s="164">
        <f>IF(ISNUMBER('実質公債費比率（分子）の構造'!N$53),'実質公債費比率（分子）の構造'!N$53,NA())</f>
        <v>4216</v>
      </c>
      <c r="M50" s="164" t="e">
        <f>NA()</f>
        <v>#N/A</v>
      </c>
      <c r="N50" s="164" t="e">
        <f>NA()</f>
        <v>#N/A</v>
      </c>
      <c r="O50" s="164">
        <f>IF(ISNUMBER('実質公債費比率（分子）の構造'!O$53),'実質公債費比率（分子）の構造'!O$53,NA())</f>
        <v>4142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81504</v>
      </c>
      <c r="E56" s="163"/>
      <c r="F56" s="163"/>
      <c r="G56" s="163">
        <f>'将来負担比率（分子）の構造'!J$52</f>
        <v>81487</v>
      </c>
      <c r="H56" s="163"/>
      <c r="I56" s="163"/>
      <c r="J56" s="163">
        <f>'将来負担比率（分子）の構造'!K$52</f>
        <v>78194</v>
      </c>
      <c r="K56" s="163"/>
      <c r="L56" s="163"/>
      <c r="M56" s="163">
        <f>'将来負担比率（分子）の構造'!L$52</f>
        <v>76410</v>
      </c>
      <c r="N56" s="163"/>
      <c r="O56" s="163"/>
      <c r="P56" s="163">
        <f>'将来負担比率（分子）の構造'!M$52</f>
        <v>75872</v>
      </c>
    </row>
    <row r="57" spans="1:16" x14ac:dyDescent="0.15">
      <c r="A57" s="163" t="s">
        <v>42</v>
      </c>
      <c r="B57" s="163"/>
      <c r="C57" s="163"/>
      <c r="D57" s="163">
        <f>'将来負担比率（分子）の構造'!I$51</f>
        <v>21840</v>
      </c>
      <c r="E57" s="163"/>
      <c r="F57" s="163"/>
      <c r="G57" s="163">
        <f>'将来負担比率（分子）の構造'!J$51</f>
        <v>21732</v>
      </c>
      <c r="H57" s="163"/>
      <c r="I57" s="163"/>
      <c r="J57" s="163">
        <f>'将来負担比率（分子）の構造'!K$51</f>
        <v>20575</v>
      </c>
      <c r="K57" s="163"/>
      <c r="L57" s="163"/>
      <c r="M57" s="163">
        <f>'将来負担比率（分子）の構造'!L$51</f>
        <v>19169</v>
      </c>
      <c r="N57" s="163"/>
      <c r="O57" s="163"/>
      <c r="P57" s="163">
        <f>'将来負担比率（分子）の構造'!M$51</f>
        <v>18267</v>
      </c>
    </row>
    <row r="58" spans="1:16" x14ac:dyDescent="0.15">
      <c r="A58" s="163" t="s">
        <v>41</v>
      </c>
      <c r="B58" s="163"/>
      <c r="C58" s="163"/>
      <c r="D58" s="163">
        <f>'将来負担比率（分子）の構造'!I$50</f>
        <v>11226</v>
      </c>
      <c r="E58" s="163"/>
      <c r="F58" s="163"/>
      <c r="G58" s="163">
        <f>'将来負担比率（分子）の構造'!J$50</f>
        <v>12479</v>
      </c>
      <c r="H58" s="163"/>
      <c r="I58" s="163"/>
      <c r="J58" s="163">
        <f>'将来負担比率（分子）の構造'!K$50</f>
        <v>15039</v>
      </c>
      <c r="K58" s="163"/>
      <c r="L58" s="163"/>
      <c r="M58" s="163">
        <f>'将来負担比率（分子）の構造'!L$50</f>
        <v>16296</v>
      </c>
      <c r="N58" s="163"/>
      <c r="O58" s="163"/>
      <c r="P58" s="163">
        <f>'将来負担比率（分子）の構造'!M$50</f>
        <v>17584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10037</v>
      </c>
      <c r="C62" s="163"/>
      <c r="D62" s="163"/>
      <c r="E62" s="163">
        <f>'将来負担比率（分子）の構造'!J$45</f>
        <v>9926</v>
      </c>
      <c r="F62" s="163"/>
      <c r="G62" s="163"/>
      <c r="H62" s="163">
        <f>'将来負担比率（分子）の構造'!K$45</f>
        <v>9786</v>
      </c>
      <c r="I62" s="163"/>
      <c r="J62" s="163"/>
      <c r="K62" s="163">
        <f>'将来負担比率（分子）の構造'!L$45</f>
        <v>9942</v>
      </c>
      <c r="L62" s="163"/>
      <c r="M62" s="163"/>
      <c r="N62" s="163">
        <f>'将来負担比率（分子）の構造'!M$45</f>
        <v>9575</v>
      </c>
      <c r="O62" s="163"/>
      <c r="P62" s="163"/>
    </row>
    <row r="63" spans="1:16" x14ac:dyDescent="0.15">
      <c r="A63" s="163" t="s">
        <v>34</v>
      </c>
      <c r="B63" s="163">
        <f>'将来負担比率（分子）の構造'!I$44</f>
        <v>244</v>
      </c>
      <c r="C63" s="163"/>
      <c r="D63" s="163"/>
      <c r="E63" s="163">
        <f>'将来負担比率（分子）の構造'!J$44</f>
        <v>205</v>
      </c>
      <c r="F63" s="163"/>
      <c r="G63" s="163"/>
      <c r="H63" s="163">
        <f>'将来負担比率（分子）の構造'!K$44</f>
        <v>169</v>
      </c>
      <c r="I63" s="163"/>
      <c r="J63" s="163"/>
      <c r="K63" s="163">
        <f>'将来負担比率（分子）の構造'!L$44</f>
        <v>130</v>
      </c>
      <c r="L63" s="163"/>
      <c r="M63" s="163"/>
      <c r="N63" s="163">
        <f>'将来負担比率（分子）の構造'!M$44</f>
        <v>89</v>
      </c>
      <c r="O63" s="163"/>
      <c r="P63" s="163"/>
    </row>
    <row r="64" spans="1:16" x14ac:dyDescent="0.15">
      <c r="A64" s="163" t="s">
        <v>33</v>
      </c>
      <c r="B64" s="163">
        <f>'将来負担比率（分子）の構造'!I$43</f>
        <v>17995</v>
      </c>
      <c r="C64" s="163"/>
      <c r="D64" s="163"/>
      <c r="E64" s="163">
        <f>'将来負担比率（分子）の構造'!J$43</f>
        <v>17715</v>
      </c>
      <c r="F64" s="163"/>
      <c r="G64" s="163"/>
      <c r="H64" s="163">
        <f>'将来負担比率（分子）の構造'!K$43</f>
        <v>18665</v>
      </c>
      <c r="I64" s="163"/>
      <c r="J64" s="163"/>
      <c r="K64" s="163">
        <f>'将来負担比率（分子）の構造'!L$43</f>
        <v>18391</v>
      </c>
      <c r="L64" s="163"/>
      <c r="M64" s="163"/>
      <c r="N64" s="163">
        <f>'将来負担比率（分子）の構造'!M$43</f>
        <v>19398</v>
      </c>
      <c r="O64" s="163"/>
      <c r="P64" s="163"/>
    </row>
    <row r="65" spans="1:16" x14ac:dyDescent="0.15">
      <c r="A65" s="163" t="s">
        <v>32</v>
      </c>
      <c r="B65" s="163">
        <f>'将来負担比率（分子）の構造'!I$42</f>
        <v>611</v>
      </c>
      <c r="C65" s="163"/>
      <c r="D65" s="163"/>
      <c r="E65" s="163">
        <f>'将来負担比率（分子）の構造'!J$42</f>
        <v>522</v>
      </c>
      <c r="F65" s="163"/>
      <c r="G65" s="163"/>
      <c r="H65" s="163">
        <f>'将来負担比率（分子）の構造'!K$42</f>
        <v>460</v>
      </c>
      <c r="I65" s="163"/>
      <c r="J65" s="163"/>
      <c r="K65" s="163">
        <f>'将来負担比率（分子）の構造'!L$42</f>
        <v>401</v>
      </c>
      <c r="L65" s="163"/>
      <c r="M65" s="163"/>
      <c r="N65" s="163">
        <f>'将来負担比率（分子）の構造'!M$42</f>
        <v>349</v>
      </c>
      <c r="O65" s="163"/>
      <c r="P65" s="163"/>
    </row>
    <row r="66" spans="1:16" x14ac:dyDescent="0.15">
      <c r="A66" s="163" t="s">
        <v>31</v>
      </c>
      <c r="B66" s="163">
        <f>'将来負担比率（分子）の構造'!I$41</f>
        <v>114507</v>
      </c>
      <c r="C66" s="163"/>
      <c r="D66" s="163"/>
      <c r="E66" s="163">
        <f>'将来負担比率（分子）の構造'!J$41</f>
        <v>111610</v>
      </c>
      <c r="F66" s="163"/>
      <c r="G66" s="163"/>
      <c r="H66" s="163">
        <f>'将来負担比率（分子）の構造'!K$41</f>
        <v>105110</v>
      </c>
      <c r="I66" s="163"/>
      <c r="J66" s="163"/>
      <c r="K66" s="163">
        <f>'将来負担比率（分子）の構造'!L$41</f>
        <v>100796</v>
      </c>
      <c r="L66" s="163"/>
      <c r="M66" s="163"/>
      <c r="N66" s="163">
        <f>'将来負担比率（分子）の構造'!M$41</f>
        <v>98683</v>
      </c>
      <c r="O66" s="163"/>
      <c r="P66" s="163"/>
    </row>
    <row r="67" spans="1:16" x14ac:dyDescent="0.15">
      <c r="A67" s="163" t="s">
        <v>71</v>
      </c>
      <c r="B67" s="163" t="e">
        <f>NA()</f>
        <v>#N/A</v>
      </c>
      <c r="C67" s="163">
        <f>IF(ISNUMBER('将来負担比率（分子）の構造'!I$53), IF('将来負担比率（分子）の構造'!I$53 &lt; 0, 0, '将来負担比率（分子）の構造'!I$53), NA())</f>
        <v>28824</v>
      </c>
      <c r="D67" s="163" t="e">
        <f>NA()</f>
        <v>#N/A</v>
      </c>
      <c r="E67" s="163" t="e">
        <f>NA()</f>
        <v>#N/A</v>
      </c>
      <c r="F67" s="163">
        <f>IF(ISNUMBER('将来負担比率（分子）の構造'!J$53), IF('将来負担比率（分子）の構造'!J$53 &lt; 0, 0, '将来負担比率（分子）の構造'!J$53), NA())</f>
        <v>24280</v>
      </c>
      <c r="G67" s="163" t="e">
        <f>NA()</f>
        <v>#N/A</v>
      </c>
      <c r="H67" s="163" t="e">
        <f>NA()</f>
        <v>#N/A</v>
      </c>
      <c r="I67" s="163">
        <f>IF(ISNUMBER('将来負担比率（分子）の構造'!K$53), IF('将来負担比率（分子）の構造'!K$53 &lt; 0, 0, '将来負担比率（分子）の構造'!K$53), NA())</f>
        <v>20381</v>
      </c>
      <c r="J67" s="163" t="e">
        <f>NA()</f>
        <v>#N/A</v>
      </c>
      <c r="K67" s="163" t="e">
        <f>NA()</f>
        <v>#N/A</v>
      </c>
      <c r="L67" s="163">
        <f>IF(ISNUMBER('将来負担比率（分子）の構造'!L$53), IF('将来負担比率（分子）の構造'!L$53 &lt; 0, 0, '将来負担比率（分子）の構造'!L$53), NA())</f>
        <v>17786</v>
      </c>
      <c r="M67" s="163" t="e">
        <f>NA()</f>
        <v>#N/A</v>
      </c>
      <c r="N67" s="163" t="e">
        <f>NA()</f>
        <v>#N/A</v>
      </c>
      <c r="O67" s="163">
        <f>IF(ISNUMBER('将来負担比率（分子）の構造'!M$53), IF('将来負担比率（分子）の構造'!M$53 &lt; 0, 0, '将来負担比率（分子）の構造'!M$53), NA())</f>
        <v>16372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3812</v>
      </c>
      <c r="C72" s="167">
        <f>基金残高に係る経年分析!G55</f>
        <v>4803</v>
      </c>
      <c r="D72" s="167">
        <f>基金残高に係る経年分析!H55</f>
        <v>5868</v>
      </c>
    </row>
    <row r="73" spans="1:16" x14ac:dyDescent="0.15">
      <c r="A73" s="166" t="s">
        <v>74</v>
      </c>
      <c r="B73" s="167">
        <f>基金残高に係る経年分析!F56</f>
        <v>5972</v>
      </c>
      <c r="C73" s="167">
        <f>基金残高に係る経年分析!G56</f>
        <v>5973</v>
      </c>
      <c r="D73" s="167">
        <f>基金残高に係る経年分析!H56</f>
        <v>5982</v>
      </c>
    </row>
    <row r="74" spans="1:16" x14ac:dyDescent="0.15">
      <c r="A74" s="166" t="s">
        <v>75</v>
      </c>
      <c r="B74" s="167">
        <f>基金残高に係る経年分析!F57</f>
        <v>2564</v>
      </c>
      <c r="C74" s="167">
        <f>基金残高に係る経年分析!G57</f>
        <v>2680</v>
      </c>
      <c r="D74" s="167">
        <f>基金残高に係る経年分析!H57</f>
        <v>2722</v>
      </c>
    </row>
  </sheetData>
  <sheetProtection algorithmName="SHA-512" hashValue="UPy4mpPwFrwfOp1hFiwoPVKiTEDdOY9TulsTn7A0M19dIO0TJcesyiWPb/UOwQ1z4J6Oyq0YRqUMRXa6Ea51ig==" saltValue="+lXJG98e1XMs7ixa3YEb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20804669</v>
      </c>
      <c r="S5" s="677"/>
      <c r="T5" s="677"/>
      <c r="U5" s="677"/>
      <c r="V5" s="677"/>
      <c r="W5" s="677"/>
      <c r="X5" s="677"/>
      <c r="Y5" s="702"/>
      <c r="Z5" s="715">
        <v>19.600000000000001</v>
      </c>
      <c r="AA5" s="715"/>
      <c r="AB5" s="715"/>
      <c r="AC5" s="715"/>
      <c r="AD5" s="716">
        <v>19443244</v>
      </c>
      <c r="AE5" s="716"/>
      <c r="AF5" s="716"/>
      <c r="AG5" s="716"/>
      <c r="AH5" s="716"/>
      <c r="AI5" s="716"/>
      <c r="AJ5" s="716"/>
      <c r="AK5" s="716"/>
      <c r="AL5" s="703">
        <v>37.9</v>
      </c>
      <c r="AM5" s="685"/>
      <c r="AN5" s="685"/>
      <c r="AO5" s="704"/>
      <c r="AP5" s="679" t="s">
        <v>217</v>
      </c>
      <c r="AQ5" s="680"/>
      <c r="AR5" s="680"/>
      <c r="AS5" s="680"/>
      <c r="AT5" s="680"/>
      <c r="AU5" s="680"/>
      <c r="AV5" s="680"/>
      <c r="AW5" s="680"/>
      <c r="AX5" s="680"/>
      <c r="AY5" s="680"/>
      <c r="AZ5" s="680"/>
      <c r="BA5" s="680"/>
      <c r="BB5" s="680"/>
      <c r="BC5" s="680"/>
      <c r="BD5" s="680"/>
      <c r="BE5" s="680"/>
      <c r="BF5" s="681"/>
      <c r="BG5" s="621">
        <v>19308168</v>
      </c>
      <c r="BH5" s="622"/>
      <c r="BI5" s="622"/>
      <c r="BJ5" s="622"/>
      <c r="BK5" s="622"/>
      <c r="BL5" s="622"/>
      <c r="BM5" s="622"/>
      <c r="BN5" s="623"/>
      <c r="BO5" s="659">
        <v>92.8</v>
      </c>
      <c r="BP5" s="659"/>
      <c r="BQ5" s="659"/>
      <c r="BR5" s="659"/>
      <c r="BS5" s="660">
        <v>425424</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749479</v>
      </c>
      <c r="S6" s="622"/>
      <c r="T6" s="622"/>
      <c r="U6" s="622"/>
      <c r="V6" s="622"/>
      <c r="W6" s="622"/>
      <c r="X6" s="622"/>
      <c r="Y6" s="623"/>
      <c r="Z6" s="659">
        <v>0.7</v>
      </c>
      <c r="AA6" s="659"/>
      <c r="AB6" s="659"/>
      <c r="AC6" s="659"/>
      <c r="AD6" s="660">
        <v>749479</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19308168</v>
      </c>
      <c r="BH6" s="622"/>
      <c r="BI6" s="622"/>
      <c r="BJ6" s="622"/>
      <c r="BK6" s="622"/>
      <c r="BL6" s="622"/>
      <c r="BM6" s="622"/>
      <c r="BN6" s="623"/>
      <c r="BO6" s="659">
        <v>92.8</v>
      </c>
      <c r="BP6" s="659"/>
      <c r="BQ6" s="659"/>
      <c r="BR6" s="659"/>
      <c r="BS6" s="660">
        <v>425424</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387055</v>
      </c>
      <c r="CS6" s="622"/>
      <c r="CT6" s="622"/>
      <c r="CU6" s="622"/>
      <c r="CV6" s="622"/>
      <c r="CW6" s="622"/>
      <c r="CX6" s="622"/>
      <c r="CY6" s="623"/>
      <c r="CZ6" s="703">
        <v>0.4</v>
      </c>
      <c r="DA6" s="685"/>
      <c r="DB6" s="685"/>
      <c r="DC6" s="705"/>
      <c r="DD6" s="627">
        <v>79</v>
      </c>
      <c r="DE6" s="622"/>
      <c r="DF6" s="622"/>
      <c r="DG6" s="622"/>
      <c r="DH6" s="622"/>
      <c r="DI6" s="622"/>
      <c r="DJ6" s="622"/>
      <c r="DK6" s="622"/>
      <c r="DL6" s="622"/>
      <c r="DM6" s="622"/>
      <c r="DN6" s="622"/>
      <c r="DO6" s="622"/>
      <c r="DP6" s="623"/>
      <c r="DQ6" s="627">
        <v>385041</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8682</v>
      </c>
      <c r="S7" s="622"/>
      <c r="T7" s="622"/>
      <c r="U7" s="622"/>
      <c r="V7" s="622"/>
      <c r="W7" s="622"/>
      <c r="X7" s="622"/>
      <c r="Y7" s="623"/>
      <c r="Z7" s="659">
        <v>0</v>
      </c>
      <c r="AA7" s="659"/>
      <c r="AB7" s="659"/>
      <c r="AC7" s="659"/>
      <c r="AD7" s="660">
        <v>8682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8673891</v>
      </c>
      <c r="BH7" s="622"/>
      <c r="BI7" s="622"/>
      <c r="BJ7" s="622"/>
      <c r="BK7" s="622"/>
      <c r="BL7" s="622"/>
      <c r="BM7" s="622"/>
      <c r="BN7" s="623"/>
      <c r="BO7" s="659">
        <v>41.7</v>
      </c>
      <c r="BP7" s="659"/>
      <c r="BQ7" s="659"/>
      <c r="BR7" s="659"/>
      <c r="BS7" s="660">
        <v>425424</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7723246</v>
      </c>
      <c r="CS7" s="622"/>
      <c r="CT7" s="622"/>
      <c r="CU7" s="622"/>
      <c r="CV7" s="622"/>
      <c r="CW7" s="622"/>
      <c r="CX7" s="622"/>
      <c r="CY7" s="623"/>
      <c r="CZ7" s="659">
        <v>7.3</v>
      </c>
      <c r="DA7" s="659"/>
      <c r="DB7" s="659"/>
      <c r="DC7" s="659"/>
      <c r="DD7" s="627">
        <v>203834</v>
      </c>
      <c r="DE7" s="622"/>
      <c r="DF7" s="622"/>
      <c r="DG7" s="622"/>
      <c r="DH7" s="622"/>
      <c r="DI7" s="622"/>
      <c r="DJ7" s="622"/>
      <c r="DK7" s="622"/>
      <c r="DL7" s="622"/>
      <c r="DM7" s="622"/>
      <c r="DN7" s="622"/>
      <c r="DO7" s="622"/>
      <c r="DP7" s="623"/>
      <c r="DQ7" s="627">
        <v>6695170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82476</v>
      </c>
      <c r="S8" s="622"/>
      <c r="T8" s="622"/>
      <c r="U8" s="622"/>
      <c r="V8" s="622"/>
      <c r="W8" s="622"/>
      <c r="X8" s="622"/>
      <c r="Y8" s="623"/>
      <c r="Z8" s="659">
        <v>0.1</v>
      </c>
      <c r="AA8" s="659"/>
      <c r="AB8" s="659"/>
      <c r="AC8" s="659"/>
      <c r="AD8" s="660">
        <v>82476</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229813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43804018</v>
      </c>
      <c r="CS8" s="622"/>
      <c r="CT8" s="622"/>
      <c r="CU8" s="622"/>
      <c r="CV8" s="622"/>
      <c r="CW8" s="622"/>
      <c r="CX8" s="622"/>
      <c r="CY8" s="623"/>
      <c r="CZ8" s="659">
        <v>41.3</v>
      </c>
      <c r="DA8" s="659"/>
      <c r="DB8" s="659"/>
      <c r="DC8" s="659"/>
      <c r="DD8" s="627">
        <v>260312</v>
      </c>
      <c r="DE8" s="622"/>
      <c r="DF8" s="622"/>
      <c r="DG8" s="622"/>
      <c r="DH8" s="622"/>
      <c r="DI8" s="622"/>
      <c r="DJ8" s="622"/>
      <c r="DK8" s="622"/>
      <c r="DL8" s="622"/>
      <c r="DM8" s="622"/>
      <c r="DN8" s="622"/>
      <c r="DO8" s="622"/>
      <c r="DP8" s="623"/>
      <c r="DQ8" s="627">
        <v>19466019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127002</v>
      </c>
      <c r="S9" s="622"/>
      <c r="T9" s="622"/>
      <c r="U9" s="622"/>
      <c r="V9" s="622"/>
      <c r="W9" s="622"/>
      <c r="X9" s="622"/>
      <c r="Y9" s="623"/>
      <c r="Z9" s="659">
        <v>0.1</v>
      </c>
      <c r="AA9" s="659"/>
      <c r="AB9" s="659"/>
      <c r="AC9" s="659"/>
      <c r="AD9" s="660">
        <v>127002</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6705567</v>
      </c>
      <c r="BH9" s="622"/>
      <c r="BI9" s="622"/>
      <c r="BJ9" s="622"/>
      <c r="BK9" s="622"/>
      <c r="BL9" s="622"/>
      <c r="BM9" s="622"/>
      <c r="BN9" s="623"/>
      <c r="BO9" s="659">
        <v>32.200000000000003</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8244111</v>
      </c>
      <c r="CS9" s="622"/>
      <c r="CT9" s="622"/>
      <c r="CU9" s="622"/>
      <c r="CV9" s="622"/>
      <c r="CW9" s="622"/>
      <c r="CX9" s="622"/>
      <c r="CY9" s="623"/>
      <c r="CZ9" s="659">
        <v>7.8</v>
      </c>
      <c r="DA9" s="659"/>
      <c r="DB9" s="659"/>
      <c r="DC9" s="659"/>
      <c r="DD9" s="627">
        <v>249773</v>
      </c>
      <c r="DE9" s="622"/>
      <c r="DF9" s="622"/>
      <c r="DG9" s="622"/>
      <c r="DH9" s="622"/>
      <c r="DI9" s="622"/>
      <c r="DJ9" s="622"/>
      <c r="DK9" s="622"/>
      <c r="DL9" s="622"/>
      <c r="DM9" s="622"/>
      <c r="DN9" s="622"/>
      <c r="DO9" s="622"/>
      <c r="DP9" s="623"/>
      <c r="DQ9" s="627">
        <v>5195208</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591441</v>
      </c>
      <c r="BH10" s="622"/>
      <c r="BI10" s="622"/>
      <c r="BJ10" s="622"/>
      <c r="BK10" s="622"/>
      <c r="BL10" s="622"/>
      <c r="BM10" s="622"/>
      <c r="BN10" s="623"/>
      <c r="BO10" s="659">
        <v>2.8</v>
      </c>
      <c r="BP10" s="659"/>
      <c r="BQ10" s="659"/>
      <c r="BR10" s="659"/>
      <c r="BS10" s="660">
        <v>98444</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191192</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111496</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4497122</v>
      </c>
      <c r="S11" s="622"/>
      <c r="T11" s="622"/>
      <c r="U11" s="622"/>
      <c r="V11" s="622"/>
      <c r="W11" s="622"/>
      <c r="X11" s="622"/>
      <c r="Y11" s="623"/>
      <c r="Z11" s="624">
        <v>4.2</v>
      </c>
      <c r="AA11" s="625"/>
      <c r="AB11" s="625"/>
      <c r="AC11" s="626"/>
      <c r="AD11" s="627">
        <v>4497122</v>
      </c>
      <c r="AE11" s="622"/>
      <c r="AF11" s="622"/>
      <c r="AG11" s="622"/>
      <c r="AH11" s="622"/>
      <c r="AI11" s="622"/>
      <c r="AJ11" s="622"/>
      <c r="AK11" s="623"/>
      <c r="AL11" s="624">
        <v>8.8000000000000007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1147070</v>
      </c>
      <c r="BH11" s="622"/>
      <c r="BI11" s="622"/>
      <c r="BJ11" s="622"/>
      <c r="BK11" s="622"/>
      <c r="BL11" s="622"/>
      <c r="BM11" s="622"/>
      <c r="BN11" s="623"/>
      <c r="BO11" s="659">
        <v>5.5</v>
      </c>
      <c r="BP11" s="659"/>
      <c r="BQ11" s="659"/>
      <c r="BR11" s="659"/>
      <c r="BS11" s="660">
        <v>326980</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2719819</v>
      </c>
      <c r="CS11" s="622"/>
      <c r="CT11" s="622"/>
      <c r="CU11" s="622"/>
      <c r="CV11" s="622"/>
      <c r="CW11" s="622"/>
      <c r="CX11" s="622"/>
      <c r="CY11" s="623"/>
      <c r="CZ11" s="659">
        <v>2.6</v>
      </c>
      <c r="DA11" s="659"/>
      <c r="DB11" s="659"/>
      <c r="DC11" s="659"/>
      <c r="DD11" s="627">
        <v>1373831</v>
      </c>
      <c r="DE11" s="622"/>
      <c r="DF11" s="622"/>
      <c r="DG11" s="622"/>
      <c r="DH11" s="622"/>
      <c r="DI11" s="622"/>
      <c r="DJ11" s="622"/>
      <c r="DK11" s="622"/>
      <c r="DL11" s="622"/>
      <c r="DM11" s="622"/>
      <c r="DN11" s="622"/>
      <c r="DO11" s="622"/>
      <c r="DP11" s="623"/>
      <c r="DQ11" s="627">
        <v>795034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8250</v>
      </c>
      <c r="S12" s="622"/>
      <c r="T12" s="622"/>
      <c r="U12" s="622"/>
      <c r="V12" s="622"/>
      <c r="W12" s="622"/>
      <c r="X12" s="622"/>
      <c r="Y12" s="623"/>
      <c r="Z12" s="659">
        <v>0</v>
      </c>
      <c r="AA12" s="659"/>
      <c r="AB12" s="659"/>
      <c r="AC12" s="659"/>
      <c r="AD12" s="660">
        <v>8250</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8481116</v>
      </c>
      <c r="BH12" s="622"/>
      <c r="BI12" s="622"/>
      <c r="BJ12" s="622"/>
      <c r="BK12" s="622"/>
      <c r="BL12" s="622"/>
      <c r="BM12" s="622"/>
      <c r="BN12" s="623"/>
      <c r="BO12" s="659">
        <v>40.799999999999997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3630941</v>
      </c>
      <c r="CS12" s="622"/>
      <c r="CT12" s="622"/>
      <c r="CU12" s="622"/>
      <c r="CV12" s="622"/>
      <c r="CW12" s="622"/>
      <c r="CX12" s="622"/>
      <c r="CY12" s="623"/>
      <c r="CZ12" s="659">
        <v>3.4</v>
      </c>
      <c r="DA12" s="659"/>
      <c r="DB12" s="659"/>
      <c r="DC12" s="659"/>
      <c r="DD12" s="627">
        <v>35651</v>
      </c>
      <c r="DE12" s="622"/>
      <c r="DF12" s="622"/>
      <c r="DG12" s="622"/>
      <c r="DH12" s="622"/>
      <c r="DI12" s="622"/>
      <c r="DJ12" s="622"/>
      <c r="DK12" s="622"/>
      <c r="DL12" s="622"/>
      <c r="DM12" s="622"/>
      <c r="DN12" s="622"/>
      <c r="DO12" s="622"/>
      <c r="DP12" s="623"/>
      <c r="DQ12" s="627">
        <v>1023633</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8375956</v>
      </c>
      <c r="BH13" s="622"/>
      <c r="BI13" s="622"/>
      <c r="BJ13" s="622"/>
      <c r="BK13" s="622"/>
      <c r="BL13" s="622"/>
      <c r="BM13" s="622"/>
      <c r="BN13" s="623"/>
      <c r="BO13" s="659">
        <v>40.299999999999997</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10798109</v>
      </c>
      <c r="CS13" s="622"/>
      <c r="CT13" s="622"/>
      <c r="CU13" s="622"/>
      <c r="CV13" s="622"/>
      <c r="CW13" s="622"/>
      <c r="CX13" s="622"/>
      <c r="CY13" s="623"/>
      <c r="CZ13" s="659">
        <v>10.199999999999999</v>
      </c>
      <c r="DA13" s="659"/>
      <c r="DB13" s="659"/>
      <c r="DC13" s="659"/>
      <c r="DD13" s="627">
        <v>5225214</v>
      </c>
      <c r="DE13" s="622"/>
      <c r="DF13" s="622"/>
      <c r="DG13" s="622"/>
      <c r="DH13" s="622"/>
      <c r="DI13" s="622"/>
      <c r="DJ13" s="622"/>
      <c r="DK13" s="622"/>
      <c r="DL13" s="622"/>
      <c r="DM13" s="622"/>
      <c r="DN13" s="622"/>
      <c r="DO13" s="622"/>
      <c r="DP13" s="623"/>
      <c r="DQ13" s="627">
        <v>6073315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464629</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4176430</v>
      </c>
      <c r="CS14" s="622"/>
      <c r="CT14" s="622"/>
      <c r="CU14" s="622"/>
      <c r="CV14" s="622"/>
      <c r="CW14" s="622"/>
      <c r="CX14" s="622"/>
      <c r="CY14" s="623"/>
      <c r="CZ14" s="659">
        <v>3.9</v>
      </c>
      <c r="DA14" s="659"/>
      <c r="DB14" s="659"/>
      <c r="DC14" s="659"/>
      <c r="DD14" s="627">
        <v>920308</v>
      </c>
      <c r="DE14" s="622"/>
      <c r="DF14" s="622"/>
      <c r="DG14" s="622"/>
      <c r="DH14" s="622"/>
      <c r="DI14" s="622"/>
      <c r="DJ14" s="622"/>
      <c r="DK14" s="622"/>
      <c r="DL14" s="622"/>
      <c r="DM14" s="622"/>
      <c r="DN14" s="622"/>
      <c r="DO14" s="622"/>
      <c r="DP14" s="623"/>
      <c r="DQ14" s="627">
        <v>2990965</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66836</v>
      </c>
      <c r="S15" s="622"/>
      <c r="T15" s="622"/>
      <c r="U15" s="622"/>
      <c r="V15" s="622"/>
      <c r="W15" s="622"/>
      <c r="X15" s="622"/>
      <c r="Y15" s="623"/>
      <c r="Z15" s="659">
        <v>0.1</v>
      </c>
      <c r="AA15" s="659"/>
      <c r="AB15" s="659"/>
      <c r="AC15" s="659"/>
      <c r="AD15" s="660">
        <v>66836</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1675144</v>
      </c>
      <c r="BH15" s="622"/>
      <c r="BI15" s="622"/>
      <c r="BJ15" s="622"/>
      <c r="BK15" s="622"/>
      <c r="BL15" s="622"/>
      <c r="BM15" s="622"/>
      <c r="BN15" s="623"/>
      <c r="BO15" s="659">
        <v>8.1</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12572908</v>
      </c>
      <c r="CS15" s="622"/>
      <c r="CT15" s="622"/>
      <c r="CU15" s="622"/>
      <c r="CV15" s="622"/>
      <c r="CW15" s="622"/>
      <c r="CX15" s="622"/>
      <c r="CY15" s="623"/>
      <c r="CZ15" s="659">
        <v>11.9</v>
      </c>
      <c r="DA15" s="659"/>
      <c r="DB15" s="659"/>
      <c r="DC15" s="659"/>
      <c r="DD15" s="627">
        <v>4213403</v>
      </c>
      <c r="DE15" s="622"/>
      <c r="DF15" s="622"/>
      <c r="DG15" s="622"/>
      <c r="DH15" s="622"/>
      <c r="DI15" s="622"/>
      <c r="DJ15" s="622"/>
      <c r="DK15" s="622"/>
      <c r="DL15" s="622"/>
      <c r="DM15" s="622"/>
      <c r="DN15" s="622"/>
      <c r="DO15" s="622"/>
      <c r="DP15" s="623"/>
      <c r="DQ15" s="627">
        <v>7169103</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363780</v>
      </c>
      <c r="S16" s="622"/>
      <c r="T16" s="622"/>
      <c r="U16" s="622"/>
      <c r="V16" s="622"/>
      <c r="W16" s="622"/>
      <c r="X16" s="622"/>
      <c r="Y16" s="623"/>
      <c r="Z16" s="659">
        <v>0.3</v>
      </c>
      <c r="AA16" s="659"/>
      <c r="AB16" s="659"/>
      <c r="AC16" s="659"/>
      <c r="AD16" s="660">
        <v>363780</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13388</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15287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4171</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780360</v>
      </c>
      <c r="S17" s="622"/>
      <c r="T17" s="622"/>
      <c r="U17" s="622"/>
      <c r="V17" s="622"/>
      <c r="W17" s="622"/>
      <c r="X17" s="622"/>
      <c r="Y17" s="623"/>
      <c r="Z17" s="659">
        <v>0.7</v>
      </c>
      <c r="AA17" s="659"/>
      <c r="AB17" s="659"/>
      <c r="AC17" s="659"/>
      <c r="AD17" s="660">
        <v>780360</v>
      </c>
      <c r="AE17" s="660"/>
      <c r="AF17" s="660"/>
      <c r="AG17" s="660"/>
      <c r="AH17" s="660"/>
      <c r="AI17" s="660"/>
      <c r="AJ17" s="660"/>
      <c r="AK17" s="660"/>
      <c r="AL17" s="624">
        <v>1.5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11689632</v>
      </c>
      <c r="CS17" s="622"/>
      <c r="CT17" s="622"/>
      <c r="CU17" s="622"/>
      <c r="CV17" s="622"/>
      <c r="CW17" s="622"/>
      <c r="CX17" s="622"/>
      <c r="CY17" s="623"/>
      <c r="CZ17" s="659">
        <v>11</v>
      </c>
      <c r="DA17" s="659"/>
      <c r="DB17" s="659"/>
      <c r="DC17" s="659"/>
      <c r="DD17" s="627" t="s">
        <v>122</v>
      </c>
      <c r="DE17" s="622"/>
      <c r="DF17" s="622"/>
      <c r="DG17" s="622"/>
      <c r="DH17" s="622"/>
      <c r="DI17" s="622"/>
      <c r="DJ17" s="622"/>
      <c r="DK17" s="622"/>
      <c r="DL17" s="622"/>
      <c r="DM17" s="622"/>
      <c r="DN17" s="622"/>
      <c r="DO17" s="622"/>
      <c r="DP17" s="623"/>
      <c r="DQ17" s="627">
        <v>10663378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124952</v>
      </c>
      <c r="S18" s="622"/>
      <c r="T18" s="622"/>
      <c r="U18" s="622"/>
      <c r="V18" s="622"/>
      <c r="W18" s="622"/>
      <c r="X18" s="622"/>
      <c r="Y18" s="623"/>
      <c r="Z18" s="659">
        <v>0.1</v>
      </c>
      <c r="AA18" s="659"/>
      <c r="AB18" s="659"/>
      <c r="AC18" s="659"/>
      <c r="AD18" s="660">
        <v>124952</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634013</v>
      </c>
      <c r="S19" s="622"/>
      <c r="T19" s="622"/>
      <c r="U19" s="622"/>
      <c r="V19" s="622"/>
      <c r="W19" s="622"/>
      <c r="X19" s="622"/>
      <c r="Y19" s="623"/>
      <c r="Z19" s="659">
        <v>0.6</v>
      </c>
      <c r="AA19" s="659"/>
      <c r="AB19" s="659"/>
      <c r="AC19" s="659"/>
      <c r="AD19" s="660">
        <v>634013</v>
      </c>
      <c r="AE19" s="660"/>
      <c r="AF19" s="660"/>
      <c r="AG19" s="660"/>
      <c r="AH19" s="660"/>
      <c r="AI19" s="660"/>
      <c r="AJ19" s="660"/>
      <c r="AK19" s="660"/>
      <c r="AL19" s="624">
        <v>1.2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1496501</v>
      </c>
      <c r="BH19" s="622"/>
      <c r="BI19" s="622"/>
      <c r="BJ19" s="622"/>
      <c r="BK19" s="622"/>
      <c r="BL19" s="622"/>
      <c r="BM19" s="622"/>
      <c r="BN19" s="623"/>
      <c r="BO19" s="659">
        <v>7.2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21395</v>
      </c>
      <c r="S20" s="622"/>
      <c r="T20" s="622"/>
      <c r="U20" s="622"/>
      <c r="V20" s="622"/>
      <c r="W20" s="622"/>
      <c r="X20" s="622"/>
      <c r="Y20" s="623"/>
      <c r="Z20" s="659">
        <v>0</v>
      </c>
      <c r="AA20" s="659"/>
      <c r="AB20" s="659"/>
      <c r="AC20" s="659"/>
      <c r="AD20" s="660">
        <v>21395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1496501</v>
      </c>
      <c r="BH20" s="622"/>
      <c r="BI20" s="622"/>
      <c r="BJ20" s="622"/>
      <c r="BK20" s="622"/>
      <c r="BL20" s="622"/>
      <c r="BM20" s="622"/>
      <c r="BN20" s="623"/>
      <c r="BO20" s="659">
        <v>7.2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105952748</v>
      </c>
      <c r="CS20" s="622"/>
      <c r="CT20" s="622"/>
      <c r="CU20" s="622"/>
      <c r="CV20" s="622"/>
      <c r="CW20" s="622"/>
      <c r="CX20" s="622"/>
      <c r="CY20" s="623"/>
      <c r="CZ20" s="659">
        <v>100</v>
      </c>
      <c r="DA20" s="659"/>
      <c r="DB20" s="659"/>
      <c r="DC20" s="659"/>
      <c r="DD20" s="627">
        <v>12482405</v>
      </c>
      <c r="DE20" s="622"/>
      <c r="DF20" s="622"/>
      <c r="DG20" s="622"/>
      <c r="DH20" s="622"/>
      <c r="DI20" s="622"/>
      <c r="DJ20" s="622"/>
      <c r="DK20" s="622"/>
      <c r="DL20" s="622"/>
      <c r="DM20" s="622"/>
      <c r="DN20" s="622"/>
      <c r="DO20" s="622"/>
      <c r="DP20" s="623"/>
      <c r="DQ20" s="627">
        <v>60572533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27194962</v>
      </c>
      <c r="S21" s="622"/>
      <c r="T21" s="622"/>
      <c r="U21" s="622"/>
      <c r="V21" s="622"/>
      <c r="W21" s="622"/>
      <c r="X21" s="622"/>
      <c r="Y21" s="623"/>
      <c r="Z21" s="659">
        <v>25.6</v>
      </c>
      <c r="AA21" s="659"/>
      <c r="AB21" s="659"/>
      <c r="AC21" s="659"/>
      <c r="AD21" s="660">
        <v>24993872</v>
      </c>
      <c r="AE21" s="660"/>
      <c r="AF21" s="660"/>
      <c r="AG21" s="660"/>
      <c r="AH21" s="660"/>
      <c r="AI21" s="660"/>
      <c r="AJ21" s="660"/>
      <c r="AK21" s="660"/>
      <c r="AL21" s="624">
        <v>48.7</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135077</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24993872</v>
      </c>
      <c r="S22" s="622"/>
      <c r="T22" s="622"/>
      <c r="U22" s="622"/>
      <c r="V22" s="622"/>
      <c r="W22" s="622"/>
      <c r="X22" s="622"/>
      <c r="Y22" s="623"/>
      <c r="Z22" s="659">
        <v>23.5</v>
      </c>
      <c r="AA22" s="659"/>
      <c r="AB22" s="659"/>
      <c r="AC22" s="659"/>
      <c r="AD22" s="660">
        <v>24993872</v>
      </c>
      <c r="AE22" s="660"/>
      <c r="AF22" s="660"/>
      <c r="AG22" s="660"/>
      <c r="AH22" s="660"/>
      <c r="AI22" s="660"/>
      <c r="AJ22" s="660"/>
      <c r="AK22" s="660"/>
      <c r="AL22" s="624">
        <v>48.7</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2201090</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1361424</v>
      </c>
      <c r="BH23" s="622"/>
      <c r="BI23" s="622"/>
      <c r="BJ23" s="622"/>
      <c r="BK23" s="622"/>
      <c r="BL23" s="622"/>
      <c r="BM23" s="622"/>
      <c r="BN23" s="623"/>
      <c r="BO23" s="659">
        <v>6.5</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58355541</v>
      </c>
      <c r="CS24" s="677"/>
      <c r="CT24" s="677"/>
      <c r="CU24" s="677"/>
      <c r="CV24" s="677"/>
      <c r="CW24" s="677"/>
      <c r="CX24" s="677"/>
      <c r="CY24" s="702"/>
      <c r="CZ24" s="703">
        <v>55.1</v>
      </c>
      <c r="DA24" s="685"/>
      <c r="DB24" s="685"/>
      <c r="DC24" s="705"/>
      <c r="DD24" s="701">
        <v>33148835</v>
      </c>
      <c r="DE24" s="677"/>
      <c r="DF24" s="677"/>
      <c r="DG24" s="677"/>
      <c r="DH24" s="677"/>
      <c r="DI24" s="677"/>
      <c r="DJ24" s="677"/>
      <c r="DK24" s="702"/>
      <c r="DL24" s="701">
        <v>29989574</v>
      </c>
      <c r="DM24" s="677"/>
      <c r="DN24" s="677"/>
      <c r="DO24" s="677"/>
      <c r="DP24" s="677"/>
      <c r="DQ24" s="677"/>
      <c r="DR24" s="677"/>
      <c r="DS24" s="677"/>
      <c r="DT24" s="677"/>
      <c r="DU24" s="677"/>
      <c r="DV24" s="702"/>
      <c r="DW24" s="703">
        <v>58.3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54683618</v>
      </c>
      <c r="S25" s="622"/>
      <c r="T25" s="622"/>
      <c r="U25" s="622"/>
      <c r="V25" s="622"/>
      <c r="W25" s="622"/>
      <c r="X25" s="622"/>
      <c r="Y25" s="623"/>
      <c r="Z25" s="659">
        <v>51.5</v>
      </c>
      <c r="AA25" s="659"/>
      <c r="AB25" s="659"/>
      <c r="AC25" s="659"/>
      <c r="AD25" s="660">
        <v>51121103</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13874580</v>
      </c>
      <c r="CS25" s="634"/>
      <c r="CT25" s="634"/>
      <c r="CU25" s="634"/>
      <c r="CV25" s="634"/>
      <c r="CW25" s="634"/>
      <c r="CX25" s="634"/>
      <c r="CY25" s="635"/>
      <c r="CZ25" s="624">
        <v>13.1</v>
      </c>
      <c r="DA25" s="636"/>
      <c r="DB25" s="636"/>
      <c r="DC25" s="637"/>
      <c r="DD25" s="627">
        <v>12572912</v>
      </c>
      <c r="DE25" s="634"/>
      <c r="DF25" s="634"/>
      <c r="DG25" s="634"/>
      <c r="DH25" s="634"/>
      <c r="DI25" s="634"/>
      <c r="DJ25" s="634"/>
      <c r="DK25" s="635"/>
      <c r="DL25" s="627">
        <v>11966777</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16208</v>
      </c>
      <c r="S26" s="622"/>
      <c r="T26" s="622"/>
      <c r="U26" s="622"/>
      <c r="V26" s="622"/>
      <c r="W26" s="622"/>
      <c r="X26" s="622"/>
      <c r="Y26" s="623"/>
      <c r="Z26" s="659">
        <v>0</v>
      </c>
      <c r="AA26" s="659"/>
      <c r="AB26" s="659"/>
      <c r="AC26" s="659"/>
      <c r="AD26" s="660">
        <v>16208</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8637926</v>
      </c>
      <c r="CS26" s="622"/>
      <c r="CT26" s="622"/>
      <c r="CU26" s="622"/>
      <c r="CV26" s="622"/>
      <c r="CW26" s="622"/>
      <c r="CX26" s="622"/>
      <c r="CY26" s="623"/>
      <c r="CZ26" s="624">
        <v>8.1999999999999993</v>
      </c>
      <c r="DA26" s="636"/>
      <c r="DB26" s="636"/>
      <c r="DC26" s="637"/>
      <c r="DD26" s="627">
        <v>7655216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755147</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20804669</v>
      </c>
      <c r="BH27" s="622"/>
      <c r="BI27" s="622"/>
      <c r="BJ27" s="622"/>
      <c r="BK27" s="622"/>
      <c r="BL27" s="622"/>
      <c r="BM27" s="622"/>
      <c r="BN27" s="623"/>
      <c r="BO27" s="659">
        <v>100</v>
      </c>
      <c r="BP27" s="659"/>
      <c r="BQ27" s="659"/>
      <c r="BR27" s="659"/>
      <c r="BS27" s="660">
        <v>425424</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32791336</v>
      </c>
      <c r="CS27" s="634"/>
      <c r="CT27" s="634"/>
      <c r="CU27" s="634"/>
      <c r="CV27" s="634"/>
      <c r="CW27" s="634"/>
      <c r="CX27" s="634"/>
      <c r="CY27" s="635"/>
      <c r="CZ27" s="624">
        <v>30.9</v>
      </c>
      <c r="DA27" s="636"/>
      <c r="DB27" s="636"/>
      <c r="DC27" s="637"/>
      <c r="DD27" s="627">
        <v>9912552</v>
      </c>
      <c r="DE27" s="634"/>
      <c r="DF27" s="634"/>
      <c r="DG27" s="634"/>
      <c r="DH27" s="634"/>
      <c r="DI27" s="634"/>
      <c r="DJ27" s="634"/>
      <c r="DK27" s="635"/>
      <c r="DL27" s="627">
        <v>7430698</v>
      </c>
      <c r="DM27" s="634"/>
      <c r="DN27" s="634"/>
      <c r="DO27" s="634"/>
      <c r="DP27" s="634"/>
      <c r="DQ27" s="634"/>
      <c r="DR27" s="634"/>
      <c r="DS27" s="634"/>
      <c r="DT27" s="634"/>
      <c r="DU27" s="634"/>
      <c r="DV27" s="635"/>
      <c r="DW27" s="624">
        <v>14.4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2014646</v>
      </c>
      <c r="S28" s="622"/>
      <c r="T28" s="622"/>
      <c r="U28" s="622"/>
      <c r="V28" s="622"/>
      <c r="W28" s="622"/>
      <c r="X28" s="622"/>
      <c r="Y28" s="623"/>
      <c r="Z28" s="659">
        <v>1.9</v>
      </c>
      <c r="AA28" s="659"/>
      <c r="AB28" s="659"/>
      <c r="AC28" s="659"/>
      <c r="AD28" s="660">
        <v>108038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11689625</v>
      </c>
      <c r="CS28" s="622"/>
      <c r="CT28" s="622"/>
      <c r="CU28" s="622"/>
      <c r="CV28" s="622"/>
      <c r="CW28" s="622"/>
      <c r="CX28" s="622"/>
      <c r="CY28" s="623"/>
      <c r="CZ28" s="624">
        <v>11</v>
      </c>
      <c r="DA28" s="636"/>
      <c r="DB28" s="636"/>
      <c r="DC28" s="637"/>
      <c r="DD28" s="627">
        <v>10663371</v>
      </c>
      <c r="DE28" s="622"/>
      <c r="DF28" s="622"/>
      <c r="DG28" s="622"/>
      <c r="DH28" s="622"/>
      <c r="DI28" s="622"/>
      <c r="DJ28" s="622"/>
      <c r="DK28" s="623"/>
      <c r="DL28" s="627">
        <v>10592099</v>
      </c>
      <c r="DM28" s="622"/>
      <c r="DN28" s="622"/>
      <c r="DO28" s="622"/>
      <c r="DP28" s="622"/>
      <c r="DQ28" s="622"/>
      <c r="DR28" s="622"/>
      <c r="DS28" s="622"/>
      <c r="DT28" s="622"/>
      <c r="DU28" s="622"/>
      <c r="DV28" s="623"/>
      <c r="DW28" s="624">
        <v>20.6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571744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11682849</v>
      </c>
      <c r="CS29" s="634"/>
      <c r="CT29" s="634"/>
      <c r="CU29" s="634"/>
      <c r="CV29" s="634"/>
      <c r="CW29" s="634"/>
      <c r="CX29" s="634"/>
      <c r="CY29" s="635"/>
      <c r="CZ29" s="624">
        <v>11</v>
      </c>
      <c r="DA29" s="636"/>
      <c r="DB29" s="636"/>
      <c r="DC29" s="637"/>
      <c r="DD29" s="627">
        <v>10656595</v>
      </c>
      <c r="DE29" s="634"/>
      <c r="DF29" s="634"/>
      <c r="DG29" s="634"/>
      <c r="DH29" s="634"/>
      <c r="DI29" s="634"/>
      <c r="DJ29" s="634"/>
      <c r="DK29" s="635"/>
      <c r="DL29" s="627">
        <v>10585323</v>
      </c>
      <c r="DM29" s="634"/>
      <c r="DN29" s="634"/>
      <c r="DO29" s="634"/>
      <c r="DP29" s="634"/>
      <c r="DQ29" s="634"/>
      <c r="DR29" s="634"/>
      <c r="DS29" s="634"/>
      <c r="DT29" s="634"/>
      <c r="DU29" s="634"/>
      <c r="DV29" s="635"/>
      <c r="DW29" s="624">
        <v>20.6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25324048</v>
      </c>
      <c r="S30" s="622"/>
      <c r="T30" s="622"/>
      <c r="U30" s="622"/>
      <c r="V30" s="622"/>
      <c r="W30" s="622"/>
      <c r="X30" s="622"/>
      <c r="Y30" s="623"/>
      <c r="Z30" s="659">
        <v>23.9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11240276</v>
      </c>
      <c r="CS30" s="622"/>
      <c r="CT30" s="622"/>
      <c r="CU30" s="622"/>
      <c r="CV30" s="622"/>
      <c r="CW30" s="622"/>
      <c r="CX30" s="622"/>
      <c r="CY30" s="623"/>
      <c r="CZ30" s="624">
        <v>10.6</v>
      </c>
      <c r="DA30" s="636"/>
      <c r="DB30" s="636"/>
      <c r="DC30" s="637"/>
      <c r="DD30" s="627">
        <v>10220247</v>
      </c>
      <c r="DE30" s="622"/>
      <c r="DF30" s="622"/>
      <c r="DG30" s="622"/>
      <c r="DH30" s="622"/>
      <c r="DI30" s="622"/>
      <c r="DJ30" s="622"/>
      <c r="DK30" s="623"/>
      <c r="DL30" s="627">
        <v>10148994</v>
      </c>
      <c r="DM30" s="622"/>
      <c r="DN30" s="622"/>
      <c r="DO30" s="622"/>
      <c r="DP30" s="622"/>
      <c r="DQ30" s="622"/>
      <c r="DR30" s="622"/>
      <c r="DS30" s="622"/>
      <c r="DT30" s="622"/>
      <c r="DU30" s="622"/>
      <c r="DV30" s="623"/>
      <c r="DW30" s="624">
        <v>19.7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v>
      </c>
      <c r="BH31" s="684"/>
      <c r="BI31" s="684"/>
      <c r="BJ31" s="684"/>
      <c r="BK31" s="684"/>
      <c r="BL31" s="684"/>
      <c r="BM31" s="685">
        <v>97</v>
      </c>
      <c r="BN31" s="684"/>
      <c r="BO31" s="684"/>
      <c r="BP31" s="684"/>
      <c r="BQ31" s="686"/>
      <c r="BR31" s="683">
        <v>99.1</v>
      </c>
      <c r="BS31" s="684"/>
      <c r="BT31" s="684"/>
      <c r="BU31" s="684"/>
      <c r="BV31" s="684"/>
      <c r="BW31" s="684"/>
      <c r="BX31" s="685">
        <v>97</v>
      </c>
      <c r="BY31" s="684"/>
      <c r="BZ31" s="684"/>
      <c r="CA31" s="684"/>
      <c r="CB31" s="686"/>
      <c r="CD31" s="642"/>
      <c r="CE31" s="643"/>
      <c r="CF31" s="618" t="s">
        <v>301</v>
      </c>
      <c r="CG31" s="619"/>
      <c r="CH31" s="619"/>
      <c r="CI31" s="619"/>
      <c r="CJ31" s="619"/>
      <c r="CK31" s="619"/>
      <c r="CL31" s="619"/>
      <c r="CM31" s="619"/>
      <c r="CN31" s="619"/>
      <c r="CO31" s="619"/>
      <c r="CP31" s="619"/>
      <c r="CQ31" s="620"/>
      <c r="CR31" s="621">
        <v>442573</v>
      </c>
      <c r="CS31" s="634"/>
      <c r="CT31" s="634"/>
      <c r="CU31" s="634"/>
      <c r="CV31" s="634"/>
      <c r="CW31" s="634"/>
      <c r="CX31" s="634"/>
      <c r="CY31" s="635"/>
      <c r="CZ31" s="624">
        <v>0.4</v>
      </c>
      <c r="DA31" s="636"/>
      <c r="DB31" s="636"/>
      <c r="DC31" s="637"/>
      <c r="DD31" s="627">
        <v>436348</v>
      </c>
      <c r="DE31" s="634"/>
      <c r="DF31" s="634"/>
      <c r="DG31" s="634"/>
      <c r="DH31" s="634"/>
      <c r="DI31" s="634"/>
      <c r="DJ31" s="634"/>
      <c r="DK31" s="635"/>
      <c r="DL31" s="627">
        <v>436329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6652965</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98.9</v>
      </c>
      <c r="BH32" s="634"/>
      <c r="BI32" s="634"/>
      <c r="BJ32" s="634"/>
      <c r="BK32" s="634"/>
      <c r="BL32" s="634"/>
      <c r="BM32" s="625">
        <v>97.2</v>
      </c>
      <c r="BN32" s="634"/>
      <c r="BO32" s="634"/>
      <c r="BP32" s="634"/>
      <c r="BQ32" s="657"/>
      <c r="BR32" s="687">
        <v>99</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v>6776</v>
      </c>
      <c r="CS32" s="622"/>
      <c r="CT32" s="622"/>
      <c r="CU32" s="622"/>
      <c r="CV32" s="622"/>
      <c r="CW32" s="622"/>
      <c r="CX32" s="622"/>
      <c r="CY32" s="623"/>
      <c r="CZ32" s="624">
        <v>0</v>
      </c>
      <c r="DA32" s="636"/>
      <c r="DB32" s="636"/>
      <c r="DC32" s="637"/>
      <c r="DD32" s="627">
        <v>6776</v>
      </c>
      <c r="DE32" s="622"/>
      <c r="DF32" s="622"/>
      <c r="DG32" s="622"/>
      <c r="DH32" s="622"/>
      <c r="DI32" s="622"/>
      <c r="DJ32" s="622"/>
      <c r="DK32" s="623"/>
      <c r="DL32" s="627">
        <v>6776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233901</v>
      </c>
      <c r="S33" s="622"/>
      <c r="T33" s="622"/>
      <c r="U33" s="622"/>
      <c r="V33" s="622"/>
      <c r="W33" s="622"/>
      <c r="X33" s="622"/>
      <c r="Y33" s="623"/>
      <c r="Z33" s="659">
        <v>0.2</v>
      </c>
      <c r="AA33" s="659"/>
      <c r="AB33" s="659"/>
      <c r="AC33" s="659"/>
      <c r="AD33" s="660">
        <v>49376</v>
      </c>
      <c r="AE33" s="660"/>
      <c r="AF33" s="660"/>
      <c r="AG33" s="660"/>
      <c r="AH33" s="660"/>
      <c r="AI33" s="660"/>
      <c r="AJ33" s="660"/>
      <c r="AK33" s="660"/>
      <c r="AL33" s="624">
        <v>0.1</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98.9</v>
      </c>
      <c r="BH33" s="606"/>
      <c r="BI33" s="606"/>
      <c r="BJ33" s="606"/>
      <c r="BK33" s="606"/>
      <c r="BL33" s="606"/>
      <c r="BM33" s="652">
        <v>96.2</v>
      </c>
      <c r="BN33" s="606"/>
      <c r="BO33" s="606"/>
      <c r="BP33" s="606"/>
      <c r="BQ33" s="669"/>
      <c r="BR33" s="682">
        <v>98.9</v>
      </c>
      <c r="BS33" s="606"/>
      <c r="BT33" s="606"/>
      <c r="BU33" s="606"/>
      <c r="BV33" s="606"/>
      <c r="BW33" s="606"/>
      <c r="BX33" s="652">
        <v>96.1</v>
      </c>
      <c r="BY33" s="606"/>
      <c r="BZ33" s="606"/>
      <c r="CA33" s="606"/>
      <c r="CB33" s="669"/>
      <c r="CD33" s="618" t="s">
        <v>308</v>
      </c>
      <c r="CE33" s="619"/>
      <c r="CF33" s="619"/>
      <c r="CG33" s="619"/>
      <c r="CH33" s="619"/>
      <c r="CI33" s="619"/>
      <c r="CJ33" s="619"/>
      <c r="CK33" s="619"/>
      <c r="CL33" s="619"/>
      <c r="CM33" s="619"/>
      <c r="CN33" s="619"/>
      <c r="CO33" s="619"/>
      <c r="CP33" s="619"/>
      <c r="CQ33" s="620"/>
      <c r="CR33" s="621">
        <v>35099515</v>
      </c>
      <c r="CS33" s="634"/>
      <c r="CT33" s="634"/>
      <c r="CU33" s="634"/>
      <c r="CV33" s="634"/>
      <c r="CW33" s="634"/>
      <c r="CX33" s="634"/>
      <c r="CY33" s="635"/>
      <c r="CZ33" s="624">
        <v>33.1</v>
      </c>
      <c r="DA33" s="636"/>
      <c r="DB33" s="636"/>
      <c r="DC33" s="637"/>
      <c r="DD33" s="627">
        <v>25464763</v>
      </c>
      <c r="DE33" s="634"/>
      <c r="DF33" s="634"/>
      <c r="DG33" s="634"/>
      <c r="DH33" s="634"/>
      <c r="DI33" s="634"/>
      <c r="DJ33" s="634"/>
      <c r="DK33" s="635"/>
      <c r="DL33" s="627">
        <v>19240848</v>
      </c>
      <c r="DM33" s="634"/>
      <c r="DN33" s="634"/>
      <c r="DO33" s="634"/>
      <c r="DP33" s="634"/>
      <c r="DQ33" s="634"/>
      <c r="DR33" s="634"/>
      <c r="DS33" s="634"/>
      <c r="DT33" s="634"/>
      <c r="DU33" s="634"/>
      <c r="DV33" s="635"/>
      <c r="DW33" s="624">
        <v>37.4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2220686</v>
      </c>
      <c r="S34" s="622"/>
      <c r="T34" s="622"/>
      <c r="U34" s="622"/>
      <c r="V34" s="622"/>
      <c r="W34" s="622"/>
      <c r="X34" s="622"/>
      <c r="Y34" s="623"/>
      <c r="Z34" s="659">
        <v>2.1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12737586</v>
      </c>
      <c r="CS34" s="622"/>
      <c r="CT34" s="622"/>
      <c r="CU34" s="622"/>
      <c r="CV34" s="622"/>
      <c r="CW34" s="622"/>
      <c r="CX34" s="622"/>
      <c r="CY34" s="623"/>
      <c r="CZ34" s="624">
        <v>12</v>
      </c>
      <c r="DA34" s="636"/>
      <c r="DB34" s="636"/>
      <c r="DC34" s="637"/>
      <c r="DD34" s="627">
        <v>9846726</v>
      </c>
      <c r="DE34" s="622"/>
      <c r="DF34" s="622"/>
      <c r="DG34" s="622"/>
      <c r="DH34" s="622"/>
      <c r="DI34" s="622"/>
      <c r="DJ34" s="622"/>
      <c r="DK34" s="623"/>
      <c r="DL34" s="627">
        <v>7395504</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817673</v>
      </c>
      <c r="S35" s="622"/>
      <c r="T35" s="622"/>
      <c r="U35" s="622"/>
      <c r="V35" s="622"/>
      <c r="W35" s="622"/>
      <c r="X35" s="622"/>
      <c r="Y35" s="623"/>
      <c r="Z35" s="659">
        <v>0.8</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1916905</v>
      </c>
      <c r="CS35" s="634"/>
      <c r="CT35" s="634"/>
      <c r="CU35" s="634"/>
      <c r="CV35" s="634"/>
      <c r="CW35" s="634"/>
      <c r="CX35" s="634"/>
      <c r="CY35" s="635"/>
      <c r="CZ35" s="624">
        <v>1.8</v>
      </c>
      <c r="DA35" s="636"/>
      <c r="DB35" s="636"/>
      <c r="DC35" s="637"/>
      <c r="DD35" s="627">
        <v>1691486</v>
      </c>
      <c r="DE35" s="634"/>
      <c r="DF35" s="634"/>
      <c r="DG35" s="634"/>
      <c r="DH35" s="634"/>
      <c r="DI35" s="634"/>
      <c r="DJ35" s="634"/>
      <c r="DK35" s="635"/>
      <c r="DL35" s="627">
        <v>1201890</v>
      </c>
      <c r="DM35" s="634"/>
      <c r="DN35" s="634"/>
      <c r="DO35" s="634"/>
      <c r="DP35" s="634"/>
      <c r="DQ35" s="634"/>
      <c r="DR35" s="634"/>
      <c r="DS35" s="634"/>
      <c r="DT35" s="634"/>
      <c r="DU35" s="634"/>
      <c r="DV35" s="635"/>
      <c r="DW35" s="624">
        <v>2.2999999999999998</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727513</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13190864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11653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8462517</v>
      </c>
      <c r="CS36" s="622"/>
      <c r="CT36" s="622"/>
      <c r="CU36" s="622"/>
      <c r="CV36" s="622"/>
      <c r="CW36" s="622"/>
      <c r="CX36" s="622"/>
      <c r="CY36" s="623"/>
      <c r="CZ36" s="624">
        <v>8</v>
      </c>
      <c r="DA36" s="636"/>
      <c r="DB36" s="636"/>
      <c r="DC36" s="637"/>
      <c r="DD36" s="627">
        <v>7059550</v>
      </c>
      <c r="DE36" s="622"/>
      <c r="DF36" s="622"/>
      <c r="DG36" s="622"/>
      <c r="DH36" s="622"/>
      <c r="DI36" s="622"/>
      <c r="DJ36" s="622"/>
      <c r="DK36" s="623"/>
      <c r="DL36" s="627">
        <v>5064859</v>
      </c>
      <c r="DM36" s="622"/>
      <c r="DN36" s="622"/>
      <c r="DO36" s="622"/>
      <c r="DP36" s="622"/>
      <c r="DQ36" s="622"/>
      <c r="DR36" s="622"/>
      <c r="DS36" s="622"/>
      <c r="DT36" s="622"/>
      <c r="DU36" s="622"/>
      <c r="DV36" s="623"/>
      <c r="DW36" s="624">
        <v>9.8000000000000007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3022350</v>
      </c>
      <c r="S37" s="622"/>
      <c r="T37" s="622"/>
      <c r="U37" s="622"/>
      <c r="V37" s="622"/>
      <c r="W37" s="622"/>
      <c r="X37" s="622"/>
      <c r="Y37" s="623"/>
      <c r="Z37" s="659">
        <v>2.8</v>
      </c>
      <c r="AA37" s="659"/>
      <c r="AB37" s="659"/>
      <c r="AC37" s="659"/>
      <c r="AD37" s="660">
        <v>10620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1830938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-318896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911419</v>
      </c>
      <c r="CS37" s="634"/>
      <c r="CT37" s="634"/>
      <c r="CU37" s="634"/>
      <c r="CV37" s="634"/>
      <c r="CW37" s="634"/>
      <c r="CX37" s="634"/>
      <c r="CY37" s="635"/>
      <c r="CZ37" s="624">
        <v>0.9</v>
      </c>
      <c r="DA37" s="636"/>
      <c r="DB37" s="636"/>
      <c r="DC37" s="637"/>
      <c r="DD37" s="627">
        <v>911419</v>
      </c>
      <c r="DE37" s="634"/>
      <c r="DF37" s="634"/>
      <c r="DG37" s="634"/>
      <c r="DH37" s="634"/>
      <c r="DI37" s="634"/>
      <c r="DJ37" s="634"/>
      <c r="DK37" s="635"/>
      <c r="DL37" s="627">
        <v>909923</v>
      </c>
      <c r="DM37" s="634"/>
      <c r="DN37" s="634"/>
      <c r="DO37" s="634"/>
      <c r="DP37" s="634"/>
      <c r="DQ37" s="634"/>
      <c r="DR37" s="634"/>
      <c r="DS37" s="634"/>
      <c r="DT37" s="634"/>
      <c r="DU37" s="634"/>
      <c r="DV37" s="635"/>
      <c r="DW37" s="624">
        <v>1.8</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9126862</v>
      </c>
      <c r="S38" s="622"/>
      <c r="T38" s="622"/>
      <c r="U38" s="622"/>
      <c r="V38" s="622"/>
      <c r="W38" s="622"/>
      <c r="X38" s="622"/>
      <c r="Y38" s="623"/>
      <c r="Z38" s="659">
        <v>8.6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1765060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19614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7976110</v>
      </c>
      <c r="CS38" s="622"/>
      <c r="CT38" s="622"/>
      <c r="CU38" s="622"/>
      <c r="CV38" s="622"/>
      <c r="CW38" s="622"/>
      <c r="CX38" s="622"/>
      <c r="CY38" s="623"/>
      <c r="CZ38" s="624">
        <v>7.5</v>
      </c>
      <c r="DA38" s="636"/>
      <c r="DB38" s="636"/>
      <c r="DC38" s="637"/>
      <c r="DD38" s="627">
        <v>6427143</v>
      </c>
      <c r="DE38" s="622"/>
      <c r="DF38" s="622"/>
      <c r="DG38" s="622"/>
      <c r="DH38" s="622"/>
      <c r="DI38" s="622"/>
      <c r="DJ38" s="622"/>
      <c r="DK38" s="623"/>
      <c r="DL38" s="627">
        <v>5578595</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1549908</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26388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481616</v>
      </c>
      <c r="CS39" s="634"/>
      <c r="CT39" s="634"/>
      <c r="CU39" s="634"/>
      <c r="CV39" s="634"/>
      <c r="CW39" s="634"/>
      <c r="CX39" s="634"/>
      <c r="CY39" s="635"/>
      <c r="CZ39" s="624">
        <v>0.5</v>
      </c>
      <c r="DA39" s="636"/>
      <c r="DB39" s="636"/>
      <c r="DC39" s="637"/>
      <c r="DD39" s="627">
        <v>414933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158362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46464</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3524781</v>
      </c>
      <c r="CS40" s="622"/>
      <c r="CT40" s="622"/>
      <c r="CU40" s="622"/>
      <c r="CV40" s="622"/>
      <c r="CW40" s="622"/>
      <c r="CX40" s="622"/>
      <c r="CY40" s="623"/>
      <c r="CZ40" s="624">
        <v>3.3</v>
      </c>
      <c r="DA40" s="636"/>
      <c r="DB40" s="636"/>
      <c r="DC40" s="637"/>
      <c r="DD40" s="627">
        <v>24925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106167361</v>
      </c>
      <c r="S41" s="646"/>
      <c r="T41" s="646"/>
      <c r="U41" s="646"/>
      <c r="V41" s="646"/>
      <c r="W41" s="646"/>
      <c r="X41" s="646"/>
      <c r="Y41" s="649"/>
      <c r="Z41" s="650">
        <v>100</v>
      </c>
      <c r="AA41" s="650"/>
      <c r="AB41" s="650"/>
      <c r="AC41" s="650"/>
      <c r="AD41" s="651">
        <v>51305345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2050976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5947518</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12497692</v>
      </c>
      <c r="CS42" s="634"/>
      <c r="CT42" s="634"/>
      <c r="CU42" s="634"/>
      <c r="CV42" s="634"/>
      <c r="CW42" s="634"/>
      <c r="CX42" s="634"/>
      <c r="CY42" s="635"/>
      <c r="CZ42" s="624">
        <v>11.8</v>
      </c>
      <c r="DA42" s="636"/>
      <c r="DB42" s="636"/>
      <c r="DC42" s="637"/>
      <c r="DD42" s="627">
        <v>1958935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581726</v>
      </c>
      <c r="CS43" s="634"/>
      <c r="CT43" s="634"/>
      <c r="CU43" s="634"/>
      <c r="CV43" s="634"/>
      <c r="CW43" s="634"/>
      <c r="CX43" s="634"/>
      <c r="CY43" s="635"/>
      <c r="CZ43" s="624">
        <v>0.5</v>
      </c>
      <c r="DA43" s="636"/>
      <c r="DB43" s="636"/>
      <c r="DC43" s="637"/>
      <c r="DD43" s="627">
        <v>483045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12482405</v>
      </c>
      <c r="CS44" s="622"/>
      <c r="CT44" s="622"/>
      <c r="CU44" s="622"/>
      <c r="CV44" s="622"/>
      <c r="CW44" s="622"/>
      <c r="CX44" s="622"/>
      <c r="CY44" s="623"/>
      <c r="CZ44" s="624">
        <v>11.8</v>
      </c>
      <c r="DA44" s="625"/>
      <c r="DB44" s="625"/>
      <c r="DC44" s="626"/>
      <c r="DD44" s="627">
        <v>1954764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5848946</v>
      </c>
      <c r="CS45" s="634"/>
      <c r="CT45" s="634"/>
      <c r="CU45" s="634"/>
      <c r="CV45" s="634"/>
      <c r="CW45" s="634"/>
      <c r="CX45" s="634"/>
      <c r="CY45" s="635"/>
      <c r="CZ45" s="624">
        <v>5.5</v>
      </c>
      <c r="DA45" s="636"/>
      <c r="DB45" s="636"/>
      <c r="DC45" s="637"/>
      <c r="DD45" s="627">
        <v>381562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5951320</v>
      </c>
      <c r="CS46" s="622"/>
      <c r="CT46" s="622"/>
      <c r="CU46" s="622"/>
      <c r="CV46" s="622"/>
      <c r="CW46" s="622"/>
      <c r="CX46" s="622"/>
      <c r="CY46" s="623"/>
      <c r="CZ46" s="624">
        <v>5.6</v>
      </c>
      <c r="DA46" s="625"/>
      <c r="DB46" s="625"/>
      <c r="DC46" s="626"/>
      <c r="DD46" s="627">
        <v>1572993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15287</v>
      </c>
      <c r="CS47" s="634"/>
      <c r="CT47" s="634"/>
      <c r="CU47" s="634"/>
      <c r="CV47" s="634"/>
      <c r="CW47" s="634"/>
      <c r="CX47" s="634"/>
      <c r="CY47" s="635"/>
      <c r="CZ47" s="624">
        <v>0</v>
      </c>
      <c r="DA47" s="636"/>
      <c r="DB47" s="636"/>
      <c r="DC47" s="637"/>
      <c r="DD47" s="627">
        <v>4171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105952748</v>
      </c>
      <c r="CS49" s="606"/>
      <c r="CT49" s="606"/>
      <c r="CU49" s="606"/>
      <c r="CV49" s="606"/>
      <c r="CW49" s="606"/>
      <c r="CX49" s="606"/>
      <c r="CY49" s="607"/>
      <c r="CZ49" s="608">
        <v>100</v>
      </c>
      <c r="DA49" s="609"/>
      <c r="DB49" s="609"/>
      <c r="DC49" s="610"/>
      <c r="DD49" s="611">
        <v>60572533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hlGmx5IJu7ArltfJTu21nkbympwMfYuBuFRejHqV2CwvoLjipAbfBgKd8zFO66uNYZWwA6qVf6wVfnbzhg0JQ==" saltValue="+quqGRYUCxLlR9Q7jSuc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104858</v>
      </c>
      <c r="R7" s="1103"/>
      <c r="S7" s="1103"/>
      <c r="T7" s="1103"/>
      <c r="U7" s="1103"/>
      <c r="V7" s="1103">
        <v>104648</v>
      </c>
      <c r="W7" s="1103"/>
      <c r="X7" s="1103"/>
      <c r="Y7" s="1103"/>
      <c r="Z7" s="1103"/>
      <c r="AA7" s="1103">
        <v>211</v>
      </c>
      <c r="AB7" s="1103"/>
      <c r="AC7" s="1103"/>
      <c r="AD7" s="1103"/>
      <c r="AE7" s="1104"/>
      <c r="AF7" s="1105">
        <v>175</v>
      </c>
      <c r="AG7" s="1106"/>
      <c r="AH7" s="1106"/>
      <c r="AI7" s="1106"/>
      <c r="AJ7" s="1107"/>
      <c r="AK7" s="1108">
        <v>833</v>
      </c>
      <c r="AL7" s="1109"/>
      <c r="AM7" s="1109"/>
      <c r="AN7" s="1109"/>
      <c r="AO7" s="1109"/>
      <c r="AP7" s="1109">
        <v>97557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4</v>
      </c>
      <c r="CI7" s="1097"/>
      <c r="CJ7" s="1097"/>
      <c r="CK7" s="1097"/>
      <c r="CL7" s="1098"/>
      <c r="CM7" s="1096">
        <v>361</v>
      </c>
      <c r="CN7" s="1097"/>
      <c r="CO7" s="1097"/>
      <c r="CP7" s="1097"/>
      <c r="CQ7" s="1098"/>
      <c r="CR7" s="1096">
        <v>60</v>
      </c>
      <c r="CS7" s="1097"/>
      <c r="CT7" s="1097"/>
      <c r="CU7" s="1097"/>
      <c r="CV7" s="1098"/>
      <c r="CW7" s="1096" t="s">
        <v>496</v>
      </c>
      <c r="CX7" s="1097"/>
      <c r="CY7" s="1097"/>
      <c r="CZ7" s="1097"/>
      <c r="DA7" s="1098"/>
      <c r="DB7" s="1096" t="s">
        <v>496</v>
      </c>
      <c r="DC7" s="1097"/>
      <c r="DD7" s="1097"/>
      <c r="DE7" s="1097"/>
      <c r="DF7" s="1098"/>
      <c r="DG7" s="1096" t="s">
        <v>496</v>
      </c>
      <c r="DH7" s="1097"/>
      <c r="DI7" s="1097"/>
      <c r="DJ7" s="1097"/>
      <c r="DK7" s="1098"/>
      <c r="DL7" s="1096" t="s">
        <v>496</v>
      </c>
      <c r="DM7" s="1097"/>
      <c r="DN7" s="1097"/>
      <c r="DO7" s="1097"/>
      <c r="DP7" s="1098"/>
      <c r="DQ7" s="1096" t="s">
        <v>496</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1278</v>
      </c>
      <c r="R8" s="1039"/>
      <c r="S8" s="1039"/>
      <c r="T8" s="1039"/>
      <c r="U8" s="1039"/>
      <c r="V8" s="1039">
        <v>1278</v>
      </c>
      <c r="W8" s="1039"/>
      <c r="X8" s="1039"/>
      <c r="Y8" s="1039"/>
      <c r="Z8" s="1039"/>
      <c r="AA8" s="1039" t="s">
        <v>496</v>
      </c>
      <c r="AB8" s="1039"/>
      <c r="AC8" s="1039"/>
      <c r="AD8" s="1039"/>
      <c r="AE8" s="1040"/>
      <c r="AF8" s="1035" t="s">
        <v>122</v>
      </c>
      <c r="AG8" s="1036"/>
      <c r="AH8" s="1036"/>
      <c r="AI8" s="1036"/>
      <c r="AJ8" s="1037"/>
      <c r="AK8" s="1080">
        <v>34</v>
      </c>
      <c r="AL8" s="1081"/>
      <c r="AM8" s="1081"/>
      <c r="AN8" s="1081"/>
      <c r="AO8" s="1081"/>
      <c r="AP8" s="1081">
        <v>883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4</v>
      </c>
      <c r="CI8" s="990"/>
      <c r="CJ8" s="990"/>
      <c r="CK8" s="990"/>
      <c r="CL8" s="991"/>
      <c r="CM8" s="989">
        <v>88</v>
      </c>
      <c r="CN8" s="990"/>
      <c r="CO8" s="990"/>
      <c r="CP8" s="990"/>
      <c r="CQ8" s="991"/>
      <c r="CR8" s="989">
        <v>13</v>
      </c>
      <c r="CS8" s="990"/>
      <c r="CT8" s="990"/>
      <c r="CU8" s="990"/>
      <c r="CV8" s="991"/>
      <c r="CW8" s="989" t="s">
        <v>496</v>
      </c>
      <c r="CX8" s="990"/>
      <c r="CY8" s="990"/>
      <c r="CZ8" s="990"/>
      <c r="DA8" s="991"/>
      <c r="DB8" s="989">
        <v>2528</v>
      </c>
      <c r="DC8" s="990"/>
      <c r="DD8" s="990"/>
      <c r="DE8" s="990"/>
      <c r="DF8" s="991"/>
      <c r="DG8" s="989" t="s">
        <v>496</v>
      </c>
      <c r="DH8" s="990"/>
      <c r="DI8" s="990"/>
      <c r="DJ8" s="990"/>
      <c r="DK8" s="991"/>
      <c r="DL8" s="989" t="s">
        <v>496</v>
      </c>
      <c r="DM8" s="990"/>
      <c r="DN8" s="990"/>
      <c r="DO8" s="990"/>
      <c r="DP8" s="991"/>
      <c r="DQ8" s="989" t="s">
        <v>496</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595</v>
      </c>
      <c r="R9" s="1039"/>
      <c r="S9" s="1039"/>
      <c r="T9" s="1039"/>
      <c r="U9" s="1039"/>
      <c r="V9" s="1039">
        <v>591</v>
      </c>
      <c r="W9" s="1039"/>
      <c r="X9" s="1039"/>
      <c r="Y9" s="1039"/>
      <c r="Z9" s="1039"/>
      <c r="AA9" s="1039">
        <v>3788</v>
      </c>
      <c r="AB9" s="1039"/>
      <c r="AC9" s="1039"/>
      <c r="AD9" s="1039"/>
      <c r="AE9" s="1040"/>
      <c r="AF9" s="1035">
        <v>4</v>
      </c>
      <c r="AG9" s="1036"/>
      <c r="AH9" s="1036"/>
      <c r="AI9" s="1036"/>
      <c r="AJ9" s="1037"/>
      <c r="AK9" s="1080">
        <v>357</v>
      </c>
      <c r="AL9" s="1081"/>
      <c r="AM9" s="1081"/>
      <c r="AN9" s="1081"/>
      <c r="AO9" s="1081"/>
      <c r="AP9" s="1081">
        <v>243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-1</v>
      </c>
      <c r="CI9" s="990"/>
      <c r="CJ9" s="990"/>
      <c r="CK9" s="990"/>
      <c r="CL9" s="991"/>
      <c r="CM9" s="989">
        <v>38</v>
      </c>
      <c r="CN9" s="990"/>
      <c r="CO9" s="990"/>
      <c r="CP9" s="990"/>
      <c r="CQ9" s="991"/>
      <c r="CR9" s="989">
        <v>20</v>
      </c>
      <c r="CS9" s="990"/>
      <c r="CT9" s="990"/>
      <c r="CU9" s="990"/>
      <c r="CV9" s="991"/>
      <c r="CW9" s="989" t="s">
        <v>496</v>
      </c>
      <c r="CX9" s="990"/>
      <c r="CY9" s="990"/>
      <c r="CZ9" s="990"/>
      <c r="DA9" s="991"/>
      <c r="DB9" s="989" t="s">
        <v>496</v>
      </c>
      <c r="DC9" s="990"/>
      <c r="DD9" s="990"/>
      <c r="DE9" s="990"/>
      <c r="DF9" s="991"/>
      <c r="DG9" s="989" t="s">
        <v>496</v>
      </c>
      <c r="DH9" s="990"/>
      <c r="DI9" s="990"/>
      <c r="DJ9" s="990"/>
      <c r="DK9" s="991"/>
      <c r="DL9" s="989" t="s">
        <v>496</v>
      </c>
      <c r="DM9" s="990"/>
      <c r="DN9" s="990"/>
      <c r="DO9" s="990"/>
      <c r="DP9" s="991"/>
      <c r="DQ9" s="989" t="s">
        <v>496</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559</v>
      </c>
      <c r="BT10" s="993"/>
      <c r="BU10" s="993"/>
      <c r="BV10" s="993"/>
      <c r="BW10" s="993"/>
      <c r="BX10" s="993"/>
      <c r="BY10" s="993"/>
      <c r="BZ10" s="993"/>
      <c r="CA10" s="993"/>
      <c r="CB10" s="993"/>
      <c r="CC10" s="993"/>
      <c r="CD10" s="993"/>
      <c r="CE10" s="993"/>
      <c r="CF10" s="993"/>
      <c r="CG10" s="1014"/>
      <c r="CH10" s="989">
        <v>3</v>
      </c>
      <c r="CI10" s="990"/>
      <c r="CJ10" s="990"/>
      <c r="CK10" s="990"/>
      <c r="CL10" s="991"/>
      <c r="CM10" s="989">
        <v>101</v>
      </c>
      <c r="CN10" s="990"/>
      <c r="CO10" s="990"/>
      <c r="CP10" s="990"/>
      <c r="CQ10" s="991"/>
      <c r="CR10" s="989">
        <v>6</v>
      </c>
      <c r="CS10" s="990"/>
      <c r="CT10" s="990"/>
      <c r="CU10" s="990"/>
      <c r="CV10" s="991"/>
      <c r="CW10" s="989" t="s">
        <v>496</v>
      </c>
      <c r="CX10" s="990"/>
      <c r="CY10" s="990"/>
      <c r="CZ10" s="990"/>
      <c r="DA10" s="991"/>
      <c r="DB10" s="989" t="s">
        <v>496</v>
      </c>
      <c r="DC10" s="990"/>
      <c r="DD10" s="990"/>
      <c r="DE10" s="990"/>
      <c r="DF10" s="991"/>
      <c r="DG10" s="989" t="s">
        <v>496</v>
      </c>
      <c r="DH10" s="990"/>
      <c r="DI10" s="990"/>
      <c r="DJ10" s="990"/>
      <c r="DK10" s="991"/>
      <c r="DL10" s="989" t="s">
        <v>496</v>
      </c>
      <c r="DM10" s="990"/>
      <c r="DN10" s="990"/>
      <c r="DO10" s="990"/>
      <c r="DP10" s="991"/>
      <c r="DQ10" s="989" t="s">
        <v>496</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560</v>
      </c>
      <c r="BT11" s="993"/>
      <c r="BU11" s="993"/>
      <c r="BV11" s="993"/>
      <c r="BW11" s="993"/>
      <c r="BX11" s="993"/>
      <c r="BY11" s="993"/>
      <c r="BZ11" s="993"/>
      <c r="CA11" s="993"/>
      <c r="CB11" s="993"/>
      <c r="CC11" s="993"/>
      <c r="CD11" s="993"/>
      <c r="CE11" s="993"/>
      <c r="CF11" s="993"/>
      <c r="CG11" s="1014"/>
      <c r="CH11" s="989">
        <v>3</v>
      </c>
      <c r="CI11" s="990"/>
      <c r="CJ11" s="990"/>
      <c r="CK11" s="990"/>
      <c r="CL11" s="991"/>
      <c r="CM11" s="989">
        <v>17</v>
      </c>
      <c r="CN11" s="990"/>
      <c r="CO11" s="990"/>
      <c r="CP11" s="990"/>
      <c r="CQ11" s="991"/>
      <c r="CR11" s="989">
        <v>5</v>
      </c>
      <c r="CS11" s="990"/>
      <c r="CT11" s="990"/>
      <c r="CU11" s="990"/>
      <c r="CV11" s="991"/>
      <c r="CW11" s="989" t="s">
        <v>496</v>
      </c>
      <c r="CX11" s="990"/>
      <c r="CY11" s="990"/>
      <c r="CZ11" s="990"/>
      <c r="DA11" s="991"/>
      <c r="DB11" s="989" t="s">
        <v>496</v>
      </c>
      <c r="DC11" s="990"/>
      <c r="DD11" s="990"/>
      <c r="DE11" s="990"/>
      <c r="DF11" s="991"/>
      <c r="DG11" s="989" t="s">
        <v>496</v>
      </c>
      <c r="DH11" s="990"/>
      <c r="DI11" s="990"/>
      <c r="DJ11" s="990"/>
      <c r="DK11" s="991"/>
      <c r="DL11" s="989" t="s">
        <v>496</v>
      </c>
      <c r="DM11" s="990"/>
      <c r="DN11" s="990"/>
      <c r="DO11" s="990"/>
      <c r="DP11" s="991"/>
      <c r="DQ11" s="989" t="s">
        <v>496</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15431</v>
      </c>
      <c r="R28" s="1051"/>
      <c r="S28" s="1051"/>
      <c r="T28" s="1051"/>
      <c r="U28" s="1051"/>
      <c r="V28" s="1051">
        <v>15419</v>
      </c>
      <c r="W28" s="1051"/>
      <c r="X28" s="1051"/>
      <c r="Y28" s="1051"/>
      <c r="Z28" s="1051"/>
      <c r="AA28" s="1051">
        <v>12</v>
      </c>
      <c r="AB28" s="1051"/>
      <c r="AC28" s="1051"/>
      <c r="AD28" s="1051"/>
      <c r="AE28" s="1052"/>
      <c r="AF28" s="1053">
        <v>12</v>
      </c>
      <c r="AG28" s="1051"/>
      <c r="AH28" s="1051"/>
      <c r="AI28" s="1051"/>
      <c r="AJ28" s="1054"/>
      <c r="AK28" s="1042">
        <v>1717</v>
      </c>
      <c r="AL28" s="1043"/>
      <c r="AM28" s="1043"/>
      <c r="AN28" s="1043"/>
      <c r="AO28" s="1043"/>
      <c r="AP28" s="1043" t="s">
        <v>496</v>
      </c>
      <c r="AQ28" s="1043"/>
      <c r="AR28" s="1043"/>
      <c r="AS28" s="1043"/>
      <c r="AT28" s="1043"/>
      <c r="AU28" s="1043" t="s">
        <v>496</v>
      </c>
      <c r="AV28" s="1043"/>
      <c r="AW28" s="1043"/>
      <c r="AX28" s="1043"/>
      <c r="AY28" s="1043"/>
      <c r="AZ28" s="1044" t="s">
        <v>496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492</v>
      </c>
      <c r="R29" s="1039"/>
      <c r="S29" s="1039"/>
      <c r="T29" s="1039"/>
      <c r="U29" s="1039"/>
      <c r="V29" s="1039">
        <v>492</v>
      </c>
      <c r="W29" s="1039"/>
      <c r="X29" s="1039"/>
      <c r="Y29" s="1039"/>
      <c r="Z29" s="1039"/>
      <c r="AA29" s="1039" t="s">
        <v>496</v>
      </c>
      <c r="AB29" s="1039"/>
      <c r="AC29" s="1039"/>
      <c r="AD29" s="1039"/>
      <c r="AE29" s="1040"/>
      <c r="AF29" s="1035" t="s">
        <v>122</v>
      </c>
      <c r="AG29" s="1036"/>
      <c r="AH29" s="1036"/>
      <c r="AI29" s="1036"/>
      <c r="AJ29" s="1037"/>
      <c r="AK29" s="980">
        <v>309</v>
      </c>
      <c r="AL29" s="971"/>
      <c r="AM29" s="971"/>
      <c r="AN29" s="971"/>
      <c r="AO29" s="971"/>
      <c r="AP29" s="971">
        <v>153</v>
      </c>
      <c r="AQ29" s="971"/>
      <c r="AR29" s="971"/>
      <c r="AS29" s="971"/>
      <c r="AT29" s="971"/>
      <c r="AU29" s="971">
        <v>56</v>
      </c>
      <c r="AV29" s="971"/>
      <c r="AW29" s="971"/>
      <c r="AX29" s="971"/>
      <c r="AY29" s="971"/>
      <c r="AZ29" s="1041" t="s">
        <v>496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324</v>
      </c>
      <c r="R30" s="1039"/>
      <c r="S30" s="1039"/>
      <c r="T30" s="1039"/>
      <c r="U30" s="1039"/>
      <c r="V30" s="1039">
        <v>324</v>
      </c>
      <c r="W30" s="1039"/>
      <c r="X30" s="1039"/>
      <c r="Y30" s="1039"/>
      <c r="Z30" s="1039"/>
      <c r="AA30" s="1039" t="s">
        <v>496</v>
      </c>
      <c r="AB30" s="1039"/>
      <c r="AC30" s="1039"/>
      <c r="AD30" s="1039"/>
      <c r="AE30" s="1040"/>
      <c r="AF30" s="1035" t="s">
        <v>122</v>
      </c>
      <c r="AG30" s="1036"/>
      <c r="AH30" s="1036"/>
      <c r="AI30" s="1036"/>
      <c r="AJ30" s="1037"/>
      <c r="AK30" s="980">
        <v>244</v>
      </c>
      <c r="AL30" s="971"/>
      <c r="AM30" s="971"/>
      <c r="AN30" s="971"/>
      <c r="AO30" s="971"/>
      <c r="AP30" s="971">
        <v>102</v>
      </c>
      <c r="AQ30" s="971"/>
      <c r="AR30" s="971"/>
      <c r="AS30" s="971"/>
      <c r="AT30" s="971"/>
      <c r="AU30" s="971">
        <v>52</v>
      </c>
      <c r="AV30" s="971"/>
      <c r="AW30" s="971"/>
      <c r="AX30" s="971"/>
      <c r="AY30" s="971"/>
      <c r="AZ30" s="1041" t="s">
        <v>496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3073</v>
      </c>
      <c r="R31" s="1039"/>
      <c r="S31" s="1039"/>
      <c r="T31" s="1039"/>
      <c r="U31" s="1039"/>
      <c r="V31" s="1039">
        <v>3017</v>
      </c>
      <c r="W31" s="1039"/>
      <c r="X31" s="1039"/>
      <c r="Y31" s="1039"/>
      <c r="Z31" s="1039"/>
      <c r="AA31" s="1039">
        <v>56</v>
      </c>
      <c r="AB31" s="1039"/>
      <c r="AC31" s="1039"/>
      <c r="AD31" s="1039"/>
      <c r="AE31" s="1040"/>
      <c r="AF31" s="1035">
        <v>56</v>
      </c>
      <c r="AG31" s="1036"/>
      <c r="AH31" s="1036"/>
      <c r="AI31" s="1036"/>
      <c r="AJ31" s="1037"/>
      <c r="AK31" s="980">
        <v>862</v>
      </c>
      <c r="AL31" s="971"/>
      <c r="AM31" s="971"/>
      <c r="AN31" s="971"/>
      <c r="AO31" s="971"/>
      <c r="AP31" s="971" t="s">
        <v>496</v>
      </c>
      <c r="AQ31" s="971"/>
      <c r="AR31" s="971"/>
      <c r="AS31" s="971"/>
      <c r="AT31" s="971"/>
      <c r="AU31" s="971" t="s">
        <v>496</v>
      </c>
      <c r="AV31" s="971"/>
      <c r="AW31" s="971"/>
      <c r="AX31" s="971"/>
      <c r="AY31" s="971"/>
      <c r="AZ31" s="1041" t="s">
        <v>496</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18016</v>
      </c>
      <c r="R32" s="1039"/>
      <c r="S32" s="1039"/>
      <c r="T32" s="1039"/>
      <c r="U32" s="1039"/>
      <c r="V32" s="1039">
        <v>17627</v>
      </c>
      <c r="W32" s="1039"/>
      <c r="X32" s="1039"/>
      <c r="Y32" s="1039"/>
      <c r="Z32" s="1039"/>
      <c r="AA32" s="1039">
        <v>389</v>
      </c>
      <c r="AB32" s="1039"/>
      <c r="AC32" s="1039"/>
      <c r="AD32" s="1039"/>
      <c r="AE32" s="1040"/>
      <c r="AF32" s="1035">
        <v>389</v>
      </c>
      <c r="AG32" s="1036"/>
      <c r="AH32" s="1036"/>
      <c r="AI32" s="1036"/>
      <c r="AJ32" s="1037"/>
      <c r="AK32" s="980">
        <v>3282</v>
      </c>
      <c r="AL32" s="971"/>
      <c r="AM32" s="971"/>
      <c r="AN32" s="971"/>
      <c r="AO32" s="971"/>
      <c r="AP32" s="971">
        <v>12</v>
      </c>
      <c r="AQ32" s="971"/>
      <c r="AR32" s="971"/>
      <c r="AS32" s="971"/>
      <c r="AT32" s="971"/>
      <c r="AU32" s="971">
        <v>5</v>
      </c>
      <c r="AV32" s="971"/>
      <c r="AW32" s="971"/>
      <c r="AX32" s="971"/>
      <c r="AY32" s="971"/>
      <c r="AZ32" s="1041" t="s">
        <v>496</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168</v>
      </c>
      <c r="R33" s="1039"/>
      <c r="S33" s="1039"/>
      <c r="T33" s="1039"/>
      <c r="U33" s="1039"/>
      <c r="V33" s="1039">
        <v>156</v>
      </c>
      <c r="W33" s="1039"/>
      <c r="X33" s="1039"/>
      <c r="Y33" s="1039"/>
      <c r="Z33" s="1039"/>
      <c r="AA33" s="1039">
        <v>12</v>
      </c>
      <c r="AB33" s="1039"/>
      <c r="AC33" s="1039"/>
      <c r="AD33" s="1039"/>
      <c r="AE33" s="1040"/>
      <c r="AF33" s="1035">
        <v>12</v>
      </c>
      <c r="AG33" s="1036"/>
      <c r="AH33" s="1036"/>
      <c r="AI33" s="1036"/>
      <c r="AJ33" s="1037"/>
      <c r="AK33" s="980">
        <v>58</v>
      </c>
      <c r="AL33" s="971"/>
      <c r="AM33" s="971"/>
      <c r="AN33" s="971"/>
      <c r="AO33" s="971"/>
      <c r="AP33" s="971" t="s">
        <v>496</v>
      </c>
      <c r="AQ33" s="971"/>
      <c r="AR33" s="971"/>
      <c r="AS33" s="971"/>
      <c r="AT33" s="971"/>
      <c r="AU33" s="971" t="s">
        <v>496</v>
      </c>
      <c r="AV33" s="971"/>
      <c r="AW33" s="971"/>
      <c r="AX33" s="971"/>
      <c r="AY33" s="971"/>
      <c r="AZ33" s="1041" t="s">
        <v>496</v>
      </c>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18887</v>
      </c>
      <c r="R34" s="1039"/>
      <c r="S34" s="1039"/>
      <c r="T34" s="1039"/>
      <c r="U34" s="1039"/>
      <c r="V34" s="1039">
        <v>20249</v>
      </c>
      <c r="W34" s="1039"/>
      <c r="X34" s="1039"/>
      <c r="Y34" s="1039"/>
      <c r="Z34" s="1039"/>
      <c r="AA34" s="1039">
        <v>-1362</v>
      </c>
      <c r="AB34" s="1039"/>
      <c r="AC34" s="1039"/>
      <c r="AD34" s="1039"/>
      <c r="AE34" s="1040"/>
      <c r="AF34" s="1035">
        <v>5190</v>
      </c>
      <c r="AG34" s="1036"/>
      <c r="AH34" s="1036"/>
      <c r="AI34" s="1036"/>
      <c r="AJ34" s="1037"/>
      <c r="AK34" s="980">
        <v>213</v>
      </c>
      <c r="AL34" s="971"/>
      <c r="AM34" s="971"/>
      <c r="AN34" s="971"/>
      <c r="AO34" s="971"/>
      <c r="AP34" s="971">
        <v>9967</v>
      </c>
      <c r="AQ34" s="971"/>
      <c r="AR34" s="971"/>
      <c r="AS34" s="971"/>
      <c r="AT34" s="971"/>
      <c r="AU34" s="971">
        <v>5138</v>
      </c>
      <c r="AV34" s="971"/>
      <c r="AW34" s="971"/>
      <c r="AX34" s="971"/>
      <c r="AY34" s="971"/>
      <c r="AZ34" s="1041" t="s">
        <v>496</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399</v>
      </c>
      <c r="C35" s="1031"/>
      <c r="D35" s="1031"/>
      <c r="E35" s="1031"/>
      <c r="F35" s="1031"/>
      <c r="G35" s="1031"/>
      <c r="H35" s="1031"/>
      <c r="I35" s="1031"/>
      <c r="J35" s="1031"/>
      <c r="K35" s="1031"/>
      <c r="L35" s="1031"/>
      <c r="M35" s="1031"/>
      <c r="N35" s="1031"/>
      <c r="O35" s="1031"/>
      <c r="P35" s="1032"/>
      <c r="Q35" s="1038">
        <v>5416</v>
      </c>
      <c r="R35" s="1039"/>
      <c r="S35" s="1039"/>
      <c r="T35" s="1039"/>
      <c r="U35" s="1039"/>
      <c r="V35" s="1039">
        <v>4893</v>
      </c>
      <c r="W35" s="1039"/>
      <c r="X35" s="1039"/>
      <c r="Y35" s="1039"/>
      <c r="Z35" s="1039"/>
      <c r="AA35" s="1039">
        <v>523</v>
      </c>
      <c r="AB35" s="1039"/>
      <c r="AC35" s="1039"/>
      <c r="AD35" s="1039"/>
      <c r="AE35" s="1040"/>
      <c r="AF35" s="1035">
        <v>2478</v>
      </c>
      <c r="AG35" s="1036"/>
      <c r="AH35" s="1036"/>
      <c r="AI35" s="1036"/>
      <c r="AJ35" s="1037"/>
      <c r="AK35" s="980">
        <v>1696</v>
      </c>
      <c r="AL35" s="971"/>
      <c r="AM35" s="971"/>
      <c r="AN35" s="971"/>
      <c r="AO35" s="971"/>
      <c r="AP35" s="971">
        <v>30138</v>
      </c>
      <c r="AQ35" s="971"/>
      <c r="AR35" s="971"/>
      <c r="AS35" s="971"/>
      <c r="AT35" s="971"/>
      <c r="AU35" s="971">
        <v>3692</v>
      </c>
      <c r="AV35" s="971"/>
      <c r="AW35" s="971"/>
      <c r="AX35" s="971"/>
      <c r="AY35" s="971"/>
      <c r="AZ35" s="1041" t="s">
        <v>496</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400</v>
      </c>
      <c r="C36" s="1031"/>
      <c r="D36" s="1031"/>
      <c r="E36" s="1031"/>
      <c r="F36" s="1031"/>
      <c r="G36" s="1031"/>
      <c r="H36" s="1031"/>
      <c r="I36" s="1031"/>
      <c r="J36" s="1031"/>
      <c r="K36" s="1031"/>
      <c r="L36" s="1031"/>
      <c r="M36" s="1031"/>
      <c r="N36" s="1031"/>
      <c r="O36" s="1031"/>
      <c r="P36" s="1032"/>
      <c r="Q36" s="1038">
        <v>61</v>
      </c>
      <c r="R36" s="1039"/>
      <c r="S36" s="1039"/>
      <c r="T36" s="1039"/>
      <c r="U36" s="1039"/>
      <c r="V36" s="1039">
        <v>53</v>
      </c>
      <c r="W36" s="1039"/>
      <c r="X36" s="1039"/>
      <c r="Y36" s="1039"/>
      <c r="Z36" s="1039"/>
      <c r="AA36" s="1039">
        <v>8</v>
      </c>
      <c r="AB36" s="1039"/>
      <c r="AC36" s="1039"/>
      <c r="AD36" s="1039"/>
      <c r="AE36" s="1040"/>
      <c r="AF36" s="1035">
        <v>143</v>
      </c>
      <c r="AG36" s="1036"/>
      <c r="AH36" s="1036"/>
      <c r="AI36" s="1036"/>
      <c r="AJ36" s="1037"/>
      <c r="AK36" s="980" t="s">
        <v>496</v>
      </c>
      <c r="AL36" s="971"/>
      <c r="AM36" s="971"/>
      <c r="AN36" s="971"/>
      <c r="AO36" s="971"/>
      <c r="AP36" s="971">
        <v>28</v>
      </c>
      <c r="AQ36" s="971"/>
      <c r="AR36" s="971"/>
      <c r="AS36" s="971"/>
      <c r="AT36" s="971"/>
      <c r="AU36" s="971" t="s">
        <v>496</v>
      </c>
      <c r="AV36" s="971"/>
      <c r="AW36" s="971"/>
      <c r="AX36" s="971"/>
      <c r="AY36" s="971"/>
      <c r="AZ36" s="1041" t="s">
        <v>496</v>
      </c>
      <c r="BA36" s="1041"/>
      <c r="BB36" s="1041"/>
      <c r="BC36" s="1041"/>
      <c r="BD36" s="1041"/>
      <c r="BE36" s="972" t="s">
        <v>398</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401</v>
      </c>
      <c r="C37" s="1031"/>
      <c r="D37" s="1031"/>
      <c r="E37" s="1031"/>
      <c r="F37" s="1031"/>
      <c r="G37" s="1031"/>
      <c r="H37" s="1031"/>
      <c r="I37" s="1031"/>
      <c r="J37" s="1031"/>
      <c r="K37" s="1031"/>
      <c r="L37" s="1031"/>
      <c r="M37" s="1031"/>
      <c r="N37" s="1031"/>
      <c r="O37" s="1031"/>
      <c r="P37" s="1032"/>
      <c r="Q37" s="1038">
        <v>6989</v>
      </c>
      <c r="R37" s="1039"/>
      <c r="S37" s="1039"/>
      <c r="T37" s="1039"/>
      <c r="U37" s="1039"/>
      <c r="V37" s="1039">
        <v>6210</v>
      </c>
      <c r="W37" s="1039"/>
      <c r="X37" s="1039"/>
      <c r="Y37" s="1039"/>
      <c r="Z37" s="1039"/>
      <c r="AA37" s="1039">
        <v>779</v>
      </c>
      <c r="AB37" s="1039"/>
      <c r="AC37" s="1039"/>
      <c r="AD37" s="1039"/>
      <c r="AE37" s="1040"/>
      <c r="AF37" s="1035">
        <v>1422</v>
      </c>
      <c r="AG37" s="1036"/>
      <c r="AH37" s="1036"/>
      <c r="AI37" s="1036"/>
      <c r="AJ37" s="1037"/>
      <c r="AK37" s="980">
        <v>330</v>
      </c>
      <c r="AL37" s="971"/>
      <c r="AM37" s="971"/>
      <c r="AN37" s="971"/>
      <c r="AO37" s="971"/>
      <c r="AP37" s="971">
        <v>21703</v>
      </c>
      <c r="AQ37" s="971"/>
      <c r="AR37" s="971"/>
      <c r="AS37" s="971"/>
      <c r="AT37" s="971"/>
      <c r="AU37" s="971">
        <v>9746</v>
      </c>
      <c r="AV37" s="971"/>
      <c r="AW37" s="971"/>
      <c r="AX37" s="971"/>
      <c r="AY37" s="971"/>
      <c r="AZ37" s="1041" t="s">
        <v>496</v>
      </c>
      <c r="BA37" s="1041"/>
      <c r="BB37" s="1041"/>
      <c r="BC37" s="1041"/>
      <c r="BD37" s="1041"/>
      <c r="BE37" s="972" t="s">
        <v>398</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402</v>
      </c>
      <c r="C38" s="1031"/>
      <c r="D38" s="1031"/>
      <c r="E38" s="1031"/>
      <c r="F38" s="1031"/>
      <c r="G38" s="1031"/>
      <c r="H38" s="1031"/>
      <c r="I38" s="1031"/>
      <c r="J38" s="1031"/>
      <c r="K38" s="1031"/>
      <c r="L38" s="1031"/>
      <c r="M38" s="1031"/>
      <c r="N38" s="1031"/>
      <c r="O38" s="1031"/>
      <c r="P38" s="1032"/>
      <c r="Q38" s="1038">
        <v>90</v>
      </c>
      <c r="R38" s="1039"/>
      <c r="S38" s="1039"/>
      <c r="T38" s="1039"/>
      <c r="U38" s="1039"/>
      <c r="V38" s="1039">
        <v>86</v>
      </c>
      <c r="W38" s="1039"/>
      <c r="X38" s="1039"/>
      <c r="Y38" s="1039"/>
      <c r="Z38" s="1039"/>
      <c r="AA38" s="1039">
        <v>4</v>
      </c>
      <c r="AB38" s="1039"/>
      <c r="AC38" s="1039"/>
      <c r="AD38" s="1039"/>
      <c r="AE38" s="1040"/>
      <c r="AF38" s="1035">
        <v>321</v>
      </c>
      <c r="AG38" s="1036"/>
      <c r="AH38" s="1036"/>
      <c r="AI38" s="1036"/>
      <c r="AJ38" s="1037"/>
      <c r="AK38" s="980">
        <v>16</v>
      </c>
      <c r="AL38" s="971"/>
      <c r="AM38" s="971"/>
      <c r="AN38" s="971"/>
      <c r="AO38" s="971"/>
      <c r="AP38" s="971">
        <v>976</v>
      </c>
      <c r="AQ38" s="971"/>
      <c r="AR38" s="971"/>
      <c r="AS38" s="971"/>
      <c r="AT38" s="971"/>
      <c r="AU38" s="971">
        <v>488</v>
      </c>
      <c r="AV38" s="971"/>
      <c r="AW38" s="971"/>
      <c r="AX38" s="971"/>
      <c r="AY38" s="971"/>
      <c r="AZ38" s="1041" t="s">
        <v>496</v>
      </c>
      <c r="BA38" s="1041"/>
      <c r="BB38" s="1041"/>
      <c r="BC38" s="1041"/>
      <c r="BD38" s="1041"/>
      <c r="BE38" s="972" t="s">
        <v>398</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403</v>
      </c>
      <c r="C39" s="1031"/>
      <c r="D39" s="1031"/>
      <c r="E39" s="1031"/>
      <c r="F39" s="1031"/>
      <c r="G39" s="1031"/>
      <c r="H39" s="1031"/>
      <c r="I39" s="1031"/>
      <c r="J39" s="1031"/>
      <c r="K39" s="1031"/>
      <c r="L39" s="1031"/>
      <c r="M39" s="1031"/>
      <c r="N39" s="1031"/>
      <c r="O39" s="1031"/>
      <c r="P39" s="1032"/>
      <c r="Q39" s="1038">
        <v>658</v>
      </c>
      <c r="R39" s="1039"/>
      <c r="S39" s="1039"/>
      <c r="T39" s="1039"/>
      <c r="U39" s="1039"/>
      <c r="V39" s="1039">
        <v>496</v>
      </c>
      <c r="W39" s="1039"/>
      <c r="X39" s="1039"/>
      <c r="Y39" s="1039"/>
      <c r="Z39" s="1039"/>
      <c r="AA39" s="1039">
        <v>162</v>
      </c>
      <c r="AB39" s="1039"/>
      <c r="AC39" s="1039"/>
      <c r="AD39" s="1039"/>
      <c r="AE39" s="1040"/>
      <c r="AF39" s="1035">
        <v>2378</v>
      </c>
      <c r="AG39" s="1036"/>
      <c r="AH39" s="1036"/>
      <c r="AI39" s="1036"/>
      <c r="AJ39" s="1037"/>
      <c r="AK39" s="980" t="s">
        <v>496</v>
      </c>
      <c r="AL39" s="971"/>
      <c r="AM39" s="971"/>
      <c r="AN39" s="971"/>
      <c r="AO39" s="971"/>
      <c r="AP39" s="971">
        <v>1322</v>
      </c>
      <c r="AQ39" s="971"/>
      <c r="AR39" s="971"/>
      <c r="AS39" s="971"/>
      <c r="AT39" s="971"/>
      <c r="AU39" s="971" t="s">
        <v>496</v>
      </c>
      <c r="AV39" s="971"/>
      <c r="AW39" s="971"/>
      <c r="AX39" s="971"/>
      <c r="AY39" s="971"/>
      <c r="AZ39" s="1041" t="s">
        <v>496</v>
      </c>
      <c r="BA39" s="1041"/>
      <c r="BB39" s="1041"/>
      <c r="BC39" s="1041"/>
      <c r="BD39" s="1041"/>
      <c r="BE39" s="972" t="s">
        <v>398</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12400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407</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561</v>
      </c>
      <c r="C68" s="986"/>
      <c r="D68" s="986"/>
      <c r="E68" s="986"/>
      <c r="F68" s="986"/>
      <c r="G68" s="986"/>
      <c r="H68" s="986"/>
      <c r="I68" s="986"/>
      <c r="J68" s="986"/>
      <c r="K68" s="986"/>
      <c r="L68" s="986"/>
      <c r="M68" s="986"/>
      <c r="N68" s="986"/>
      <c r="O68" s="986"/>
      <c r="P68" s="987"/>
      <c r="Q68" s="988">
        <v>1061</v>
      </c>
      <c r="R68" s="982"/>
      <c r="S68" s="982"/>
      <c r="T68" s="982"/>
      <c r="U68" s="982"/>
      <c r="V68" s="982">
        <v>1058</v>
      </c>
      <c r="W68" s="982"/>
      <c r="X68" s="982"/>
      <c r="Y68" s="982"/>
      <c r="Z68" s="982"/>
      <c r="AA68" s="982">
        <v>3</v>
      </c>
      <c r="AB68" s="982"/>
      <c r="AC68" s="982"/>
      <c r="AD68" s="982"/>
      <c r="AE68" s="982"/>
      <c r="AF68" s="982">
        <v>3</v>
      </c>
      <c r="AG68" s="982"/>
      <c r="AH68" s="982"/>
      <c r="AI68" s="982"/>
      <c r="AJ68" s="982"/>
      <c r="AK68" s="982" t="s">
        <v>496</v>
      </c>
      <c r="AL68" s="982"/>
      <c r="AM68" s="982"/>
      <c r="AN68" s="982"/>
      <c r="AO68" s="982"/>
      <c r="AP68" s="982" t="s">
        <v>496</v>
      </c>
      <c r="AQ68" s="982"/>
      <c r="AR68" s="982"/>
      <c r="AS68" s="982"/>
      <c r="AT68" s="982"/>
      <c r="AU68" s="982" t="s">
        <v>496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562</v>
      </c>
      <c r="C69" s="975"/>
      <c r="D69" s="975"/>
      <c r="E69" s="975"/>
      <c r="F69" s="975"/>
      <c r="G69" s="975"/>
      <c r="H69" s="975"/>
      <c r="I69" s="975"/>
      <c r="J69" s="975"/>
      <c r="K69" s="975"/>
      <c r="L69" s="975"/>
      <c r="M69" s="975"/>
      <c r="N69" s="975"/>
      <c r="O69" s="975"/>
      <c r="P69" s="976"/>
      <c r="Q69" s="977">
        <v>474</v>
      </c>
      <c r="R69" s="971"/>
      <c r="S69" s="971"/>
      <c r="T69" s="971"/>
      <c r="U69" s="971"/>
      <c r="V69" s="971">
        <v>467</v>
      </c>
      <c r="W69" s="971"/>
      <c r="X69" s="971"/>
      <c r="Y69" s="971"/>
      <c r="Z69" s="971"/>
      <c r="AA69" s="971">
        <v>7</v>
      </c>
      <c r="AB69" s="971"/>
      <c r="AC69" s="971"/>
      <c r="AD69" s="971"/>
      <c r="AE69" s="971"/>
      <c r="AF69" s="971">
        <v>7</v>
      </c>
      <c r="AG69" s="971"/>
      <c r="AH69" s="971"/>
      <c r="AI69" s="971"/>
      <c r="AJ69" s="971"/>
      <c r="AK69" s="971">
        <v>87</v>
      </c>
      <c r="AL69" s="971"/>
      <c r="AM69" s="971"/>
      <c r="AN69" s="971"/>
      <c r="AO69" s="971"/>
      <c r="AP69" s="971" t="s">
        <v>496</v>
      </c>
      <c r="AQ69" s="971"/>
      <c r="AR69" s="971"/>
      <c r="AS69" s="971"/>
      <c r="AT69" s="971"/>
      <c r="AU69" s="971" t="s">
        <v>496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563</v>
      </c>
      <c r="C70" s="975"/>
      <c r="D70" s="975"/>
      <c r="E70" s="975"/>
      <c r="F70" s="975"/>
      <c r="G70" s="975"/>
      <c r="H70" s="975"/>
      <c r="I70" s="975"/>
      <c r="J70" s="975"/>
      <c r="K70" s="975"/>
      <c r="L70" s="975"/>
      <c r="M70" s="975"/>
      <c r="N70" s="975"/>
      <c r="O70" s="975"/>
      <c r="P70" s="976"/>
      <c r="Q70" s="977">
        <v>152</v>
      </c>
      <c r="R70" s="971"/>
      <c r="S70" s="971"/>
      <c r="T70" s="971"/>
      <c r="U70" s="971"/>
      <c r="V70" s="971">
        <v>152</v>
      </c>
      <c r="W70" s="971"/>
      <c r="X70" s="971"/>
      <c r="Y70" s="971"/>
      <c r="Z70" s="971"/>
      <c r="AA70" s="971" t="s">
        <v>496</v>
      </c>
      <c r="AB70" s="971"/>
      <c r="AC70" s="971"/>
      <c r="AD70" s="971"/>
      <c r="AE70" s="971"/>
      <c r="AF70" s="971">
        <v>18</v>
      </c>
      <c r="AG70" s="971"/>
      <c r="AH70" s="971"/>
      <c r="AI70" s="971"/>
      <c r="AJ70" s="971"/>
      <c r="AK70" s="971">
        <v>83</v>
      </c>
      <c r="AL70" s="971"/>
      <c r="AM70" s="971"/>
      <c r="AN70" s="971"/>
      <c r="AO70" s="971"/>
      <c r="AP70" s="971">
        <v>357</v>
      </c>
      <c r="AQ70" s="971"/>
      <c r="AR70" s="971"/>
      <c r="AS70" s="971"/>
      <c r="AT70" s="971"/>
      <c r="AU70" s="971">
        <v>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410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418</v>
      </c>
      <c r="AB109" s="896"/>
      <c r="AC109" s="896"/>
      <c r="AD109" s="896"/>
      <c r="AE109" s="897"/>
      <c r="AF109" s="898" t="s">
        <v>419</v>
      </c>
      <c r="AG109" s="896"/>
      <c r="AH109" s="896"/>
      <c r="AI109" s="896"/>
      <c r="AJ109" s="897"/>
      <c r="AK109" s="898" t="s">
        <v>295</v>
      </c>
      <c r="AL109" s="896"/>
      <c r="AM109" s="896"/>
      <c r="AN109" s="896"/>
      <c r="AO109" s="897"/>
      <c r="AP109" s="898" t="s">
        <v>420</v>
      </c>
      <c r="AQ109" s="896"/>
      <c r="AR109" s="896"/>
      <c r="AS109" s="896"/>
      <c r="AT109" s="929"/>
      <c r="AU109" s="895" t="s">
        <v>417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418</v>
      </c>
      <c r="BR109" s="896"/>
      <c r="BS109" s="896"/>
      <c r="BT109" s="896"/>
      <c r="BU109" s="897"/>
      <c r="BV109" s="898" t="s">
        <v>419</v>
      </c>
      <c r="BW109" s="896"/>
      <c r="BX109" s="896"/>
      <c r="BY109" s="896"/>
      <c r="BZ109" s="897"/>
      <c r="CA109" s="898" t="s">
        <v>295</v>
      </c>
      <c r="CB109" s="896"/>
      <c r="CC109" s="896"/>
      <c r="CD109" s="896"/>
      <c r="CE109" s="897"/>
      <c r="CF109" s="936" t="s">
        <v>420</v>
      </c>
      <c r="CG109" s="936"/>
      <c r="CH109" s="936"/>
      <c r="CI109" s="936"/>
      <c r="CJ109" s="936"/>
      <c r="CK109" s="898" t="s">
        <v>421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418</v>
      </c>
      <c r="DH109" s="896"/>
      <c r="DI109" s="896"/>
      <c r="DJ109" s="896"/>
      <c r="DK109" s="897"/>
      <c r="DL109" s="898" t="s">
        <v>419</v>
      </c>
      <c r="DM109" s="896"/>
      <c r="DN109" s="896"/>
      <c r="DO109" s="896"/>
      <c r="DP109" s="897"/>
      <c r="DQ109" s="898" t="s">
        <v>295</v>
      </c>
      <c r="DR109" s="896"/>
      <c r="DS109" s="896"/>
      <c r="DT109" s="896"/>
      <c r="DU109" s="897"/>
      <c r="DV109" s="898" t="s">
        <v>420</v>
      </c>
      <c r="DW109" s="896"/>
      <c r="DX109" s="896"/>
      <c r="DY109" s="896"/>
      <c r="DZ109" s="929"/>
    </row>
    <row r="110" spans="1:131" s="218" customFormat="1" ht="26.25" customHeight="1" x14ac:dyDescent="0.15">
      <c r="A110" s="807" t="s">
        <v>422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12655130</v>
      </c>
      <c r="AB110" s="889"/>
      <c r="AC110" s="889"/>
      <c r="AD110" s="889"/>
      <c r="AE110" s="890"/>
      <c r="AF110" s="891">
        <v>11913972</v>
      </c>
      <c r="AG110" s="889"/>
      <c r="AH110" s="889"/>
      <c r="AI110" s="889"/>
      <c r="AJ110" s="890"/>
      <c r="AK110" s="891">
        <v>11682849</v>
      </c>
      <c r="AL110" s="889"/>
      <c r="AM110" s="889"/>
      <c r="AN110" s="889"/>
      <c r="AO110" s="890"/>
      <c r="AP110" s="892">
        <v>27.5</v>
      </c>
      <c r="AQ110" s="893"/>
      <c r="AR110" s="893"/>
      <c r="AS110" s="893"/>
      <c r="AT110" s="894"/>
      <c r="AU110" s="930" t="s">
        <v>69</v>
      </c>
      <c r="AV110" s="931"/>
      <c r="AW110" s="931"/>
      <c r="AX110" s="931"/>
      <c r="AY110" s="931"/>
      <c r="AZ110" s="860" t="s">
        <v>423</v>
      </c>
      <c r="BA110" s="808"/>
      <c r="BB110" s="808"/>
      <c r="BC110" s="808"/>
      <c r="BD110" s="808"/>
      <c r="BE110" s="808"/>
      <c r="BF110" s="808"/>
      <c r="BG110" s="808"/>
      <c r="BH110" s="808"/>
      <c r="BI110" s="808"/>
      <c r="BJ110" s="808"/>
      <c r="BK110" s="808"/>
      <c r="BL110" s="808"/>
      <c r="BM110" s="808"/>
      <c r="BN110" s="808"/>
      <c r="BO110" s="808"/>
      <c r="BP110" s="809"/>
      <c r="BQ110" s="861">
        <v>105109672</v>
      </c>
      <c r="BR110" s="842"/>
      <c r="BS110" s="842"/>
      <c r="BT110" s="842"/>
      <c r="BU110" s="842"/>
      <c r="BV110" s="842">
        <v>100796372</v>
      </c>
      <c r="BW110" s="842"/>
      <c r="BX110" s="842"/>
      <c r="BY110" s="842"/>
      <c r="BZ110" s="842"/>
      <c r="CA110" s="842">
        <v>98682958</v>
      </c>
      <c r="CB110" s="842"/>
      <c r="CC110" s="842"/>
      <c r="CD110" s="842"/>
      <c r="CE110" s="842"/>
      <c r="CF110" s="866">
        <v>232.2</v>
      </c>
      <c r="CG110" s="867"/>
      <c r="CH110" s="867"/>
      <c r="CI110" s="867"/>
      <c r="CJ110" s="867"/>
      <c r="CK110" s="926" t="s">
        <v>424</v>
      </c>
      <c r="CL110" s="819"/>
      <c r="CM110" s="860" t="s">
        <v>425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427</v>
      </c>
      <c r="BA111" s="752"/>
      <c r="BB111" s="752"/>
      <c r="BC111" s="752"/>
      <c r="BD111" s="752"/>
      <c r="BE111" s="752"/>
      <c r="BF111" s="752"/>
      <c r="BG111" s="752"/>
      <c r="BH111" s="752"/>
      <c r="BI111" s="752"/>
      <c r="BJ111" s="752"/>
      <c r="BK111" s="752"/>
      <c r="BL111" s="752"/>
      <c r="BM111" s="752"/>
      <c r="BN111" s="752"/>
      <c r="BO111" s="752"/>
      <c r="BP111" s="753"/>
      <c r="BQ111" s="816">
        <v>460462</v>
      </c>
      <c r="BR111" s="817"/>
      <c r="BS111" s="817"/>
      <c r="BT111" s="817"/>
      <c r="BU111" s="817"/>
      <c r="BV111" s="817">
        <v>401480</v>
      </c>
      <c r="BW111" s="817"/>
      <c r="BX111" s="817"/>
      <c r="BY111" s="817"/>
      <c r="BZ111" s="817"/>
      <c r="CA111" s="817">
        <v>348740</v>
      </c>
      <c r="CB111" s="817"/>
      <c r="CC111" s="817"/>
      <c r="CD111" s="817"/>
      <c r="CE111" s="817"/>
      <c r="CF111" s="875">
        <v>0.8</v>
      </c>
      <c r="CG111" s="876"/>
      <c r="CH111" s="876"/>
      <c r="CI111" s="876"/>
      <c r="CJ111" s="876"/>
      <c r="CK111" s="927"/>
      <c r="CL111" s="821"/>
      <c r="CM111" s="815" t="s">
        <v>428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429</v>
      </c>
      <c r="B112" s="913"/>
      <c r="C112" s="752" t="s">
        <v>430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431</v>
      </c>
      <c r="BA112" s="752"/>
      <c r="BB112" s="752"/>
      <c r="BC112" s="752"/>
      <c r="BD112" s="752"/>
      <c r="BE112" s="752"/>
      <c r="BF112" s="752"/>
      <c r="BG112" s="752"/>
      <c r="BH112" s="752"/>
      <c r="BI112" s="752"/>
      <c r="BJ112" s="752"/>
      <c r="BK112" s="752"/>
      <c r="BL112" s="752"/>
      <c r="BM112" s="752"/>
      <c r="BN112" s="752"/>
      <c r="BO112" s="752"/>
      <c r="BP112" s="753"/>
      <c r="BQ112" s="816">
        <v>18664624</v>
      </c>
      <c r="BR112" s="817"/>
      <c r="BS112" s="817"/>
      <c r="BT112" s="817"/>
      <c r="BU112" s="817"/>
      <c r="BV112" s="817">
        <v>18390681</v>
      </c>
      <c r="BW112" s="817"/>
      <c r="BX112" s="817"/>
      <c r="BY112" s="817"/>
      <c r="BZ112" s="817"/>
      <c r="CA112" s="817">
        <v>19398134</v>
      </c>
      <c r="CB112" s="817"/>
      <c r="CC112" s="817"/>
      <c r="CD112" s="817"/>
      <c r="CE112" s="817"/>
      <c r="CF112" s="875">
        <v>45.6</v>
      </c>
      <c r="CG112" s="876"/>
      <c r="CH112" s="876"/>
      <c r="CI112" s="876"/>
      <c r="CJ112" s="876"/>
      <c r="CK112" s="927"/>
      <c r="CL112" s="821"/>
      <c r="CM112" s="815" t="s">
        <v>432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1972193</v>
      </c>
      <c r="AB113" s="919"/>
      <c r="AC113" s="919"/>
      <c r="AD113" s="919"/>
      <c r="AE113" s="920"/>
      <c r="AF113" s="921">
        <v>1859695</v>
      </c>
      <c r="AG113" s="919"/>
      <c r="AH113" s="919"/>
      <c r="AI113" s="919"/>
      <c r="AJ113" s="920"/>
      <c r="AK113" s="921">
        <v>2035761</v>
      </c>
      <c r="AL113" s="919"/>
      <c r="AM113" s="919"/>
      <c r="AN113" s="919"/>
      <c r="AO113" s="920"/>
      <c r="AP113" s="922">
        <v>4.8</v>
      </c>
      <c r="AQ113" s="923"/>
      <c r="AR113" s="923"/>
      <c r="AS113" s="923"/>
      <c r="AT113" s="924"/>
      <c r="AU113" s="932"/>
      <c r="AV113" s="933"/>
      <c r="AW113" s="933"/>
      <c r="AX113" s="933"/>
      <c r="AY113" s="933"/>
      <c r="AZ113" s="815" t="s">
        <v>434</v>
      </c>
      <c r="BA113" s="752"/>
      <c r="BB113" s="752"/>
      <c r="BC113" s="752"/>
      <c r="BD113" s="752"/>
      <c r="BE113" s="752"/>
      <c r="BF113" s="752"/>
      <c r="BG113" s="752"/>
      <c r="BH113" s="752"/>
      <c r="BI113" s="752"/>
      <c r="BJ113" s="752"/>
      <c r="BK113" s="752"/>
      <c r="BL113" s="752"/>
      <c r="BM113" s="752"/>
      <c r="BN113" s="752"/>
      <c r="BO113" s="752"/>
      <c r="BP113" s="753"/>
      <c r="BQ113" s="816">
        <v>169157</v>
      </c>
      <c r="BR113" s="817"/>
      <c r="BS113" s="817"/>
      <c r="BT113" s="817"/>
      <c r="BU113" s="817"/>
      <c r="BV113" s="817">
        <v>129907</v>
      </c>
      <c r="BW113" s="817"/>
      <c r="BX113" s="817"/>
      <c r="BY113" s="817"/>
      <c r="BZ113" s="817"/>
      <c r="CA113" s="817">
        <v>89456</v>
      </c>
      <c r="CB113" s="817"/>
      <c r="CC113" s="817"/>
      <c r="CD113" s="817"/>
      <c r="CE113" s="817"/>
      <c r="CF113" s="875">
        <v>0.2</v>
      </c>
      <c r="CG113" s="876"/>
      <c r="CH113" s="876"/>
      <c r="CI113" s="876"/>
      <c r="CJ113" s="876"/>
      <c r="CK113" s="927"/>
      <c r="CL113" s="821"/>
      <c r="CM113" s="815" t="s">
        <v>435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9321</v>
      </c>
      <c r="AB114" s="780"/>
      <c r="AC114" s="780"/>
      <c r="AD114" s="780"/>
      <c r="AE114" s="781"/>
      <c r="AF114" s="782">
        <v>8858</v>
      </c>
      <c r="AG114" s="780"/>
      <c r="AH114" s="780"/>
      <c r="AI114" s="780"/>
      <c r="AJ114" s="781"/>
      <c r="AK114" s="782">
        <v>9425</v>
      </c>
      <c r="AL114" s="780"/>
      <c r="AM114" s="780"/>
      <c r="AN114" s="780"/>
      <c r="AO114" s="781"/>
      <c r="AP114" s="824">
        <v>0</v>
      </c>
      <c r="AQ114" s="825"/>
      <c r="AR114" s="825"/>
      <c r="AS114" s="825"/>
      <c r="AT114" s="826"/>
      <c r="AU114" s="932"/>
      <c r="AV114" s="933"/>
      <c r="AW114" s="933"/>
      <c r="AX114" s="933"/>
      <c r="AY114" s="933"/>
      <c r="AZ114" s="815" t="s">
        <v>437</v>
      </c>
      <c r="BA114" s="752"/>
      <c r="BB114" s="752"/>
      <c r="BC114" s="752"/>
      <c r="BD114" s="752"/>
      <c r="BE114" s="752"/>
      <c r="BF114" s="752"/>
      <c r="BG114" s="752"/>
      <c r="BH114" s="752"/>
      <c r="BI114" s="752"/>
      <c r="BJ114" s="752"/>
      <c r="BK114" s="752"/>
      <c r="BL114" s="752"/>
      <c r="BM114" s="752"/>
      <c r="BN114" s="752"/>
      <c r="BO114" s="752"/>
      <c r="BP114" s="753"/>
      <c r="BQ114" s="816">
        <v>9786448</v>
      </c>
      <c r="BR114" s="817"/>
      <c r="BS114" s="817"/>
      <c r="BT114" s="817"/>
      <c r="BU114" s="817"/>
      <c r="BV114" s="817">
        <v>9942154</v>
      </c>
      <c r="BW114" s="817"/>
      <c r="BX114" s="817"/>
      <c r="BY114" s="817"/>
      <c r="BZ114" s="817"/>
      <c r="CA114" s="817">
        <v>9574772</v>
      </c>
      <c r="CB114" s="817"/>
      <c r="CC114" s="817"/>
      <c r="CD114" s="817"/>
      <c r="CE114" s="817"/>
      <c r="CF114" s="875">
        <v>22.5</v>
      </c>
      <c r="CG114" s="876"/>
      <c r="CH114" s="876"/>
      <c r="CI114" s="876"/>
      <c r="CJ114" s="876"/>
      <c r="CK114" s="927"/>
      <c r="CL114" s="821"/>
      <c r="CM114" s="815" t="s">
        <v>438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70538</v>
      </c>
      <c r="AB115" s="919"/>
      <c r="AC115" s="919"/>
      <c r="AD115" s="919"/>
      <c r="AE115" s="920"/>
      <c r="AF115" s="921">
        <v>66300</v>
      </c>
      <c r="AG115" s="919"/>
      <c r="AH115" s="919"/>
      <c r="AI115" s="919"/>
      <c r="AJ115" s="920"/>
      <c r="AK115" s="921">
        <v>58552</v>
      </c>
      <c r="AL115" s="919"/>
      <c r="AM115" s="919"/>
      <c r="AN115" s="919"/>
      <c r="AO115" s="920"/>
      <c r="AP115" s="922">
        <v>0.1</v>
      </c>
      <c r="AQ115" s="923"/>
      <c r="AR115" s="923"/>
      <c r="AS115" s="923"/>
      <c r="AT115" s="924"/>
      <c r="AU115" s="932"/>
      <c r="AV115" s="933"/>
      <c r="AW115" s="933"/>
      <c r="AX115" s="933"/>
      <c r="AY115" s="933"/>
      <c r="AZ115" s="815" t="s">
        <v>440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443137</v>
      </c>
      <c r="DH116" s="780"/>
      <c r="DI116" s="780"/>
      <c r="DJ116" s="780"/>
      <c r="DK116" s="781"/>
      <c r="DL116" s="782">
        <v>391988</v>
      </c>
      <c r="DM116" s="780"/>
      <c r="DN116" s="780"/>
      <c r="DO116" s="780"/>
      <c r="DP116" s="781"/>
      <c r="DQ116" s="782">
        <v>345992</v>
      </c>
      <c r="DR116" s="780"/>
      <c r="DS116" s="780"/>
      <c r="DT116" s="780"/>
      <c r="DU116" s="781"/>
      <c r="DV116" s="824">
        <v>0.8</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445</v>
      </c>
      <c r="Z117" s="897"/>
      <c r="AA117" s="902">
        <v>14707182</v>
      </c>
      <c r="AB117" s="903"/>
      <c r="AC117" s="903"/>
      <c r="AD117" s="903"/>
      <c r="AE117" s="904"/>
      <c r="AF117" s="905">
        <v>13848825</v>
      </c>
      <c r="AG117" s="903"/>
      <c r="AH117" s="903"/>
      <c r="AI117" s="903"/>
      <c r="AJ117" s="904"/>
      <c r="AK117" s="905">
        <v>13786587</v>
      </c>
      <c r="AL117" s="903"/>
      <c r="AM117" s="903"/>
      <c r="AN117" s="903"/>
      <c r="AO117" s="904"/>
      <c r="AP117" s="906"/>
      <c r="AQ117" s="907"/>
      <c r="AR117" s="907"/>
      <c r="AS117" s="907"/>
      <c r="AT117" s="908"/>
      <c r="AU117" s="932"/>
      <c r="AV117" s="933"/>
      <c r="AW117" s="933"/>
      <c r="AX117" s="933"/>
      <c r="AY117" s="933"/>
      <c r="AZ117" s="863" t="s">
        <v>446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421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418</v>
      </c>
      <c r="AB118" s="896"/>
      <c r="AC118" s="896"/>
      <c r="AD118" s="896"/>
      <c r="AE118" s="897"/>
      <c r="AF118" s="898" t="s">
        <v>419</v>
      </c>
      <c r="AG118" s="896"/>
      <c r="AH118" s="896"/>
      <c r="AI118" s="896"/>
      <c r="AJ118" s="897"/>
      <c r="AK118" s="898" t="s">
        <v>295</v>
      </c>
      <c r="AL118" s="896"/>
      <c r="AM118" s="896"/>
      <c r="AN118" s="896"/>
      <c r="AO118" s="897"/>
      <c r="AP118" s="899" t="s">
        <v>420</v>
      </c>
      <c r="AQ118" s="900"/>
      <c r="AR118" s="900"/>
      <c r="AS118" s="900"/>
      <c r="AT118" s="901"/>
      <c r="AU118" s="932"/>
      <c r="AV118" s="933"/>
      <c r="AW118" s="933"/>
      <c r="AX118" s="933"/>
      <c r="AY118" s="933"/>
      <c r="AZ118" s="838" t="s">
        <v>448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424</v>
      </c>
      <c r="B119" s="819"/>
      <c r="C119" s="860" t="s">
        <v>425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450</v>
      </c>
      <c r="BP119" s="878"/>
      <c r="BQ119" s="879">
        <v>134190363</v>
      </c>
      <c r="BR119" s="845"/>
      <c r="BS119" s="845"/>
      <c r="BT119" s="845"/>
      <c r="BU119" s="845"/>
      <c r="BV119" s="845">
        <v>129660594</v>
      </c>
      <c r="BW119" s="845"/>
      <c r="BX119" s="845"/>
      <c r="BY119" s="845"/>
      <c r="BZ119" s="845"/>
      <c r="CA119" s="845">
        <v>128094060</v>
      </c>
      <c r="CB119" s="845"/>
      <c r="CC119" s="845"/>
      <c r="CD119" s="845"/>
      <c r="CE119" s="845"/>
      <c r="CF119" s="748"/>
      <c r="CG119" s="749"/>
      <c r="CH119" s="749"/>
      <c r="CI119" s="749"/>
      <c r="CJ119" s="834"/>
      <c r="CK119" s="928"/>
      <c r="CL119" s="82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17325</v>
      </c>
      <c r="DH119" s="764"/>
      <c r="DI119" s="764"/>
      <c r="DJ119" s="764"/>
      <c r="DK119" s="765"/>
      <c r="DL119" s="766">
        <v>9492</v>
      </c>
      <c r="DM119" s="764"/>
      <c r="DN119" s="764"/>
      <c r="DO119" s="764"/>
      <c r="DP119" s="765"/>
      <c r="DQ119" s="766">
        <v>2748</v>
      </c>
      <c r="DR119" s="764"/>
      <c r="DS119" s="764"/>
      <c r="DT119" s="764"/>
      <c r="DU119" s="765"/>
      <c r="DV119" s="848">
        <v>0</v>
      </c>
      <c r="DW119" s="849"/>
      <c r="DX119" s="849"/>
      <c r="DY119" s="849"/>
      <c r="DZ119" s="850"/>
    </row>
    <row r="120" spans="1:130" s="218" customFormat="1" ht="26.25" customHeight="1" x14ac:dyDescent="0.15">
      <c r="A120" s="820"/>
      <c r="B120" s="821"/>
      <c r="C120" s="815" t="s">
        <v>428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452</v>
      </c>
      <c r="AV120" s="881"/>
      <c r="AW120" s="881"/>
      <c r="AX120" s="881"/>
      <c r="AY120" s="882"/>
      <c r="AZ120" s="860" t="s">
        <v>453</v>
      </c>
      <c r="BA120" s="808"/>
      <c r="BB120" s="808"/>
      <c r="BC120" s="808"/>
      <c r="BD120" s="808"/>
      <c r="BE120" s="808"/>
      <c r="BF120" s="808"/>
      <c r="BG120" s="808"/>
      <c r="BH120" s="808"/>
      <c r="BI120" s="808"/>
      <c r="BJ120" s="808"/>
      <c r="BK120" s="808"/>
      <c r="BL120" s="808"/>
      <c r="BM120" s="808"/>
      <c r="BN120" s="808"/>
      <c r="BO120" s="808"/>
      <c r="BP120" s="809"/>
      <c r="BQ120" s="861">
        <v>15039470</v>
      </c>
      <c r="BR120" s="842"/>
      <c r="BS120" s="842"/>
      <c r="BT120" s="842"/>
      <c r="BU120" s="842"/>
      <c r="BV120" s="842">
        <v>16296140</v>
      </c>
      <c r="BW120" s="842"/>
      <c r="BX120" s="842"/>
      <c r="BY120" s="842"/>
      <c r="BZ120" s="842"/>
      <c r="CA120" s="842">
        <v>17584156</v>
      </c>
      <c r="CB120" s="842"/>
      <c r="CC120" s="842"/>
      <c r="CD120" s="842"/>
      <c r="CE120" s="842"/>
      <c r="CF120" s="866">
        <v>41.4</v>
      </c>
      <c r="CG120" s="867"/>
      <c r="CH120" s="867"/>
      <c r="CI120" s="867"/>
      <c r="CJ120" s="867"/>
      <c r="CK120" s="868" t="s">
        <v>454</v>
      </c>
      <c r="CL120" s="852"/>
      <c r="CM120" s="852"/>
      <c r="CN120" s="852"/>
      <c r="CO120" s="853"/>
      <c r="CP120" s="872" t="s">
        <v>401</v>
      </c>
      <c r="CQ120" s="873"/>
      <c r="CR120" s="873"/>
      <c r="CS120" s="873"/>
      <c r="CT120" s="873"/>
      <c r="CU120" s="873"/>
      <c r="CV120" s="873"/>
      <c r="CW120" s="873"/>
      <c r="CX120" s="873"/>
      <c r="CY120" s="873"/>
      <c r="CZ120" s="873"/>
      <c r="DA120" s="873"/>
      <c r="DB120" s="873"/>
      <c r="DC120" s="873"/>
      <c r="DD120" s="873"/>
      <c r="DE120" s="873"/>
      <c r="DF120" s="874"/>
      <c r="DG120" s="861">
        <v>10627696</v>
      </c>
      <c r="DH120" s="842"/>
      <c r="DI120" s="842"/>
      <c r="DJ120" s="842"/>
      <c r="DK120" s="842"/>
      <c r="DL120" s="842">
        <v>10016169</v>
      </c>
      <c r="DM120" s="842"/>
      <c r="DN120" s="842"/>
      <c r="DO120" s="842"/>
      <c r="DP120" s="842"/>
      <c r="DQ120" s="842">
        <v>9766297</v>
      </c>
      <c r="DR120" s="842"/>
      <c r="DS120" s="842"/>
      <c r="DT120" s="842"/>
      <c r="DU120" s="842"/>
      <c r="DV120" s="843">
        <v>23</v>
      </c>
      <c r="DW120" s="843"/>
      <c r="DX120" s="843"/>
      <c r="DY120" s="843"/>
      <c r="DZ120" s="844"/>
    </row>
    <row r="121" spans="1:130" s="218" customFormat="1" ht="26.25" customHeight="1" x14ac:dyDescent="0.15">
      <c r="A121" s="820"/>
      <c r="B121" s="821"/>
      <c r="C121" s="863" t="s">
        <v>455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456</v>
      </c>
      <c r="BA121" s="752"/>
      <c r="BB121" s="752"/>
      <c r="BC121" s="752"/>
      <c r="BD121" s="752"/>
      <c r="BE121" s="752"/>
      <c r="BF121" s="752"/>
      <c r="BG121" s="752"/>
      <c r="BH121" s="752"/>
      <c r="BI121" s="752"/>
      <c r="BJ121" s="752"/>
      <c r="BK121" s="752"/>
      <c r="BL121" s="752"/>
      <c r="BM121" s="752"/>
      <c r="BN121" s="752"/>
      <c r="BO121" s="752"/>
      <c r="BP121" s="753"/>
      <c r="BQ121" s="816">
        <v>20575190</v>
      </c>
      <c r="BR121" s="817"/>
      <c r="BS121" s="817"/>
      <c r="BT121" s="817"/>
      <c r="BU121" s="817"/>
      <c r="BV121" s="817">
        <v>19168846</v>
      </c>
      <c r="BW121" s="817"/>
      <c r="BX121" s="817"/>
      <c r="BY121" s="817"/>
      <c r="BZ121" s="817"/>
      <c r="CA121" s="817">
        <v>18266660</v>
      </c>
      <c r="CB121" s="817"/>
      <c r="CC121" s="817"/>
      <c r="CD121" s="817"/>
      <c r="CE121" s="817"/>
      <c r="CF121" s="875">
        <v>43</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4995402</v>
      </c>
      <c r="DH121" s="817"/>
      <c r="DI121" s="817"/>
      <c r="DJ121" s="817"/>
      <c r="DK121" s="817"/>
      <c r="DL121" s="817">
        <v>4818476</v>
      </c>
      <c r="DM121" s="817"/>
      <c r="DN121" s="817"/>
      <c r="DO121" s="817"/>
      <c r="DP121" s="817"/>
      <c r="DQ121" s="817">
        <v>5232800</v>
      </c>
      <c r="DR121" s="817"/>
      <c r="DS121" s="817"/>
      <c r="DT121" s="817"/>
      <c r="DU121" s="817"/>
      <c r="DV121" s="794">
        <v>12.3</v>
      </c>
      <c r="DW121" s="794"/>
      <c r="DX121" s="794"/>
      <c r="DY121" s="794"/>
      <c r="DZ121" s="795"/>
    </row>
    <row r="122" spans="1:130" s="218" customFormat="1" ht="26.25" customHeight="1" x14ac:dyDescent="0.15">
      <c r="A122" s="820"/>
      <c r="B122" s="821"/>
      <c r="C122" s="815" t="s">
        <v>438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457</v>
      </c>
      <c r="BA122" s="839"/>
      <c r="BB122" s="839"/>
      <c r="BC122" s="839"/>
      <c r="BD122" s="839"/>
      <c r="BE122" s="839"/>
      <c r="BF122" s="839"/>
      <c r="BG122" s="839"/>
      <c r="BH122" s="839"/>
      <c r="BI122" s="839"/>
      <c r="BJ122" s="839"/>
      <c r="BK122" s="839"/>
      <c r="BL122" s="839"/>
      <c r="BM122" s="839"/>
      <c r="BN122" s="839"/>
      <c r="BO122" s="839"/>
      <c r="BP122" s="840"/>
      <c r="BQ122" s="879">
        <v>78194326</v>
      </c>
      <c r="BR122" s="845"/>
      <c r="BS122" s="845"/>
      <c r="BT122" s="845"/>
      <c r="BU122" s="845"/>
      <c r="BV122" s="845">
        <v>76410050</v>
      </c>
      <c r="BW122" s="845"/>
      <c r="BX122" s="845"/>
      <c r="BY122" s="845"/>
      <c r="BZ122" s="845"/>
      <c r="CA122" s="845">
        <v>75871610</v>
      </c>
      <c r="CB122" s="845"/>
      <c r="CC122" s="845"/>
      <c r="CD122" s="845"/>
      <c r="CE122" s="845"/>
      <c r="CF122" s="846">
        <v>178.5</v>
      </c>
      <c r="CG122" s="847"/>
      <c r="CH122" s="847"/>
      <c r="CI122" s="847"/>
      <c r="CJ122" s="847"/>
      <c r="CK122" s="869"/>
      <c r="CL122" s="855"/>
      <c r="CM122" s="855"/>
      <c r="CN122" s="855"/>
      <c r="CO122" s="856"/>
      <c r="CP122" s="835" t="s">
        <v>399</v>
      </c>
      <c r="CQ122" s="836"/>
      <c r="CR122" s="836"/>
      <c r="CS122" s="836"/>
      <c r="CT122" s="836"/>
      <c r="CU122" s="836"/>
      <c r="CV122" s="836"/>
      <c r="CW122" s="836"/>
      <c r="CX122" s="836"/>
      <c r="CY122" s="836"/>
      <c r="CZ122" s="836"/>
      <c r="DA122" s="836"/>
      <c r="DB122" s="836"/>
      <c r="DC122" s="836"/>
      <c r="DD122" s="836"/>
      <c r="DE122" s="836"/>
      <c r="DF122" s="837"/>
      <c r="DG122" s="816">
        <v>2784348</v>
      </c>
      <c r="DH122" s="817"/>
      <c r="DI122" s="817"/>
      <c r="DJ122" s="817"/>
      <c r="DK122" s="817"/>
      <c r="DL122" s="817">
        <v>3145401</v>
      </c>
      <c r="DM122" s="817"/>
      <c r="DN122" s="817"/>
      <c r="DO122" s="817"/>
      <c r="DP122" s="817"/>
      <c r="DQ122" s="817">
        <v>3692155</v>
      </c>
      <c r="DR122" s="817"/>
      <c r="DS122" s="817"/>
      <c r="DT122" s="817"/>
      <c r="DU122" s="817"/>
      <c r="DV122" s="794">
        <v>8.6999999999999993</v>
      </c>
      <c r="DW122" s="794"/>
      <c r="DX122" s="794"/>
      <c r="DY122" s="794"/>
      <c r="DZ122" s="795"/>
    </row>
    <row r="123" spans="1:130" s="218" customFormat="1" ht="26.25" customHeight="1" x14ac:dyDescent="0.15">
      <c r="A123" s="820"/>
      <c r="B123" s="821"/>
      <c r="C123" s="815" t="s">
        <v>444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57684</v>
      </c>
      <c r="AB123" s="780"/>
      <c r="AC123" s="780"/>
      <c r="AD123" s="780"/>
      <c r="AE123" s="781"/>
      <c r="AF123" s="782">
        <v>56305</v>
      </c>
      <c r="AG123" s="780"/>
      <c r="AH123" s="780"/>
      <c r="AI123" s="780"/>
      <c r="AJ123" s="781"/>
      <c r="AK123" s="782">
        <v>50228</v>
      </c>
      <c r="AL123" s="780"/>
      <c r="AM123" s="780"/>
      <c r="AN123" s="780"/>
      <c r="AO123" s="781"/>
      <c r="AP123" s="824">
        <v>0.1</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458</v>
      </c>
      <c r="BP123" s="878"/>
      <c r="BQ123" s="832">
        <v>113808986</v>
      </c>
      <c r="BR123" s="833"/>
      <c r="BS123" s="833"/>
      <c r="BT123" s="833"/>
      <c r="BU123" s="833"/>
      <c r="BV123" s="833">
        <v>111875036</v>
      </c>
      <c r="BW123" s="833"/>
      <c r="BX123" s="833"/>
      <c r="BY123" s="833"/>
      <c r="BZ123" s="833"/>
      <c r="CA123" s="833">
        <v>111722426</v>
      </c>
      <c r="CB123" s="833"/>
      <c r="CC123" s="833"/>
      <c r="CD123" s="833"/>
      <c r="CE123" s="833"/>
      <c r="CF123" s="748"/>
      <c r="CG123" s="749"/>
      <c r="CH123" s="749"/>
      <c r="CI123" s="749"/>
      <c r="CJ123" s="834"/>
      <c r="CK123" s="869"/>
      <c r="CL123" s="855"/>
      <c r="CM123" s="855"/>
      <c r="CN123" s="855"/>
      <c r="CO123" s="856"/>
      <c r="CP123" s="835" t="s">
        <v>402</v>
      </c>
      <c r="CQ123" s="836"/>
      <c r="CR123" s="836"/>
      <c r="CS123" s="836"/>
      <c r="CT123" s="836"/>
      <c r="CU123" s="836"/>
      <c r="CV123" s="836"/>
      <c r="CW123" s="836"/>
      <c r="CX123" s="836"/>
      <c r="CY123" s="836"/>
      <c r="CZ123" s="836"/>
      <c r="DA123" s="836"/>
      <c r="DB123" s="836"/>
      <c r="DC123" s="836"/>
      <c r="DD123" s="836"/>
      <c r="DE123" s="836"/>
      <c r="DF123" s="837"/>
      <c r="DG123" s="779">
        <v>169403</v>
      </c>
      <c r="DH123" s="780"/>
      <c r="DI123" s="780"/>
      <c r="DJ123" s="780"/>
      <c r="DK123" s="781"/>
      <c r="DL123" s="782">
        <v>303561</v>
      </c>
      <c r="DM123" s="780"/>
      <c r="DN123" s="780"/>
      <c r="DO123" s="780"/>
      <c r="DP123" s="781"/>
      <c r="DQ123" s="782">
        <v>594586</v>
      </c>
      <c r="DR123" s="780"/>
      <c r="DS123" s="780"/>
      <c r="DT123" s="780"/>
      <c r="DU123" s="781"/>
      <c r="DV123" s="824">
        <v>1.4</v>
      </c>
      <c r="DW123" s="825"/>
      <c r="DX123" s="825"/>
      <c r="DY123" s="825"/>
      <c r="DZ123" s="826"/>
    </row>
    <row r="124" spans="1:130" s="218" customFormat="1" ht="26.25" customHeight="1" thickBot="1" x14ac:dyDescent="0.2">
      <c r="A124" s="820"/>
      <c r="B124" s="821"/>
      <c r="C124" s="815" t="s">
        <v>447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49.3</v>
      </c>
      <c r="BR124" s="831"/>
      <c r="BS124" s="831"/>
      <c r="BT124" s="831"/>
      <c r="BU124" s="831"/>
      <c r="BV124" s="831">
        <v>42.8</v>
      </c>
      <c r="BW124" s="831"/>
      <c r="BX124" s="831"/>
      <c r="BY124" s="831"/>
      <c r="BZ124" s="831"/>
      <c r="CA124" s="831">
        <v>38.5</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87775</v>
      </c>
      <c r="DH124" s="764"/>
      <c r="DI124" s="764"/>
      <c r="DJ124" s="764"/>
      <c r="DK124" s="765"/>
      <c r="DL124" s="766">
        <v>107074</v>
      </c>
      <c r="DM124" s="764"/>
      <c r="DN124" s="764"/>
      <c r="DO124" s="764"/>
      <c r="DP124" s="765"/>
      <c r="DQ124" s="766">
        <v>112296</v>
      </c>
      <c r="DR124" s="764"/>
      <c r="DS124" s="764"/>
      <c r="DT124" s="764"/>
      <c r="DU124" s="765"/>
      <c r="DV124" s="848">
        <v>0.3</v>
      </c>
      <c r="DW124" s="849"/>
      <c r="DX124" s="849"/>
      <c r="DY124" s="849"/>
      <c r="DZ124" s="850"/>
    </row>
    <row r="125" spans="1:130" s="218" customFormat="1" ht="26.25" customHeight="1" x14ac:dyDescent="0.15">
      <c r="A125" s="820"/>
      <c r="B125" s="821"/>
      <c r="C125" s="815" t="s">
        <v>449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451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11429</v>
      </c>
      <c r="AB126" s="780"/>
      <c r="AC126" s="780"/>
      <c r="AD126" s="780"/>
      <c r="AE126" s="781"/>
      <c r="AF126" s="782">
        <v>8636</v>
      </c>
      <c r="AG126" s="780"/>
      <c r="AH126" s="780"/>
      <c r="AI126" s="780"/>
      <c r="AJ126" s="781"/>
      <c r="AK126" s="782">
        <v>7149</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1425</v>
      </c>
      <c r="AB127" s="780"/>
      <c r="AC127" s="780"/>
      <c r="AD127" s="780"/>
      <c r="AE127" s="781"/>
      <c r="AF127" s="782">
        <v>1359</v>
      </c>
      <c r="AG127" s="780"/>
      <c r="AH127" s="780"/>
      <c r="AI127" s="780"/>
      <c r="AJ127" s="781"/>
      <c r="AK127" s="782">
        <v>1175</v>
      </c>
      <c r="AL127" s="780"/>
      <c r="AM127" s="780"/>
      <c r="AN127" s="780"/>
      <c r="AO127" s="781"/>
      <c r="AP127" s="824">
        <v>0</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1884746</v>
      </c>
      <c r="AB128" s="801"/>
      <c r="AC128" s="801"/>
      <c r="AD128" s="801"/>
      <c r="AE128" s="802"/>
      <c r="AF128" s="803">
        <v>1878720</v>
      </c>
      <c r="AG128" s="801"/>
      <c r="AH128" s="801"/>
      <c r="AI128" s="801"/>
      <c r="AJ128" s="802"/>
      <c r="AK128" s="803">
        <v>1908610</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49600313</v>
      </c>
      <c r="AB129" s="780"/>
      <c r="AC129" s="780"/>
      <c r="AD129" s="780"/>
      <c r="AE129" s="781"/>
      <c r="AF129" s="782">
        <v>49274541</v>
      </c>
      <c r="AG129" s="780"/>
      <c r="AH129" s="780"/>
      <c r="AI129" s="780"/>
      <c r="AJ129" s="781"/>
      <c r="AK129" s="782">
        <v>50233501</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8259112</v>
      </c>
      <c r="AB130" s="780"/>
      <c r="AC130" s="780"/>
      <c r="AD130" s="780"/>
      <c r="AE130" s="781"/>
      <c r="AF130" s="782">
        <v>7754195</v>
      </c>
      <c r="AG130" s="780"/>
      <c r="AH130" s="780"/>
      <c r="AI130" s="780"/>
      <c r="AJ130" s="781"/>
      <c r="AK130" s="782">
        <v>7735510</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10.3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41341201</v>
      </c>
      <c r="AB131" s="764"/>
      <c r="AC131" s="764"/>
      <c r="AD131" s="764"/>
      <c r="AE131" s="765"/>
      <c r="AF131" s="766">
        <v>41520346</v>
      </c>
      <c r="AG131" s="764"/>
      <c r="AH131" s="764"/>
      <c r="AI131" s="764"/>
      <c r="AJ131" s="765"/>
      <c r="AK131" s="766">
        <v>42497991</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v>38.5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11.0382</v>
      </c>
      <c r="AB132" s="745"/>
      <c r="AC132" s="745"/>
      <c r="AD132" s="745"/>
      <c r="AE132" s="746"/>
      <c r="AF132" s="747">
        <v>10.153840000000001</v>
      </c>
      <c r="AG132" s="745"/>
      <c r="AH132" s="745"/>
      <c r="AI132" s="745"/>
      <c r="AJ132" s="746"/>
      <c r="AK132" s="747">
        <v>9.7474419999999995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10.7</v>
      </c>
      <c r="AB133" s="724"/>
      <c r="AC133" s="724"/>
      <c r="AD133" s="724"/>
      <c r="AE133" s="725"/>
      <c r="AF133" s="723">
        <v>10.4</v>
      </c>
      <c r="AG133" s="724"/>
      <c r="AH133" s="724"/>
      <c r="AI133" s="724"/>
      <c r="AJ133" s="725"/>
      <c r="AK133" s="723">
        <v>10.3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Ir3zjUvlcthlgc93t2ubJ4Wb86yU500mPSupL5uVKMzsMwvNXuc0iy2YzQAgYm5QxYJabV5wZixGHrCn1ZTvg==" saltValue="/g4M08B/l+JnTSgMx+BQ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jbZ7lskpertWrDqB2hGboLtXVHRHCR0FrMG+WRZVLqvDcw3Lros5yI0CYUly1dhToV9EFCxmAoeMs6Vzf8OKQ==" saltValue="eUacGCUPHkrKIHqdcoH+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BxEBqGeeKc5fXPqmV0zHsvNhYNeQX556nVOskQ/XX3icArQRaLcVl9O8eg6yjvHnSRRhIN72Zebd5BMQ11IuQ==" saltValue="Z025TpShqdvLyHvWbgO9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13874580</v>
      </c>
      <c r="AP9" s="269">
        <v>89936</v>
      </c>
      <c r="AQ9" s="270">
        <v>66742</v>
      </c>
      <c r="AR9" s="271">
        <v>34.799999999999997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v>60798</v>
      </c>
      <c r="AP10" s="272">
        <v>394</v>
      </c>
      <c r="AQ10" s="273">
        <v>1287</v>
      </c>
      <c r="AR10" s="274">
        <v>-69.400000000000006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494</v>
      </c>
      <c r="AL11" s="1131"/>
      <c r="AM11" s="1131"/>
      <c r="AN11" s="1132"/>
      <c r="AO11" s="272">
        <v>119335</v>
      </c>
      <c r="AP11" s="272">
        <v>774</v>
      </c>
      <c r="AQ11" s="273">
        <v>1074</v>
      </c>
      <c r="AR11" s="274">
        <v>-27.9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495</v>
      </c>
      <c r="AL12" s="1131"/>
      <c r="AM12" s="1131"/>
      <c r="AN12" s="1132"/>
      <c r="AO12" s="272" t="s">
        <v>496</v>
      </c>
      <c r="AP12" s="272" t="s">
        <v>496</v>
      </c>
      <c r="AQ12" s="273">
        <v>41</v>
      </c>
      <c r="AR12" s="274" t="s">
        <v>496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720420</v>
      </c>
      <c r="AP13" s="272">
        <v>4670</v>
      </c>
      <c r="AQ13" s="273">
        <v>2303</v>
      </c>
      <c r="AR13" s="274">
        <v>102.8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581726</v>
      </c>
      <c r="AP14" s="272">
        <v>3771</v>
      </c>
      <c r="AQ14" s="273">
        <v>1496</v>
      </c>
      <c r="AR14" s="274">
        <v>152.1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-1199983</v>
      </c>
      <c r="AP15" s="272">
        <v>-7778</v>
      </c>
      <c r="AQ15" s="273">
        <v>-3858</v>
      </c>
      <c r="AR15" s="274">
        <v>101.6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14156876</v>
      </c>
      <c r="AP16" s="272">
        <v>91766</v>
      </c>
      <c r="AQ16" s="273">
        <v>69084</v>
      </c>
      <c r="AR16" s="274">
        <v>32.799999999999997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9.3699999999999992</v>
      </c>
      <c r="AP21" s="286">
        <v>6.14</v>
      </c>
      <c r="AQ21" s="287">
        <v>3.23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98.9</v>
      </c>
      <c r="AP22" s="291">
        <v>99.7</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11682849</v>
      </c>
      <c r="AP32" s="300">
        <v>75729</v>
      </c>
      <c r="AQ32" s="301">
        <v>26372</v>
      </c>
      <c r="AR32" s="302">
        <v>187.2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496</v>
      </c>
      <c r="AP33" s="300" t="s">
        <v>496</v>
      </c>
      <c r="AQ33" s="301">
        <v>3</v>
      </c>
      <c r="AR33" s="302" t="s">
        <v>496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t="s">
        <v>496</v>
      </c>
      <c r="AP34" s="300" t="s">
        <v>496</v>
      </c>
      <c r="AQ34" s="301">
        <v>27</v>
      </c>
      <c r="AR34" s="302" t="s">
        <v>496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2035761</v>
      </c>
      <c r="AP35" s="300">
        <v>13196</v>
      </c>
      <c r="AQ35" s="301">
        <v>5235</v>
      </c>
      <c r="AR35" s="302">
        <v>152.1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v>9425</v>
      </c>
      <c r="AP36" s="300">
        <v>61</v>
      </c>
      <c r="AQ36" s="301">
        <v>476</v>
      </c>
      <c r="AR36" s="302">
        <v>-87.2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58552</v>
      </c>
      <c r="AP37" s="300">
        <v>380</v>
      </c>
      <c r="AQ37" s="301">
        <v>969</v>
      </c>
      <c r="AR37" s="302">
        <v>-60.8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t="s">
        <v>496</v>
      </c>
      <c r="AP38" s="303" t="s">
        <v>496</v>
      </c>
      <c r="AQ38" s="304" t="s">
        <v>496</v>
      </c>
      <c r="AR38" s="292" t="s">
        <v>496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-1908610</v>
      </c>
      <c r="AP39" s="300">
        <v>-12372</v>
      </c>
      <c r="AQ39" s="301">
        <v>-7307</v>
      </c>
      <c r="AR39" s="302">
        <v>69.3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-7735510</v>
      </c>
      <c r="AP40" s="300">
        <v>-50142</v>
      </c>
      <c r="AQ40" s="301">
        <v>-17667</v>
      </c>
      <c r="AR40" s="302">
        <v>183.8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4142467</v>
      </c>
      <c r="AP41" s="300">
        <v>26852</v>
      </c>
      <c r="AQ41" s="301">
        <v>8108</v>
      </c>
      <c r="AR41" s="302">
        <v>231.2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10900611</v>
      </c>
      <c r="AN51" s="322">
        <v>65798</v>
      </c>
      <c r="AO51" s="323">
        <v>49.1</v>
      </c>
      <c r="AP51" s="324">
        <v>39221</v>
      </c>
      <c r="AQ51" s="325">
        <v>4.2</v>
      </c>
      <c r="AR51" s="326">
        <v>44.9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4960761</v>
      </c>
      <c r="AN52" s="330">
        <v>29944</v>
      </c>
      <c r="AO52" s="331">
        <v>22.8</v>
      </c>
      <c r="AP52" s="332">
        <v>24821</v>
      </c>
      <c r="AQ52" s="333">
        <v>-0.5</v>
      </c>
      <c r="AR52" s="334">
        <v>23.3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9267279</v>
      </c>
      <c r="AN53" s="322">
        <v>56816</v>
      </c>
      <c r="AO53" s="323">
        <v>-13.7</v>
      </c>
      <c r="AP53" s="324">
        <v>38566</v>
      </c>
      <c r="AQ53" s="325">
        <v>-1.7</v>
      </c>
      <c r="AR53" s="326">
        <v>-12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3776799</v>
      </c>
      <c r="AN54" s="330">
        <v>23155</v>
      </c>
      <c r="AO54" s="331">
        <v>-22.7</v>
      </c>
      <c r="AP54" s="332">
        <v>24059</v>
      </c>
      <c r="AQ54" s="333">
        <v>-3.1</v>
      </c>
      <c r="AR54" s="334">
        <v>-19.600000000000001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8060467</v>
      </c>
      <c r="AN55" s="322">
        <v>50226</v>
      </c>
      <c r="AO55" s="323">
        <v>-11.6</v>
      </c>
      <c r="AP55" s="324">
        <v>35156</v>
      </c>
      <c r="AQ55" s="325">
        <v>-8.8000000000000007</v>
      </c>
      <c r="AR55" s="326">
        <v>-2.8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3184721</v>
      </c>
      <c r="AN56" s="330">
        <v>19845</v>
      </c>
      <c r="AO56" s="331">
        <v>-14.3</v>
      </c>
      <c r="AP56" s="332">
        <v>22430</v>
      </c>
      <c r="AQ56" s="333">
        <v>-6.8</v>
      </c>
      <c r="AR56" s="334">
        <v>-7.5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11780135</v>
      </c>
      <c r="AN57" s="322">
        <v>74785</v>
      </c>
      <c r="AO57" s="323">
        <v>48.9</v>
      </c>
      <c r="AP57" s="324">
        <v>37029</v>
      </c>
      <c r="AQ57" s="325">
        <v>5.3</v>
      </c>
      <c r="AR57" s="326">
        <v>43.6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5233731</v>
      </c>
      <c r="AN58" s="330">
        <v>33226</v>
      </c>
      <c r="AO58" s="331">
        <v>67.400000000000006</v>
      </c>
      <c r="AP58" s="332">
        <v>23232</v>
      </c>
      <c r="AQ58" s="333">
        <v>3.6</v>
      </c>
      <c r="AR58" s="334">
        <v>63.8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12482405</v>
      </c>
      <c r="AN59" s="322">
        <v>80912</v>
      </c>
      <c r="AO59" s="323">
        <v>8.1999999999999993</v>
      </c>
      <c r="AP59" s="324">
        <v>44805</v>
      </c>
      <c r="AQ59" s="325">
        <v>21</v>
      </c>
      <c r="AR59" s="326">
        <v>-12.8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5951320</v>
      </c>
      <c r="AN60" s="330">
        <v>38577</v>
      </c>
      <c r="AO60" s="331">
        <v>16.100000000000001</v>
      </c>
      <c r="AP60" s="332">
        <v>29857</v>
      </c>
      <c r="AQ60" s="333">
        <v>28.5</v>
      </c>
      <c r="AR60" s="334">
        <v>-12.4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10498179</v>
      </c>
      <c r="AN61" s="337">
        <v>65707</v>
      </c>
      <c r="AO61" s="338">
        <v>16.2</v>
      </c>
      <c r="AP61" s="339">
        <v>38955</v>
      </c>
      <c r="AQ61" s="340">
        <v>4</v>
      </c>
      <c r="AR61" s="326">
        <v>12.2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4621466</v>
      </c>
      <c r="AN62" s="330">
        <v>28949</v>
      </c>
      <c r="AO62" s="331">
        <v>13.9</v>
      </c>
      <c r="AP62" s="332">
        <v>24880</v>
      </c>
      <c r="AQ62" s="333">
        <v>4.3</v>
      </c>
      <c r="AR62" s="334">
        <v>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cAe9K/T7BpdGuXkjvQYlXNykB+xIP2RS+10P3JxMrzV89WQDA3uKDJ/SDnsVe1LILqpCCjorSA9Gb5+wZxSg==" saltValue="EISHR+n9+/cT1Dnt9neU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row r="121" spans="125:125" ht="13.5" hidden="1" customHeight="1" x14ac:dyDescent="0.15">
      <c r="DU121" s="247"/>
    </row>
  </sheetData>
  <sheetProtection algorithmName="SHA-512" hashValue="ROsGt1OzJc+5w+gFjr0MOx3LZW32dmoVcmY0NkJreVxskEhg1BO11Lqnb/hXJ8p+eqEVKwbrZUBuViF9PqSb6g==" saltValue="aOFNrTXBJaE8tqR6syLb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484</v>
      </c>
    </row>
  </sheetData>
  <sheetProtection algorithmName="SHA-512" hashValue="jucamNtX5TGa2jV/yLxYgIJtSo1qlEJTebKtkJA+I8FS/QYgPWoPHffAEJviMEKvfe3PJ+10ZTe0K2P04ajAlA==" saltValue="uQYHhnGIzjBNTszJOU6U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1" zoomScaleNormal="9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2.74</v>
      </c>
      <c r="G47" s="12">
        <v>3.3</v>
      </c>
      <c r="H47" s="12">
        <v>7.69</v>
      </c>
      <c r="I47" s="12">
        <v>9.75</v>
      </c>
      <c r="J47" s="13">
        <v>11.68</v>
      </c>
    </row>
    <row r="48" spans="2:10" ht="57.75" customHeight="1" x14ac:dyDescent="0.15">
      <c r="B48" s="14"/>
      <c r="C48" s="1141" t="s">
        <v>4</v>
      </c>
      <c r="D48" s="1141"/>
      <c r="E48" s="1142"/>
      <c r="F48" s="15">
        <v>1.27</v>
      </c>
      <c r="G48" s="16">
        <v>8.42</v>
      </c>
      <c r="H48" s="16">
        <v>3.97</v>
      </c>
      <c r="I48" s="16">
        <v>4.29</v>
      </c>
      <c r="J48" s="17">
        <v>0.36</v>
      </c>
    </row>
    <row r="49" spans="2:10" ht="57.75" customHeight="1" thickBot="1" x14ac:dyDescent="0.2">
      <c r="B49" s="18"/>
      <c r="C49" s="1143" t="s">
        <v>5</v>
      </c>
      <c r="D49" s="1143"/>
      <c r="E49" s="1144"/>
      <c r="F49" s="19">
        <v>1.1100000000000001</v>
      </c>
      <c r="G49" s="20">
        <v>7.19</v>
      </c>
      <c r="H49" s="20" t="s">
        <v>539</v>
      </c>
      <c r="I49" s="20">
        <v>0.28999999999999998</v>
      </c>
      <c r="J49" s="21" t="s">
        <v>540</v>
      </c>
    </row>
    <row r="50" spans="2:10" x14ac:dyDescent="0.15"/>
  </sheetData>
  <sheetProtection algorithmName="SHA-512" hashValue="/NU+zEFvv9x3pTVkFUGM1f8xMQQPDAiYaQCbZjRGBPGCyM80BeusT0dN8IGcexKUah+WNerkJ3c9RVmuleUc9Q==" saltValue="+b1Yzn9U+uJdojfjWvw4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2026-03-12T01:55:22Z</cp:lastPrinted>
  <dcterms:created xsi:type="dcterms:W3CDTF">2026-02-23T03:51:55Z</dcterms:created>
  <dcterms:modified xsi:type="dcterms:W3CDTF">2026-03-24T00:33:49Z</dcterms:modified>
</cp:coreProperties>
</file>