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V40" i="11" l="1"/>
  <c r="Q40" i="11"/>
  <c r="AA40" i="11" l="1"/>
  <c r="AA39" i="11"/>
  <c r="AA38" i="11"/>
  <c r="AA37" i="11"/>
  <c r="AA36" i="11"/>
  <c r="AA35" i="11"/>
  <c r="AA34" i="11"/>
  <c r="AA32" i="11"/>
  <c r="AA31" i="11"/>
  <c r="AA28" i="11"/>
  <c r="AA8" i="11" l="1"/>
  <c r="AA7" i="11"/>
  <c r="BG34" i="9" l="1"/>
  <c r="AO40" i="9"/>
  <c r="AO39" i="9"/>
  <c r="AO38" i="9"/>
  <c r="AO37"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W40" i="9"/>
  <c r="BE40" i="9"/>
  <c r="U40" i="9"/>
  <c r="C40" i="9"/>
  <c r="BW39" i="9"/>
  <c r="BE39" i="9"/>
  <c r="C39" i="9"/>
  <c r="BW38" i="9"/>
  <c r="BE38" i="9"/>
  <c r="C38" i="9"/>
  <c r="BW37" i="9"/>
  <c r="BE37" i="9"/>
  <c r="C37" i="9"/>
  <c r="BW36" i="9"/>
  <c r="BE36" i="9"/>
  <c r="C36" i="9"/>
  <c r="BW35" i="9"/>
  <c r="BE35" i="9"/>
  <c r="CO34" i="9"/>
  <c r="CO35" i="9" s="1"/>
  <c r="CO36" i="9" s="1"/>
  <c r="CO37" i="9" s="1"/>
  <c r="CO38" i="9" s="1"/>
  <c r="CO39" i="9" s="1"/>
  <c r="CO40" i="9" s="1"/>
  <c r="CO41" i="9" s="1"/>
  <c r="BW34" i="9"/>
  <c r="C34" i="9"/>
  <c r="C35" i="9" s="1"/>
  <c r="U34" i="9" l="1"/>
  <c r="U35" i="9" s="1"/>
  <c r="U36" i="9" s="1"/>
  <c r="U37" i="9" s="1"/>
  <c r="U38" i="9" s="1"/>
  <c r="U39" i="9" s="1"/>
  <c r="AM34" i="9"/>
  <c r="AM35" i="9" s="1"/>
  <c r="AM36" i="9" s="1"/>
  <c r="AM37" i="9" s="1"/>
  <c r="AM38" i="9" s="1"/>
  <c r="AM39" i="9" s="1"/>
  <c r="AM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<sst xmlns="http://schemas.openxmlformats.org/spreadsheetml/2006/main" count="1055" uniqueCount="575">
  <si>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</si>
  <si>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</si>
  <si>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</si>
  <si>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</si>
  <si>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</si>
  <si>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</si>
  <si>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</si>
  <si>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</si>
  <si>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</si>
  <si>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</si>
  <si>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</si>
  <si>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</si>
  <si>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</si>
  <si>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</si>
  <si>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</si>
  <si>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</si>
  <si>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</si>
  <si>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</si>
  <si>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</si>
  <si>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</si>
  <si>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</si>
  <si>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</si>
  <si>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</si>
  <si>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</si>
  <si>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</si>
  <si>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</si>
  <si>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</si>
  <si>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</si>
  <si>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</si>
  <si>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</si>
  <si>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</si>
  <si>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</si>
  <si>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</si>
  <si>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</si>
  <si>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</si>
  <si>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</si>
  <si>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</si>
  <si>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</si>
  <si>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</si>
  <si>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</si>
  <si>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</si>
  <si>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</si>
  <si>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</si>
  <si>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</si>
  <si>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</si>
  <si>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</si>
  <si>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</si>
  <si>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</si>
  <si>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</si>
  <si>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</si>
  <si>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</si>
  <si>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</si>
  <si>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</si>
  <si>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</si>
  <si>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</si>
  <si>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</si>
  <si>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</si>
  <si>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</si>
  <si>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</si>
  <si>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</si>
  <si>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</si>
  <si>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</si>
  <si>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</si>
  <si>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</si>
  <si>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</si>
  <si>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</si>
  <si>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</si>
  <si>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</si>
  <si>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</si>
  <si>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</si>
  <si>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</si>
  <si>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</si>
  <si>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</si>
  <si>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</si>
  <si>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</si>
  <si>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</si>
  <si>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</si>
  <si>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</si>
  <si>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</si>
  <si>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</si>
  <si>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</si>
  <si>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釧路市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</si>
  <si>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</si>
  <si>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</si>
  <si>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</si>
  <si>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</si>
  <si>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</si>
  <si>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</si>
  <si>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</si>
  <si>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</si>
  <si>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</si>
  <si>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</si>
  <si>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</si>
  <si>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</si>
  <si>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</si>
  <si>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</si>
  <si>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</si>
  <si>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</si>
  <si>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</si>
  <si>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</si>
  <si>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</si>
  <si>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</si>
  <si>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</si>
  <si>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</si>
  <si>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</si>
  <si>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</si>
  <si>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</si>
  <si>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</si>
  <si>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</si>
  <si>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</si>
  <si>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</si>
  <si>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</si>
  <si>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</si>
  <si>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</si>
  <si>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</si>
  <si>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</si>
  <si>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</si>
  <si>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</si>
  <si>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</si>
  <si>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</si>
  <si>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</si>
  <si>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</si>
  <si>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</si>
  <si>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</si>
  <si>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</si>
  <si>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</si>
  <si>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</si>
  <si>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</si>
  <si>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</si>
  <si>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</si>
  <si>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</si>
  <si>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</si>
  <si>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</si>
  <si>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</si>
  <si>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</si>
  <si>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</si>
  <si>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</si>
  <si>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</si>
  <si>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釧路市設魚揚場事業会計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</si>
  <si>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</si>
  <si>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</si>
  <si>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</si>
  <si>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</si>
  <si>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</si>
  <si>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</si>
  <si>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</si>
  <si>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</si>
  <si>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</si>
  <si>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</si>
  <si>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</si>
  <si>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</si>
  <si>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</si>
  <si>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</si>
  <si>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</si>
  <si>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</si>
  <si>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</si>
  <si>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</si>
  <si>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</si>
  <si>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</si>
  <si>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</si>
  <si>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</si>
  <si>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</si>
  <si>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</si>
  <si>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</si>
  <si>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</si>
  <si>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</si>
  <si>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</si>
  <si>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</si>
  <si>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</si>
  <si>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</si>
  <si>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</si>
  <si>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</si>
  <si>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</si>
  <si>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</si>
  <si>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</si>
  <si>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</si>
  <si>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</si>
  <si>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</si>
  <si>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</si>
  <si>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</si>
  <si>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</si>
  <si>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</si>
  <si>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</si>
  <si>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</si>
  <si>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</si>
  <si>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</si>
  <si>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</si>
  <si>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</si>
  <si>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</si>
  <si>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</si>
  <si>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</si>
  <si>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</si>
  <si>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</si>
  <si>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</si>
  <si>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</si>
  <si>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</si>
  <si>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</si>
  <si>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</si>
  <si>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</si>
  <si>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北海道釧路市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</si>
  <si>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</si>
  <si>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</si>
  <si>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</si>
  <si>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</si>
  <si>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</si>
  <si>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</si>
  <si>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</si>
  <si>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</si>
  <si>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</si>
  <si>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</si>
  <si>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</si>
  <si>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</si>
  <si>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</si>
  <si>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</si>
  <si>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</si>
  <si>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</si>
  <si>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</si>
  <si>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</si>
  <si>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</si>
  <si>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</si>
  <si>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</si>
  <si>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</si>
  <si>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</si>
  <si>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</si>
  <si>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</si>
  <si>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</si>
  <si>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</si>
  <si>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</si>
  <si>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</si>
  <si>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</si>
  <si>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</si>
  <si>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</si>
  <si>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</si>
  <si>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</si>
  <si>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</si>
  <si>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</si>
  <si>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</si>
  <si>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</si>
  <si>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</si>
  <si>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</si>
  <si>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</si>
  <si>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</si>
  <si>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</si>
  <si>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</si>
  <si>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</si>
  <si>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</si>
  <si>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</si>
  <si>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</si>
  <si>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</si>
  <si>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</si>
  <si>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</si>
  <si>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</si>
  <si>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</si>
  <si>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</si>
  <si>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</si>
  <si>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</si>
  <si>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</si>
  <si>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</si>
  <si>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</si>
  <si>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</si>
  <si>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</si>
  <si>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</si>
  <si>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</si>
  <si>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</si>
  <si>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</si>
  <si>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</si>
  <si>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</si>
  <si>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</si>
  <si>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</si>
  <si>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</si>
  <si>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</si>
  <si>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</si>
  <si>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</si>
  <si>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</si>
  <si>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</si>
  <si>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</si>
  <si>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</si>
  <si>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</si>
  <si>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</si>
  <si>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</si>
  <si>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</si>
  <si>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</si>
  <si>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</si>
  <si>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</si>
  <si>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</si>
  <si>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</si>
  <si>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</si>
  <si>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</si>
  <si>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</si>
  <si>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</si>
  <si>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</si>
  <si>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</si>
  <si>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</si>
  <si>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</si>
  <si>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</si>
  <si>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</si>
  <si>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</si>
  <si>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</si>
  <si>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</si>
  <si>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</si>
  <si>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</si>
  <si>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</si>
  <si>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</si>
  <si>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</si>
  <si>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</si>
  <si>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</si>
  <si>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</si>
  <si>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</si>
  <si>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</si>
  <si>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</si>
  <si>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</si>
  <si>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</si>
  <si>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</si>
  <si>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</si>
  <si>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</si>
  <si>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</si>
  <si>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</si>
  <si>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</si>
  <si>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</si>
  <si>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</si>
  <si>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</si>
  <si>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</si>
  <si>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</si>
  <si>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</si>
  <si>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</si>
  <si>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</si>
  <si>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</si>
  <si>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</si>
  <si>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</si>
  <si>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</si>
  <si>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</si>
  <si>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</si>
  <si>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</si>
  <si>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</si>
  <si>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</si>
  <si>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</si>
  <si>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</si>
  <si>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</si>
  <si>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</si>
  <si>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</si>
  <si>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</si>
  <si>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</si>
  <si>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</si>
  <si>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</si>
  <si>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</si>
  <si>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</si>
  <si>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</si>
  <si>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北海道釧路市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</si>
  <si>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</si>
  <si>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</si>
  <si>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</si>
  <si>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</si>
  <si>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</si>
  <si>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</si>
  <si>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</si>
  <si>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</si>
  <si>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</si>
  <si>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</si>
  <si>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</si>
  <si>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</si>
  <si>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</si>
  <si>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</si>
  <si>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</si>
  <si>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</si>
  <si>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</si>
  <si>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</si>
  <si>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</si>
  <si>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</si>
  <si>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動物園事業特別会計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</si>
  <si>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</si>
  <si>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</si>
  <si>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</si>
  <si>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</si>
  <si>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</si>
  <si>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</si>
  <si>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</si>
  <si>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</si>
  <si>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</si>
  <si>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</si>
  <si>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</si>
  <si>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</si>
  <si>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</si>
  <si>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</si>
  <si>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国民健康保険阿寒診療所事業特別会計</t>
    <phoneticPr fontId="5"/>
  </si>
  <si>
    <t>国民健康保険音別診療所事業特別会計</t>
    <phoneticPr fontId="5"/>
  </si>
  <si>
    <t>後期高齢者医療特別会計</t>
    <phoneticPr fontId="5"/>
  </si>
  <si>
    <t>介護保険特別会計</t>
    <phoneticPr fontId="5"/>
  </si>
  <si>
    <t>駐車場事業特別会計</t>
    <phoneticPr fontId="5"/>
  </si>
  <si>
    <t>釧路市病院事業会計</t>
    <phoneticPr fontId="5"/>
  </si>
  <si>
    <t>法適用企業</t>
    <phoneticPr fontId="5"/>
  </si>
  <si>
    <t>釧路市水道事業会計</t>
    <phoneticPr fontId="5"/>
  </si>
  <si>
    <t>釧路市工業用水道事業会計</t>
    <phoneticPr fontId="5"/>
  </si>
  <si>
    <t>釧路市下水道事業会計</t>
    <phoneticPr fontId="5"/>
  </si>
  <si>
    <t>釧路市公設地方卸売市場事業会計</t>
    <phoneticPr fontId="5"/>
  </si>
  <si>
    <t>釧路市設魚揚場事業会計</t>
    <phoneticPr fontId="5"/>
  </si>
  <si>
    <t>釧路市港湾整備事業会計</t>
    <phoneticPr fontId="5"/>
  </si>
  <si>
    <t>農業用簡易水道事業特別会計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</si>
  <si>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</si>
  <si>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</si>
  <si>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</si>
  <si>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</si>
  <si>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</si>
  <si>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</si>
  <si>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</si>
  <si>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</si>
  <si>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</si>
  <si>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</si>
  <si>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</si>
  <si>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</si>
  <si>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</si>
  <si>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</si>
  <si>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</si>
  <si>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</si>
  <si>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</si>
  <si>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</si>
  <si>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</si>
  <si>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</si>
  <si>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</si>
  <si>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</si>
  <si>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</si>
  <si>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</si>
  <si>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</si>
  <si>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</si>
  <si>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</si>
  <si>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</si>
  <si>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</si>
  <si>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</si>
  <si>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</si>
  <si>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</si>
  <si>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</si>
  <si>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</si>
  <si>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</si>
  <si>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</si>
  <si>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</si>
  <si>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</si>
  <si>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</si>
  <si>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</si>
  <si>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</si>
  <si>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</si>
  <si>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</si>
  <si>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</si>
  <si>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</si>
  <si>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</si>
  <si>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</si>
  <si>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</si>
  <si>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</si>
  <si>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</si>
  <si>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</si>
  <si>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</si>
  <si>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</si>
  <si>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</si>
  <si>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</si>
  <si>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</si>
  <si>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</si>
  <si>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</si>
  <si>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</si>
  <si>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</si>
  <si>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</si>
  <si>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</si>
  <si>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</si>
  <si>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</si>
  <si>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</si>
  <si>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</si>
  <si>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</si>
  <si>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</si>
  <si>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</si>
  <si>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</si>
  <si>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</si>
  <si>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</si>
  <si>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</si>
  <si>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</si>
  <si>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</si>
  <si>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</si>
  <si>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</si>
  <si>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</si>
  <si>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</si>
  <si>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</si>
  <si>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</si>
  <si>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</si>
  <si>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</si>
  <si>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</si>
  <si>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</si>
  <si>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</si>
  <si>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</si>
  <si>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</si>
  <si>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</si>
  <si>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</si>
  <si>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</si>
  <si>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</si>
  <si>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</si>
  <si>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</si>
  <si>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</si>
  <si>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</si>
  <si>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</si>
  <si>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</si>
  <si>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</si>
  <si>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</si>
  <si>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</si>
  <si>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</si>
  <si>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</si>
  <si>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</si>
  <si>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</si>
  <si>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</si>
  <si>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</si>
  <si>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</si>
  <si>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</si>
  <si>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</si>
  <si>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</si>
  <si>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</si>
  <si>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</si>
  <si>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</si>
  <si>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</si>
  <si>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</si>
  <si>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</si>
  <si>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</si>
  <si>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</si>
  <si>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</si>
  <si>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</si>
  <si>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</si>
  <si>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</si>
  <si>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</si>
  <si>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</si>
  <si>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</si>
  <si>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</si>
  <si>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</si>
  <si>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</si>
  <si>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</si>
  <si>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</si>
  <si>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</si>
  <si>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</si>
  <si>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</si>
  <si>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</si>
  <si>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</si>
  <si>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0.18</t>
  </si>
  <si>
    <t>▲ 0.30</t>
  </si>
  <si>
    <t>▲ 2.41</t>
  </si>
  <si>
    <t>釧路市設魚揚場事業会計</t>
  </si>
  <si>
    <t>▲ 3.60</t>
  </si>
  <si>
    <t>▲ 2.92</t>
  </si>
  <si>
    <t>▲ 2.27</t>
  </si>
  <si>
    <t>▲ 1.63</t>
  </si>
  <si>
    <t>▲ 1.02</t>
  </si>
  <si>
    <t>釧路市水道事業会計</t>
  </si>
  <si>
    <t>釧路市病院事業会計</t>
  </si>
  <si>
    <t>釧路市港湾整備事業会計</t>
  </si>
  <si>
    <t>一般会計</t>
  </si>
  <si>
    <t>国民健康保険特別会計</t>
  </si>
  <si>
    <t>介護保険特別会計</t>
  </si>
  <si>
    <t>釧路市公設地方卸売市場事業会計</t>
  </si>
  <si>
    <t>その他会計（赤字）</t>
  </si>
  <si>
    <t>その他会計（黒字）</t>
  </si>
  <si>
    <t>釧路広域連合</t>
    <rPh sb="0" eb="2">
      <t>クシロ</t>
    </rPh>
    <rPh sb="2" eb="4">
      <t>コウイキ</t>
    </rPh>
    <rPh sb="4" eb="6">
      <t>レンゴウ</t>
    </rPh>
    <phoneticPr fontId="4"/>
  </si>
  <si>
    <t>釧路公立大学事務組合</t>
    <rPh sb="0" eb="2">
      <t>クシロ</t>
    </rPh>
    <rPh sb="2" eb="4">
      <t>コウリツ</t>
    </rPh>
    <rPh sb="4" eb="6">
      <t>ダイガク</t>
    </rPh>
    <rPh sb="6" eb="8">
      <t>ジム</t>
    </rPh>
    <rPh sb="8" eb="10">
      <t>クミアイ</t>
    </rPh>
    <phoneticPr fontId="4"/>
  </si>
  <si>
    <t>-</t>
    <phoneticPr fontId="2"/>
  </si>
  <si>
    <t>釧路白糠工業用水道企業団</t>
    <rPh sb="0" eb="2">
      <t>クシロ</t>
    </rPh>
    <rPh sb="2" eb="4">
      <t>シラヌカ</t>
    </rPh>
    <rPh sb="4" eb="7">
      <t>コウギョウヨウ</t>
    </rPh>
    <rPh sb="7" eb="9">
      <t>スイドウ</t>
    </rPh>
    <rPh sb="9" eb="11">
      <t>キギョウ</t>
    </rPh>
    <rPh sb="11" eb="12">
      <t>ダン</t>
    </rPh>
    <phoneticPr fontId="4"/>
  </si>
  <si>
    <t>釧路熱供給公社</t>
    <rPh sb="0" eb="2">
      <t>クシロ</t>
    </rPh>
    <rPh sb="2" eb="3">
      <t>ネツ</t>
    </rPh>
    <rPh sb="3" eb="5">
      <t>キョウキュウ</t>
    </rPh>
    <rPh sb="5" eb="7">
      <t>コウシャ</t>
    </rPh>
    <phoneticPr fontId="8"/>
  </si>
  <si>
    <t>釧路西港開発埠頭</t>
    <rPh sb="0" eb="2">
      <t>クシロ</t>
    </rPh>
    <rPh sb="2" eb="4">
      <t>ニシコウ</t>
    </rPh>
    <rPh sb="4" eb="6">
      <t>カイハツ</t>
    </rPh>
    <rPh sb="6" eb="8">
      <t>フトウ</t>
    </rPh>
    <phoneticPr fontId="8"/>
  </si>
  <si>
    <t>釧路根室圏産業技術振興センター</t>
    <rPh sb="0" eb="2">
      <t>クシロ</t>
    </rPh>
    <rPh sb="2" eb="4">
      <t>ネムロ</t>
    </rPh>
    <rPh sb="4" eb="5">
      <t>ケン</t>
    </rPh>
    <rPh sb="5" eb="7">
      <t>サンギョウ</t>
    </rPh>
    <rPh sb="7" eb="9">
      <t>ギジュツ</t>
    </rPh>
    <rPh sb="9" eb="11">
      <t>シンコウ</t>
    </rPh>
    <phoneticPr fontId="8"/>
  </si>
  <si>
    <t>釧路空港ビル</t>
    <rPh sb="0" eb="2">
      <t>クシロ</t>
    </rPh>
    <rPh sb="2" eb="4">
      <t>クウコウ</t>
    </rPh>
    <phoneticPr fontId="8"/>
  </si>
  <si>
    <t>釧路河畔開発公社</t>
    <rPh sb="0" eb="2">
      <t>クシロ</t>
    </rPh>
    <rPh sb="2" eb="4">
      <t>カハン</t>
    </rPh>
    <rPh sb="4" eb="6">
      <t>カイハツ</t>
    </rPh>
    <rPh sb="6" eb="8">
      <t>コウシャ</t>
    </rPh>
    <phoneticPr fontId="8"/>
  </si>
  <si>
    <t>阿寒町観光振興公社</t>
    <rPh sb="0" eb="3">
      <t>アカンチョウ</t>
    </rPh>
    <rPh sb="3" eb="5">
      <t>カンコウ</t>
    </rPh>
    <rPh sb="5" eb="7">
      <t>シンコウ</t>
    </rPh>
    <rPh sb="7" eb="9">
      <t>コウシャ</t>
    </rPh>
    <phoneticPr fontId="8"/>
  </si>
  <si>
    <t>釧路広域振興公社</t>
    <rPh sb="0" eb="2">
      <t>クシロ</t>
    </rPh>
    <rPh sb="2" eb="4">
      <t>コウイキ</t>
    </rPh>
    <rPh sb="4" eb="6">
      <t>シンコウ</t>
    </rPh>
    <rPh sb="6" eb="8">
      <t>コウシャ</t>
    </rPh>
    <phoneticPr fontId="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</si>
  <si>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</si>
  <si>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</si>
  <si>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</si>
  <si>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</si>
  <si>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</si>
  <si>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</si>
  <si>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</si>
  <si>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</si>
  <si>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</si>
  <si>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</si>
  <si>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将来負担比率、有形固定資産減価償却率ともに類似団体平均を上回っている。
将来負担比率は、市債残高の減少や充当可能基金の増加、市設魚揚場事業の経営健全化計画に基づく資金不足の解消（平成３０年度で解消予定）などにより改善傾向にあり、今後も「返す以上に借りない」を基本方針として将来負担比率の改善を図る。</t>
    <phoneticPr fontId="5"/>
  </si>
  <si>
    <t>有形固定資産減価償却率</t>
    <phoneticPr fontId="5"/>
  </si>
  <si>
    <t>将来負担比率、実質公債費比率ともに年々減少しているが、依然として類似団体平均を大きく上回っており、実質公債費比率については第三セクター等改革推進債の元利償還金等が主な要因である。
市設魚揚場事業の経営健全化計画に基づく資金不足の解消（平成３０年度で解消予定）や、一般会計の「返す以上に借りない」を基本方針とした市債の借入を抑制などにより、今後も比率の抑制に努める。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</si>
</sst>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43821</c:v>
                </c:pt>
                <c:pt idx="1">
                  <c:v>56652</c:v>
                </c:pt>
                <c:pt idx="2">
                  <c:v>92139</c:v>
                </c:pt>
                <c:pt idx="3">
                  <c:v>69420</c:v>
                </c:pt>
                <c:pt idx="4">
                  <c:v>53995</c:v>
                </c:pt>
              </c:numCache>
            </c:numRef>
          </c:val>
          <c:smooth val="0"/>
        </c:ser>
        <c:dLbls>
          <c:showLegendKey val="0"/>
          <c:showVal val="0"/>
          <c:showCatName val="0"/>
          <c:showSerName val="0"/>
          <c:showPercent val="0"/>
          <c:showBubbleSize val="0"/>
        </c:dLbls>
        <c:marker val="1"/>
        <c:smooth val="0"/>
        <c:axId val="118658176"/>
        <c:axId val="118660096"/>
      </c:lineChart>
      <c:catAx>
        <c:axId val="118658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660096"/>
        <c:crosses val="autoZero"/>
        <c:auto val="1"/>
        <c:lblAlgn val="ctr"/>
        <c:lblOffset val="100"/>
        <c:tickLblSkip val="1"/>
        <c:tickMarkSkip val="1"/>
        <c:noMultiLvlLbl val="0"/>
      </c:catAx>
      <c:valAx>
        <c:axId val="1186600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658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0.15</c:v>
                </c:pt>
                <c:pt idx="1">
                  <c:v>1</c:v>
                </c:pt>
                <c:pt idx="2">
                  <c:v>0.7</c:v>
                </c:pt>
                <c:pt idx="3">
                  <c:v>3.57</c:v>
                </c:pt>
                <c:pt idx="4">
                  <c:v>1.24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c:v>
                </c:pt>
                <c:pt idx="1">
                  <c:v>0</c:v>
                </c:pt>
                <c:pt idx="2">
                  <c:v>0</c:v>
                </c:pt>
                <c:pt idx="3">
                  <c:v>0</c:v>
                </c:pt>
                <c:pt idx="4">
                  <c:v>1.85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0977408"/>
        <c:axId val="39814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-0.18</c:v>
                </c:pt>
                <c:pt idx="1">
                  <c:v>0.85</c:v>
                </c:pt>
                <c:pt idx="2">
                  <c:v>-0.3</c:v>
                </c:pt>
                <c:pt idx="3">
                  <c:v>2.88</c:v>
                </c:pt>
                <c:pt idx="4">
                  <c:v>-2.41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0977408"/>
        <c:axId val="39814656"/>
      </c:lineChart>
      <c:catAx>
        <c:axId val="3097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814656"/>
        <c:crosses val="autoZero"/>
        <c:auto val="1"/>
        <c:lblAlgn val="ctr"/>
        <c:lblOffset val="100"/>
        <c:tickLblSkip val="1"/>
        <c:tickMarkSkip val="1"/>
        <c:noMultiLvlLbl val="0"/>
      </c:catAx>
      <c:valAx>
        <c:axId val="3981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7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0.48</c:v>
                </c:pt>
                <c:pt idx="2">
                  <c:v>#N/A</c:v>
                </c:pt>
                <c:pt idx="3">
                  <c:v>0.2</c:v>
                </c:pt>
                <c:pt idx="4">
                  <c:v>#N/A</c:v>
                </c:pt>
                <c:pt idx="5">
                  <c:v>0.24</c:v>
                </c:pt>
                <c:pt idx="6">
                  <c:v>#N/A</c:v>
                </c:pt>
                <c:pt idx="7">
                  <c:v>0.27</c:v>
                </c:pt>
                <c:pt idx="8">
                  <c:v>#N/A</c:v>
                </c:pt>
                <c:pt idx="9">
                  <c:v>0.33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釧路市公設地方卸売市場事業会計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0.08</c:v>
                </c:pt>
                <c:pt idx="4">
                  <c:v>#N/A</c:v>
                </c:pt>
                <c:pt idx="5">
                  <c:v>0.13</c:v>
                </c:pt>
                <c:pt idx="6">
                  <c:v>#N/A</c:v>
                </c:pt>
                <c:pt idx="7">
                  <c:v>0.18</c:v>
                </c:pt>
                <c:pt idx="8">
                  <c:v>#N/A</c:v>
                </c:pt>
                <c:pt idx="9">
                  <c:v>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0.31</c:v>
                </c:pt>
                <c:pt idx="2">
                  <c:v>#N/A</c:v>
                </c:pt>
                <c:pt idx="3">
                  <c:v>0.61</c:v>
                </c:pt>
                <c:pt idx="4">
                  <c:v>#N/A</c:v>
                </c:pt>
                <c:pt idx="5">
                  <c:v>0.52</c:v>
                </c:pt>
                <c:pt idx="6">
                  <c:v>#N/A</c:v>
                </c:pt>
                <c:pt idx="7">
                  <c:v>0.31</c:v>
                </c:pt>
                <c:pt idx="8">
                  <c:v>#N/A</c:v>
                </c:pt>
                <c:pt idx="9">
                  <c:v>0.34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0.39</c:v>
                </c:pt>
                <c:pt idx="2">
                  <c:v>#N/A</c:v>
                </c:pt>
                <c:pt idx="3">
                  <c:v>0.2</c:v>
                </c:pt>
                <c:pt idx="4">
                  <c:v>#N/A</c:v>
                </c:pt>
                <c:pt idx="5">
                  <c:v>0.65</c:v>
                </c:pt>
                <c:pt idx="6">
                  <c:v>#N/A</c:v>
                </c:pt>
                <c:pt idx="7">
                  <c:v>0.81</c:v>
                </c:pt>
                <c:pt idx="8">
                  <c:v>#N/A</c:v>
                </c:pt>
                <c:pt idx="9">
                  <c:v>0.76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0.98</c:v>
                </c:pt>
                <c:pt idx="4">
                  <c:v>#N/A</c:v>
                </c:pt>
                <c:pt idx="5">
                  <c:v>0.69</c:v>
                </c:pt>
                <c:pt idx="6">
                  <c:v>#N/A</c:v>
                </c:pt>
                <c:pt idx="7">
                  <c:v>3.56</c:v>
                </c:pt>
                <c:pt idx="8">
                  <c:v>#N/A</c:v>
                </c:pt>
                <c:pt idx="9">
                  <c:v>1.22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釧路市港湾整備事業会計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1.65</c:v>
                </c:pt>
                <c:pt idx="4">
                  <c:v>#N/A</c:v>
                </c:pt>
                <c:pt idx="5">
                  <c:v>3.27</c:v>
                </c:pt>
                <c:pt idx="6">
                  <c:v>#N/A</c:v>
                </c:pt>
                <c:pt idx="7">
                  <c:v>3.78</c:v>
                </c:pt>
                <c:pt idx="8">
                  <c:v>#N/A</c:v>
                </c:pt>
                <c:pt idx="9">
                  <c:v>4.1900000000000004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釧路市病院事業会計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2.09</c:v>
                </c:pt>
                <c:pt idx="2">
                  <c:v>#N/A</c:v>
                </c:pt>
                <c:pt idx="3">
                  <c:v>2.97</c:v>
                </c:pt>
                <c:pt idx="4">
                  <c:v>#N/A</c:v>
                </c:pt>
                <c:pt idx="5">
                  <c:v>4.7699999999999996</c:v>
                </c:pt>
                <c:pt idx="6">
                  <c:v>#N/A</c:v>
                </c:pt>
                <c:pt idx="7">
                  <c:v>4.59</c:v>
                </c:pt>
                <c:pt idx="8">
                  <c:v>#N/A</c:v>
                </c:pt>
                <c:pt idx="9">
                  <c:v>5.03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釧路市水道事業会計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4.99</c:v>
                </c:pt>
                <c:pt idx="2">
                  <c:v>#N/A</c:v>
                </c:pt>
                <c:pt idx="3">
                  <c:v>5.54</c:v>
                </c:pt>
                <c:pt idx="4">
                  <c:v>#N/A</c:v>
                </c:pt>
                <c:pt idx="5">
                  <c:v>5.44</c:v>
                </c:pt>
                <c:pt idx="6">
                  <c:v>#N/A</c:v>
                </c:pt>
                <c:pt idx="7">
                  <c:v>5.01</c:v>
                </c:pt>
                <c:pt idx="8">
                  <c:v>#N/A</c:v>
                </c:pt>
                <c:pt idx="9">
                  <c:v>5.23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釧路市設魚揚場事業会計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3.6</c:v>
                </c:pt>
                <c:pt idx="1">
                  <c:v>#N/A</c:v>
                </c:pt>
                <c:pt idx="2">
                  <c:v>2.92</c:v>
                </c:pt>
                <c:pt idx="3">
                  <c:v>#N/A</c:v>
                </c:pt>
                <c:pt idx="4">
                  <c:v>2.27</c:v>
                </c:pt>
                <c:pt idx="5">
                  <c:v>#N/A</c:v>
                </c:pt>
                <c:pt idx="6">
                  <c:v>1.63</c:v>
                </c:pt>
                <c:pt idx="7">
                  <c:v>#N/A</c:v>
                </c:pt>
                <c:pt idx="8">
                  <c:v>1.02</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1790592"/>
        <c:axId val="51792128"/>
      </c:barChart>
      <c:catAx>
        <c:axId val="5179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792128"/>
        <c:crosses val="autoZero"/>
        <c:auto val="1"/>
        <c:lblAlgn val="ctr"/>
        <c:lblOffset val="100"/>
        <c:tickLblSkip val="1"/>
        <c:tickMarkSkip val="1"/>
        <c:noMultiLvlLbl val="0"/>
      </c:catAx>
      <c:valAx>
        <c:axId val="5179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790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11203</c:v>
                </c:pt>
                <c:pt idx="5">
                  <c:v>10964</c:v>
                </c:pt>
                <c:pt idx="8">
                  <c:v>11057</c:v>
                </c:pt>
                <c:pt idx="11">
                  <c:v>10749</c:v>
                </c:pt>
                <c:pt idx="14">
                  <c:v>10670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12</c:v>
                </c:pt>
                <c:pt idx="3">
                  <c:v>9</c:v>
                </c:pt>
                <c:pt idx="6">
                  <c:v>3</c:v>
                </c:pt>
                <c:pt idx="9">
                  <c:v>2</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413</c:v>
                </c:pt>
                <c:pt idx="3">
                  <c:v>314</c:v>
                </c:pt>
                <c:pt idx="6">
                  <c:v>313</c:v>
                </c:pt>
                <c:pt idx="9">
                  <c:v>241</c:v>
                </c:pt>
                <c:pt idx="12">
                  <c:v>236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343</c:v>
                </c:pt>
                <c:pt idx="3">
                  <c:v>342</c:v>
                </c:pt>
                <c:pt idx="6">
                  <c:v>340</c:v>
                </c:pt>
                <c:pt idx="9">
                  <c:v>340</c:v>
                </c:pt>
                <c:pt idx="12">
                  <c:v>303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2371</c:v>
                </c:pt>
                <c:pt idx="3">
                  <c:v>2315</c:v>
                </c:pt>
                <c:pt idx="6">
                  <c:v>1899</c:v>
                </c:pt>
                <c:pt idx="9">
                  <c:v>2023</c:v>
                </c:pt>
                <c:pt idx="12">
                  <c:v>1926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13229</c:v>
                </c:pt>
                <c:pt idx="3">
                  <c:v>13078</c:v>
                </c:pt>
                <c:pt idx="6">
                  <c:v>13138</c:v>
                </c:pt>
                <c:pt idx="9">
                  <c:v>12487</c:v>
                </c:pt>
                <c:pt idx="12">
                  <c:v>12703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7408768"/>
        <c:axId val="37410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5165</c:v>
                </c:pt>
                <c:pt idx="2">
                  <c:v>#N/A</c:v>
                </c:pt>
                <c:pt idx="3">
                  <c:v>#N/A</c:v>
                </c:pt>
                <c:pt idx="4">
                  <c:v>5094</c:v>
                </c:pt>
                <c:pt idx="5">
                  <c:v>#N/A</c:v>
                </c:pt>
                <c:pt idx="6">
                  <c:v>#N/A</c:v>
                </c:pt>
                <c:pt idx="7">
                  <c:v>4636</c:v>
                </c:pt>
                <c:pt idx="8">
                  <c:v>#N/A</c:v>
                </c:pt>
                <c:pt idx="9">
                  <c:v>#N/A</c:v>
                </c:pt>
                <c:pt idx="10">
                  <c:v>4344</c:v>
                </c:pt>
                <c:pt idx="11">
                  <c:v>#N/A</c:v>
                </c:pt>
                <c:pt idx="12">
                  <c:v>#N/A</c:v>
                </c:pt>
                <c:pt idx="13">
                  <c:v>4499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7408768"/>
        <c:axId val="37410688"/>
      </c:lineChart>
      <c:catAx>
        <c:axId val="3740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10688"/>
        <c:crosses val="autoZero"/>
        <c:auto val="1"/>
        <c:lblAlgn val="ctr"/>
        <c:lblOffset val="100"/>
        <c:tickLblSkip val="1"/>
        <c:tickMarkSkip val="1"/>
        <c:noMultiLvlLbl val="0"/>
      </c:catAx>
      <c:valAx>
        <c:axId val="3741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0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86974</c:v>
                </c:pt>
                <c:pt idx="5">
                  <c:v>86966</c:v>
                </c:pt>
                <c:pt idx="8">
                  <c:v>89728</c:v>
                </c:pt>
                <c:pt idx="11">
                  <c:v>90084</c:v>
                </c:pt>
                <c:pt idx="14">
                  <c:v>88326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16810</c:v>
                </c:pt>
                <c:pt idx="5">
                  <c:v>16698</c:v>
                </c:pt>
                <c:pt idx="8">
                  <c:v>16224</c:v>
                </c:pt>
                <c:pt idx="11">
                  <c:v>16666</c:v>
                </c:pt>
                <c:pt idx="14">
                  <c:v>17806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3885</c:v>
                </c:pt>
                <c:pt idx="5">
                  <c:v>5017</c:v>
                </c:pt>
                <c:pt idx="8">
                  <c:v>5623</c:v>
                </c:pt>
                <c:pt idx="11">
                  <c:v>7423</c:v>
                </c:pt>
                <c:pt idx="14">
                  <c:v>8801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c:v>
                </c:pt>
                <c:pt idx="3">
                  <c:v>3</c:v>
                </c:pt>
                <c:pt idx="6">
                  <c:v>2</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15425</c:v>
                </c:pt>
                <c:pt idx="3">
                  <c:v>14242</c:v>
                </c:pt>
                <c:pt idx="6">
                  <c:v>12748</c:v>
                </c:pt>
                <c:pt idx="9">
                  <c:v>11921</c:v>
                </c:pt>
                <c:pt idx="12">
                  <c:v>11570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2591</c:v>
                </c:pt>
                <c:pt idx="3">
                  <c:v>2273</c:v>
                </c:pt>
                <c:pt idx="6">
                  <c:v>1944</c:v>
                </c:pt>
                <c:pt idx="9">
                  <c:v>1616</c:v>
                </c:pt>
                <c:pt idx="12">
                  <c:v>1317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23391</c:v>
                </c:pt>
                <c:pt idx="3">
                  <c:v>23054</c:v>
                </c:pt>
                <c:pt idx="6">
                  <c:v>19817</c:v>
                </c:pt>
                <c:pt idx="9">
                  <c:v>19305</c:v>
                </c:pt>
                <c:pt idx="12">
                  <c:v>18831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1684</c:v>
                </c:pt>
                <c:pt idx="3">
                  <c:v>1546</c:v>
                </c:pt>
                <c:pt idx="6">
                  <c:v>1542</c:v>
                </c:pt>
                <c:pt idx="9">
                  <c:v>1344</c:v>
                </c:pt>
                <c:pt idx="12">
                  <c:v>1145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128087</c:v>
                </c:pt>
                <c:pt idx="3">
                  <c:v>126562</c:v>
                </c:pt>
                <c:pt idx="6">
                  <c:v>128769</c:v>
                </c:pt>
                <c:pt idx="9">
                  <c:v>129011</c:v>
                </c:pt>
                <c:pt idx="12">
                  <c:v>126596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3996544"/>
        <c:axId val="40178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63514</c:v>
                </c:pt>
                <c:pt idx="2">
                  <c:v>#N/A</c:v>
                </c:pt>
                <c:pt idx="3">
                  <c:v>#N/A</c:v>
                </c:pt>
                <c:pt idx="4">
                  <c:v>58998</c:v>
                </c:pt>
                <c:pt idx="5">
                  <c:v>#N/A</c:v>
                </c:pt>
                <c:pt idx="6">
                  <c:v>#N/A</c:v>
                </c:pt>
                <c:pt idx="7">
                  <c:v>53247</c:v>
                </c:pt>
                <c:pt idx="8">
                  <c:v>#N/A</c:v>
                </c:pt>
                <c:pt idx="9">
                  <c:v>#N/A</c:v>
                </c:pt>
                <c:pt idx="10">
                  <c:v>49023</c:v>
                </c:pt>
                <c:pt idx="11">
                  <c:v>#N/A</c:v>
                </c:pt>
                <c:pt idx="12">
                  <c:v>#N/A</c:v>
                </c:pt>
                <c:pt idx="13">
                  <c:v>44525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3996544"/>
        <c:axId val="40178432"/>
      </c:lineChart>
      <c:catAx>
        <c:axId val="5399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178432"/>
        <c:crosses val="autoZero"/>
        <c:auto val="1"/>
        <c:lblAlgn val="ctr"/>
        <c:lblOffset val="100"/>
        <c:tickLblSkip val="1"/>
        <c:tickMarkSkip val="1"/>
        <c:noMultiLvlLbl val="0"/>
      </c:catAx>
      <c:valAx>
        <c:axId val="4017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9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58</c:v>
                </c:pt>
              </c:numCache>
            </c:numRef>
          </c:xVal>
          <c:yVal>
            <c:numRef>
              <c:f>公会計指標分析・財政指標組合せ分析表!$K$51:$O$51</c:f>
              <c:numCache>
                <c:formatCode>#,##0.0;"▲ "#,##0.0</c:formatCode>
                <c:ptCount val="5"/>
                <c:pt idx="4">
                  <c:v>111.5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55.3</c:v>
                </c:pt>
              </c:numCache>
            </c:numRef>
          </c:xVal>
          <c:yVal>
            <c:numRef>
              <c:f>公会計指標分析・財政指標組合せ分析表!$K$55:$O$55</c:f>
              <c:numCache>
                <c:formatCode>#,##0.0;"▲ "#,##0.0</c:formatCode>
                <c:ptCount val="5"/>
                <c:pt idx="4">
                  <c:v>16.600000000000001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3897088"/>
        <c:axId val="33899264"/>
      </c:scatterChart>
      <c:valAx>
        <c:axId val="33897088"/>
        <c:scaling>
          <c:orientation val="minMax"/>
          <c:max val="58.300000000000004"/>
          <c:min val="5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899264"/>
        <c:crosses val="autoZero"/>
        <c:crossBetween val="midCat"/>
      </c:valAx>
      <c:valAx>
        <c:axId val="33899264"/>
        <c:scaling>
          <c:orientation val="minMax"/>
          <c:max val="12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897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12.4</c:v>
                </c:pt>
                <c:pt idx="2">
                  <c:v>12.3</c:v>
                </c:pt>
                <c:pt idx="3">
                  <c:v>11.6</c:v>
                </c:pt>
                <c:pt idx="4">
                  <c:v>11.1</c:v>
                </c:pt>
              </c:numCache>
            </c:numRef>
          </c:xVal>
          <c:yVal>
            <c:numRef>
              <c:f>公会計指標分析・財政指標組合せ分析表!$K$73:$O$73</c:f>
              <c:numCache>
                <c:formatCode>#,##0.0;"▲ "#,##0.0</c:formatCode>
                <c:ptCount val="5"/>
                <c:pt idx="0">
                  <c:v>158.4</c:v>
                </c:pt>
                <c:pt idx="1">
                  <c:v>146.5</c:v>
                </c:pt>
                <c:pt idx="2">
                  <c:v>132.4</c:v>
                </c:pt>
                <c:pt idx="3">
                  <c:v>119.9</c:v>
                </c:pt>
                <c:pt idx="4">
                  <c:v>111.5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3075328"/>
        <c:axId val="73077504"/>
      </c:scatterChart>
      <c:valAx>
        <c:axId val="73075328"/>
        <c:scaling>
          <c:orientation val="minMax"/>
          <c:max val="13.2"/>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077504"/>
        <c:crosses val="autoZero"/>
        <c:crossBetween val="midCat"/>
      </c:valAx>
      <c:valAx>
        <c:axId val="73077504"/>
        <c:scaling>
          <c:orientation val="minMax"/>
          <c:max val="19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0753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実質公債費比率の分子は元利償還金の減等により平成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年度からは年々減少傾向にある。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年度以降は、学校施設耐震化</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や防災庁舎整備事業などの大型事業で借り入れた起債の元金償還が順次始まる影響で元利償還金の増加要素はあるものの、過去に借り入れした起債の償還が終了することや、過疎債等の交付税措置のある有利な起債を活用することで減少要素もあることから、実質公債費比率は大幅な増減はしない見込みである。</a:t>
          </a:r>
        </a:p>
        <a:p>
          <a:r>
            <a:rPr kumimoji="1" lang="ja-JP" altLang="en-US" sz="1400">
              <a:latin typeface="ＭＳ ゴシック" pitchFamily="49" charset="-128"/>
              <a:ea typeface="ＭＳ ゴシック" pitchFamily="49" charset="-128"/>
            </a:rPr>
            <a:t>　今後も「返す以上に借りない」という方針に基づき、公債費の縮減に努めていく。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将来負担比率の分子は、一般会計等に係る地方債の現在高や公営企業債等繰入見込額の減、充当可能基金や充当可能特定歳入の増などにより年々減少している。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年度以降は、一般会計に加え、病院事業、水道事業でも大型事業が予定されていること、また、基金残高が取り崩しにより減少予定であることから、将来負担比率は横ばいまたは微増する見込みである。</a:t>
          </a:r>
        </a:p>
        <a:p>
          <a:r>
            <a:rPr kumimoji="1" lang="ja-JP" altLang="en-US" sz="1400">
              <a:latin typeface="ＭＳ ゴシック" pitchFamily="49" charset="-128"/>
              <a:ea typeface="ＭＳ ゴシック" pitchFamily="49" charset="-128"/>
            </a:rPr>
            <a:t>　今後も財政健全化推進プランの着実な実行により、健全な財政運営に努めていく。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北海道釧路市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174,518
173,893
1,362.90
95,905,873
95,304,777
600,625
48,572,196
126,596,366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111.5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有形固定資産減価償却率は類似団体より高い水準にある。</a:t>
          </a:r>
          <a:endParaRPr lang="ja-JP" altLang="ja-JP">
            <a:effectLst/>
          </a:endParaRPr>
        </a:p>
        <a:p>
          <a:r>
            <a:rPr kumimoji="1" lang="ja-JP" altLang="ja-JP" sz="1100">
              <a:solidFill>
                <a:schemeClr val="dk1"/>
              </a:solidFill>
              <a:effectLst/>
              <a:latin typeface="+mn-lt"/>
              <a:ea typeface="+mn-ea"/>
              <a:cs typeface="+mn-cs"/>
            </a:rPr>
            <a:t>本市の施設は昭和５０年代中盤に建設が集中しており、資産の老朽化が進行している。</a:t>
          </a:r>
          <a:endParaRPr lang="ja-JP" altLang="ja-JP">
            <a:effectLst/>
          </a:endParaRPr>
        </a:p>
        <a:p>
          <a:r>
            <a:rPr kumimoji="1" lang="ja-JP" altLang="ja-JP" sz="1100">
              <a:solidFill>
                <a:schemeClr val="dk1"/>
              </a:solidFill>
              <a:effectLst/>
              <a:latin typeface="+mn-lt"/>
              <a:ea typeface="+mn-ea"/>
              <a:cs typeface="+mn-cs"/>
            </a:rPr>
            <a:t>平成２７年９月に策定した釧路市公共施設等総合管理計画に基づき、維持管理コストの縮減、更新費用の負担軽減と平準化などを勘案して施設保有量の最適化を図るなど、今後も適切な運営に努める。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121412</xdr:rowOff>
    </xdr:from>
    <xdr:to>
      <xdr:col>3</xdr:col>
      <xdr:colOff>1170940</xdr:colOff>
      <xdr:row>33</xdr:row>
      <xdr:rowOff>90170</xdr:rowOff>
    </xdr:to>
    <xdr:cxnSp macro="">
      <xdr:nvCxnSpPr>
        <xdr:cNvPr id="62" name="直線コネクタ 61"/>
        <xdr:cNvCxnSpPr/>
      </xdr:nvCxnSpPr>
      <xdr:spPr>
        <a:xfrm flipV="1">
          <a:off x="4760595" y="5531612"/>
          <a:ext cx="1270" cy="997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93997</xdr:rowOff>
    </xdr:from>
    <xdr:ext cx="405111" cy="259045"/>
    <xdr:sp macro="" textlink="">
      <xdr:nvSpPr>
        <xdr:cNvPr id="63"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3</xdr:col>
      <xdr:colOff>1082675</xdr:colOff>
      <xdr:row>33</xdr:row>
      <xdr:rowOff>90170</xdr:rowOff>
    </xdr:from>
    <xdr:to>
      <xdr:col>3</xdr:col>
      <xdr:colOff>1260475</xdr:colOff>
      <xdr:row>33</xdr:row>
      <xdr:rowOff>90170</xdr:rowOff>
    </xdr:to>
    <xdr:cxnSp macro="">
      <xdr:nvCxnSpPr>
        <xdr:cNvPr id="64" name="直線コネクタ 63"/>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68089</xdr:rowOff>
    </xdr:from>
    <xdr:ext cx="405111" cy="259045"/>
    <xdr:sp macro="" textlink="">
      <xdr:nvSpPr>
        <xdr:cNvPr id="65" name="有形固定資産減価償却率最大値テキスト"/>
        <xdr:cNvSpPr txBox="1"/>
      </xdr:nvSpPr>
      <xdr:spPr>
        <a:xfrm>
          <a:off x="4813300" y="530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3</xdr:col>
      <xdr:colOff>1082675</xdr:colOff>
      <xdr:row>27</xdr:row>
      <xdr:rowOff>121412</xdr:rowOff>
    </xdr:from>
    <xdr:to>
      <xdr:col>3</xdr:col>
      <xdr:colOff>1260475</xdr:colOff>
      <xdr:row>27</xdr:row>
      <xdr:rowOff>121412</xdr:rowOff>
    </xdr:to>
    <xdr:cxnSp macro="">
      <xdr:nvCxnSpPr>
        <xdr:cNvPr id="66" name="直線コネクタ 65"/>
        <xdr:cNvCxnSpPr/>
      </xdr:nvCxnSpPr>
      <xdr:spPr>
        <a:xfrm>
          <a:off x="4673600" y="553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22623</xdr:rowOff>
    </xdr:from>
    <xdr:ext cx="405111" cy="259045"/>
    <xdr:sp macro="" textlink="">
      <xdr:nvSpPr>
        <xdr:cNvPr id="67" name="有形固定資産減価償却率平均値テキスト"/>
        <xdr:cNvSpPr txBox="1"/>
      </xdr:nvSpPr>
      <xdr:spPr>
        <a:xfrm>
          <a:off x="4813300" y="5947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44196</xdr:rowOff>
    </xdr:from>
    <xdr:to>
      <xdr:col>3</xdr:col>
      <xdr:colOff>1222375</xdr:colOff>
      <xdr:row>30</xdr:row>
      <xdr:rowOff>145796</xdr:rowOff>
    </xdr:to>
    <xdr:sp macro="" textlink="">
      <xdr:nvSpPr>
        <xdr:cNvPr id="68" name="フローチャート : 判断 67"/>
        <xdr:cNvSpPr/>
      </xdr:nvSpPr>
      <xdr:spPr>
        <a:xfrm>
          <a:off x="47117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160782</xdr:rowOff>
    </xdr:from>
    <xdr:to>
      <xdr:col>3</xdr:col>
      <xdr:colOff>511175</xdr:colOff>
      <xdr:row>31</xdr:row>
      <xdr:rowOff>90932</xdr:rowOff>
    </xdr:to>
    <xdr:sp macro="" textlink="">
      <xdr:nvSpPr>
        <xdr:cNvPr id="69" name="フローチャート : 判断 68"/>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99060</xdr:rowOff>
    </xdr:from>
    <xdr:to>
      <xdr:col>3</xdr:col>
      <xdr:colOff>1222375</xdr:colOff>
      <xdr:row>30</xdr:row>
      <xdr:rowOff>29210</xdr:rowOff>
    </xdr:to>
    <xdr:sp macro="" textlink="">
      <xdr:nvSpPr>
        <xdr:cNvPr id="75" name="円/楕円 74"/>
        <xdr:cNvSpPr/>
      </xdr:nvSpPr>
      <xdr:spPr>
        <a:xfrm>
          <a:off x="47117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121937</xdr:rowOff>
    </xdr:from>
    <xdr:ext cx="405111" cy="259045"/>
    <xdr:sp macro="" textlink="">
      <xdr:nvSpPr>
        <xdr:cNvPr id="76" name="有形固定資産減価償却率該当値テキスト"/>
        <xdr:cNvSpPr txBox="1"/>
      </xdr:nvSpPr>
      <xdr:spPr>
        <a:xfrm>
          <a:off x="48133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oneCellAnchor>
    <xdr:from>
      <xdr:col>3</xdr:col>
      <xdr:colOff>245118</xdr:colOff>
      <xdr:row>29</xdr:row>
      <xdr:rowOff>107459</xdr:rowOff>
    </xdr:from>
    <xdr:ext cx="405111" cy="259045"/>
    <xdr:sp macro="" textlink="">
      <xdr:nvSpPr>
        <xdr:cNvPr id="77" name="n_1aveValue有形固定資産減価償却率"/>
        <xdr:cNvSpPr txBox="1"/>
      </xdr:nvSpPr>
      <xdr:spPr>
        <a:xfrm>
          <a:off x="3836043"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rPr>
            <a:t>債務償還可能年数は総務省で算出式を精査中であり、　財政状況資料集においては、平成</a:t>
          </a:r>
          <a:r>
            <a:rPr lang="en-US" altLang="ja-JP">
              <a:effectLst/>
            </a:rPr>
            <a:t>29</a:t>
          </a:r>
          <a:r>
            <a:rPr lang="ja-JP" altLang="en-US">
              <a:effectLst/>
            </a:rPr>
            <a:t>年度より公表する</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北海道釧路市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174,518
173,893
1,362.90
95,905,873
95,304,777
600,625
48,572,196
126,596,366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111.5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131064</xdr:rowOff>
    </xdr:from>
    <xdr:to>
      <xdr:col>6</xdr:col>
      <xdr:colOff>510540</xdr:colOff>
      <xdr:row>42</xdr:row>
      <xdr:rowOff>35052</xdr:rowOff>
    </xdr:to>
    <xdr:cxnSp macro="">
      <xdr:nvCxnSpPr>
        <xdr:cNvPr id="55" name="直線コネクタ 54"/>
        <xdr:cNvCxnSpPr/>
      </xdr:nvCxnSpPr>
      <xdr:spPr>
        <a:xfrm flipV="1">
          <a:off x="4634865" y="596036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77741</xdr:rowOff>
    </xdr:from>
    <xdr:ext cx="405111" cy="259045"/>
    <xdr:sp macro="" textlink="">
      <xdr:nvSpPr>
        <xdr:cNvPr id="58" name="【道路】&#10;有形固定資産減価償却率最大値テキスト"/>
        <xdr:cNvSpPr txBox="1"/>
      </xdr:nvSpPr>
      <xdr:spPr>
        <a:xfrm>
          <a:off x="4724400" y="57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131064</xdr:rowOff>
    </xdr:from>
    <xdr:to>
      <xdr:col>6</xdr:col>
      <xdr:colOff>600075</xdr:colOff>
      <xdr:row>34</xdr:row>
      <xdr:rowOff>131064</xdr:rowOff>
    </xdr:to>
    <xdr:cxnSp macro="">
      <xdr:nvCxnSpPr>
        <xdr:cNvPr id="59" name="直線コネクタ 58"/>
        <xdr:cNvCxnSpPr/>
      </xdr:nvCxnSpPr>
      <xdr:spPr>
        <a:xfrm>
          <a:off x="4546600" y="596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123715</xdr:rowOff>
    </xdr:from>
    <xdr:ext cx="405111" cy="259045"/>
    <xdr:sp macro="" textlink="">
      <xdr:nvSpPr>
        <xdr:cNvPr id="60" name="【道路】&#10;有形固定資産減価償却率平均値テキスト"/>
        <xdr:cNvSpPr txBox="1"/>
      </xdr:nvSpPr>
      <xdr:spPr>
        <a:xfrm>
          <a:off x="4724400" y="6638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100838</xdr:rowOff>
    </xdr:from>
    <xdr:to>
      <xdr:col>6</xdr:col>
      <xdr:colOff>561975</xdr:colOff>
      <xdr:row>40</xdr:row>
      <xdr:rowOff>30988</xdr:rowOff>
    </xdr:to>
    <xdr:sp macro="" textlink="">
      <xdr:nvSpPr>
        <xdr:cNvPr id="61" name="フローチャート : 判断 60"/>
        <xdr:cNvSpPr/>
      </xdr:nvSpPr>
      <xdr:spPr>
        <a:xfrm>
          <a:off x="4584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59690</xdr:rowOff>
    </xdr:from>
    <xdr:to>
      <xdr:col>5</xdr:col>
      <xdr:colOff>409575</xdr:colOff>
      <xdr:row>39</xdr:row>
      <xdr:rowOff>161290</xdr:rowOff>
    </xdr:to>
    <xdr:sp macro="" textlink="">
      <xdr:nvSpPr>
        <xdr:cNvPr id="62" name="フローチャート : 判断 61"/>
        <xdr:cNvSpPr/>
      </xdr:nvSpPr>
      <xdr:spPr>
        <a:xfrm>
          <a:off x="3746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155702</xdr:rowOff>
    </xdr:from>
    <xdr:to>
      <xdr:col>6</xdr:col>
      <xdr:colOff>561975</xdr:colOff>
      <xdr:row>42</xdr:row>
      <xdr:rowOff>85852</xdr:rowOff>
    </xdr:to>
    <xdr:sp macro="" textlink="">
      <xdr:nvSpPr>
        <xdr:cNvPr id="68" name="円/楕円 67"/>
        <xdr:cNvSpPr/>
      </xdr:nvSpPr>
      <xdr:spPr>
        <a:xfrm>
          <a:off x="45847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70629</xdr:rowOff>
    </xdr:from>
    <xdr:ext cx="405111" cy="259045"/>
    <xdr:sp macro="" textlink="">
      <xdr:nvSpPr>
        <xdr:cNvPr id="69" name="【道路】&#10;有形固定資産減価償却率該当値テキスト"/>
        <xdr:cNvSpPr txBox="1"/>
      </xdr:nvSpPr>
      <xdr:spPr>
        <a:xfrm>
          <a:off x="4724400" y="7100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6367</xdr:rowOff>
    </xdr:from>
    <xdr:ext cx="405111" cy="259045"/>
    <xdr:sp macro="" textlink="">
      <xdr:nvSpPr>
        <xdr:cNvPr id="70" name="n_1aveValue【道路】&#10;有形固定資産減価償却率"/>
        <xdr:cNvSpPr txBox="1"/>
      </xdr:nvSpPr>
      <xdr:spPr>
        <a:xfrm>
          <a:off x="3582043"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143637</xdr:rowOff>
    </xdr:from>
    <xdr:to>
      <xdr:col>15</xdr:col>
      <xdr:colOff>180340</xdr:colOff>
      <xdr:row>41</xdr:row>
      <xdr:rowOff>48387</xdr:rowOff>
    </xdr:to>
    <xdr:cxnSp macro="">
      <xdr:nvCxnSpPr>
        <xdr:cNvPr id="95" name="直線コネクタ 94"/>
        <xdr:cNvCxnSpPr/>
      </xdr:nvCxnSpPr>
      <xdr:spPr>
        <a:xfrm flipV="1">
          <a:off x="10476865" y="563003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52214</xdr:rowOff>
    </xdr:from>
    <xdr:ext cx="469744" cy="259045"/>
    <xdr:sp macro="" textlink="">
      <xdr:nvSpPr>
        <xdr:cNvPr id="96" name="【道路】&#10;一人当たり延長最小値テキスト"/>
        <xdr:cNvSpPr txBox="1"/>
      </xdr:nvSpPr>
      <xdr:spPr>
        <a:xfrm>
          <a:off x="10566400" y="7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a:t>
          </a:r>
          <a:endParaRPr kumimoji="1" lang="ja-JP" altLang="en-US" sz="1000" b="1">
            <a:latin typeface="ＭＳ Ｐゴシック"/>
          </a:endParaRPr>
        </a:p>
      </xdr:txBody>
    </xdr:sp>
    <xdr:clientData/>
  </xdr:oneCellAnchor>
  <xdr:twoCellAnchor>
    <xdr:from>
      <xdr:col>15</xdr:col>
      <xdr:colOff>92075</xdr:colOff>
      <xdr:row>41</xdr:row>
      <xdr:rowOff>48387</xdr:rowOff>
    </xdr:from>
    <xdr:to>
      <xdr:col>15</xdr:col>
      <xdr:colOff>269875</xdr:colOff>
      <xdr:row>41</xdr:row>
      <xdr:rowOff>48387</xdr:rowOff>
    </xdr:to>
    <xdr:cxnSp macro="">
      <xdr:nvCxnSpPr>
        <xdr:cNvPr id="97" name="直線コネクタ 96"/>
        <xdr:cNvCxnSpPr/>
      </xdr:nvCxnSpPr>
      <xdr:spPr>
        <a:xfrm>
          <a:off x="10388600" y="707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90314</xdr:rowOff>
    </xdr:from>
    <xdr:ext cx="469744" cy="259045"/>
    <xdr:sp macro="" textlink="">
      <xdr:nvSpPr>
        <xdr:cNvPr id="98" name="【道路】&#10;一人当たり延長最大値テキスト"/>
        <xdr:cNvSpPr txBox="1"/>
      </xdr:nvSpPr>
      <xdr:spPr>
        <a:xfrm>
          <a:off x="10566400" y="54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32</xdr:row>
      <xdr:rowOff>143637</xdr:rowOff>
    </xdr:from>
    <xdr:to>
      <xdr:col>15</xdr:col>
      <xdr:colOff>269875</xdr:colOff>
      <xdr:row>32</xdr:row>
      <xdr:rowOff>143637</xdr:rowOff>
    </xdr:to>
    <xdr:cxnSp macro="">
      <xdr:nvCxnSpPr>
        <xdr:cNvPr id="99" name="直線コネクタ 98"/>
        <xdr:cNvCxnSpPr/>
      </xdr:nvCxnSpPr>
      <xdr:spPr>
        <a:xfrm>
          <a:off x="10388600" y="563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119651</xdr:rowOff>
    </xdr:from>
    <xdr:ext cx="469744" cy="259045"/>
    <xdr:sp macro="" textlink="">
      <xdr:nvSpPr>
        <xdr:cNvPr id="100" name="【道路】&#10;一人当たり延長平均値テキスト"/>
        <xdr:cNvSpPr txBox="1"/>
      </xdr:nvSpPr>
      <xdr:spPr>
        <a:xfrm>
          <a:off x="10566400" y="6463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141224</xdr:rowOff>
    </xdr:from>
    <xdr:to>
      <xdr:col>15</xdr:col>
      <xdr:colOff>231775</xdr:colOff>
      <xdr:row>38</xdr:row>
      <xdr:rowOff>71374</xdr:rowOff>
    </xdr:to>
    <xdr:sp macro="" textlink="">
      <xdr:nvSpPr>
        <xdr:cNvPr id="101" name="フローチャート : 判断 100"/>
        <xdr:cNvSpPr/>
      </xdr:nvSpPr>
      <xdr:spPr>
        <a:xfrm>
          <a:off x="10426700" y="648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168656</xdr:rowOff>
    </xdr:from>
    <xdr:to>
      <xdr:col>14</xdr:col>
      <xdr:colOff>79375</xdr:colOff>
      <xdr:row>36</xdr:row>
      <xdr:rowOff>98806</xdr:rowOff>
    </xdr:to>
    <xdr:sp macro="" textlink="">
      <xdr:nvSpPr>
        <xdr:cNvPr id="102" name="フローチャート : 判断 101"/>
        <xdr:cNvSpPr/>
      </xdr:nvSpPr>
      <xdr:spPr>
        <a:xfrm>
          <a:off x="9588500" y="616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140081</xdr:rowOff>
    </xdr:from>
    <xdr:to>
      <xdr:col>15</xdr:col>
      <xdr:colOff>231775</xdr:colOff>
      <xdr:row>34</xdr:row>
      <xdr:rowOff>70231</xdr:rowOff>
    </xdr:to>
    <xdr:sp macro="" textlink="">
      <xdr:nvSpPr>
        <xdr:cNvPr id="108" name="円/楕円 107"/>
        <xdr:cNvSpPr/>
      </xdr:nvSpPr>
      <xdr:spPr>
        <a:xfrm>
          <a:off x="10426700" y="579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162958</xdr:rowOff>
    </xdr:from>
    <xdr:ext cx="469744" cy="259045"/>
    <xdr:sp macro="" textlink="">
      <xdr:nvSpPr>
        <xdr:cNvPr id="109" name="【道路】&#10;一人当たり延長該当値テキスト"/>
        <xdr:cNvSpPr txBox="1"/>
      </xdr:nvSpPr>
      <xdr:spPr>
        <a:xfrm>
          <a:off x="10566400" y="564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4.649</a:t>
          </a:r>
          <a:endParaRPr kumimoji="1" lang="ja-JP" altLang="en-US" sz="1000" b="1">
            <a:solidFill>
              <a:srgbClr val="FF0000"/>
            </a:solidFill>
            <a:latin typeface="ＭＳ Ｐゴシック"/>
          </a:endParaRPr>
        </a:p>
      </xdr:txBody>
    </xdr:sp>
    <xdr:clientData/>
  </xdr:oneCellAnchor>
  <xdr:oneCellAnchor>
    <xdr:from>
      <xdr:col>13</xdr:col>
      <xdr:colOff>466802</xdr:colOff>
      <xdr:row>34</xdr:row>
      <xdr:rowOff>115333</xdr:rowOff>
    </xdr:from>
    <xdr:ext cx="469744" cy="259045"/>
    <xdr:sp macro="" textlink="">
      <xdr:nvSpPr>
        <xdr:cNvPr id="110" name="n_1aveValue【道路】&#10;一人当たり延長"/>
        <xdr:cNvSpPr txBox="1"/>
      </xdr:nvSpPr>
      <xdr:spPr>
        <a:xfrm>
          <a:off x="9391727" y="59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3.674</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2" name="直線コネクタ 12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3" name="テキスト ボックス 12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6" name="直線コネクタ 125"/>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7" name="テキスト ボックス 126"/>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131445</xdr:rowOff>
    </xdr:from>
    <xdr:to>
      <xdr:col>6</xdr:col>
      <xdr:colOff>510540</xdr:colOff>
      <xdr:row>63</xdr:row>
      <xdr:rowOff>131445</xdr:rowOff>
    </xdr:to>
    <xdr:cxnSp macro="">
      <xdr:nvCxnSpPr>
        <xdr:cNvPr id="131" name="直線コネクタ 130"/>
        <xdr:cNvCxnSpPr/>
      </xdr:nvCxnSpPr>
      <xdr:spPr>
        <a:xfrm flipV="1">
          <a:off x="4634865" y="973264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32"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33" name="直線コネクタ 132"/>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78122</xdr:rowOff>
    </xdr:from>
    <xdr:ext cx="405111" cy="259045"/>
    <xdr:sp macro="" textlink="">
      <xdr:nvSpPr>
        <xdr:cNvPr id="134" name="【橋りょう・トンネル】&#10;有形固定資産減価償却率最大値テキスト"/>
        <xdr:cNvSpPr txBox="1"/>
      </xdr:nvSpPr>
      <xdr:spPr>
        <a:xfrm>
          <a:off x="4724400" y="950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6</xdr:col>
      <xdr:colOff>422275</xdr:colOff>
      <xdr:row>56</xdr:row>
      <xdr:rowOff>131445</xdr:rowOff>
    </xdr:from>
    <xdr:to>
      <xdr:col>6</xdr:col>
      <xdr:colOff>600075</xdr:colOff>
      <xdr:row>56</xdr:row>
      <xdr:rowOff>131445</xdr:rowOff>
    </xdr:to>
    <xdr:cxnSp macro="">
      <xdr:nvCxnSpPr>
        <xdr:cNvPr id="135" name="直線コネクタ 134"/>
        <xdr:cNvCxnSpPr/>
      </xdr:nvCxnSpPr>
      <xdr:spPr>
        <a:xfrm>
          <a:off x="4546600" y="973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30497</xdr:rowOff>
    </xdr:from>
    <xdr:ext cx="405111" cy="259045"/>
    <xdr:sp macro="" textlink="">
      <xdr:nvSpPr>
        <xdr:cNvPr id="136" name="【橋りょう・トンネル】&#10;有形固定資産減価償却率平均値テキスト"/>
        <xdr:cNvSpPr txBox="1"/>
      </xdr:nvSpPr>
      <xdr:spPr>
        <a:xfrm>
          <a:off x="4724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52070</xdr:rowOff>
    </xdr:from>
    <xdr:to>
      <xdr:col>6</xdr:col>
      <xdr:colOff>561975</xdr:colOff>
      <xdr:row>59</xdr:row>
      <xdr:rowOff>153670</xdr:rowOff>
    </xdr:to>
    <xdr:sp macro="" textlink="">
      <xdr:nvSpPr>
        <xdr:cNvPr id="137" name="フローチャート : 判断 136"/>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46355</xdr:rowOff>
    </xdr:from>
    <xdr:to>
      <xdr:col>5</xdr:col>
      <xdr:colOff>409575</xdr:colOff>
      <xdr:row>58</xdr:row>
      <xdr:rowOff>147955</xdr:rowOff>
    </xdr:to>
    <xdr:sp macro="" textlink="">
      <xdr:nvSpPr>
        <xdr:cNvPr id="138" name="フローチャート : 判断 137"/>
        <xdr:cNvSpPr/>
      </xdr:nvSpPr>
      <xdr:spPr>
        <a:xfrm>
          <a:off x="3746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97790</xdr:rowOff>
    </xdr:from>
    <xdr:to>
      <xdr:col>6</xdr:col>
      <xdr:colOff>561975</xdr:colOff>
      <xdr:row>59</xdr:row>
      <xdr:rowOff>27940</xdr:rowOff>
    </xdr:to>
    <xdr:sp macro="" textlink="">
      <xdr:nvSpPr>
        <xdr:cNvPr id="144" name="円/楕円 143"/>
        <xdr:cNvSpPr/>
      </xdr:nvSpPr>
      <xdr:spPr>
        <a:xfrm>
          <a:off x="4584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120667</xdr:rowOff>
    </xdr:from>
    <xdr:ext cx="405111" cy="259045"/>
    <xdr:sp macro="" textlink="">
      <xdr:nvSpPr>
        <xdr:cNvPr id="145" name="【橋りょう・トンネル】&#10;有形固定資産減価償却率該当値テキスト"/>
        <xdr:cNvSpPr txBox="1"/>
      </xdr:nvSpPr>
      <xdr:spPr>
        <a:xfrm>
          <a:off x="47244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oneCellAnchor>
    <xdr:from>
      <xdr:col>5</xdr:col>
      <xdr:colOff>143518</xdr:colOff>
      <xdr:row>56</xdr:row>
      <xdr:rowOff>164482</xdr:rowOff>
    </xdr:from>
    <xdr:ext cx="405111" cy="259045"/>
    <xdr:sp macro="" textlink="">
      <xdr:nvSpPr>
        <xdr:cNvPr id="146" name="n_1aveValue【橋りょう・トンネル】&#10;有形固定資産減価償却率"/>
        <xdr:cNvSpPr txBox="1"/>
      </xdr:nvSpPr>
      <xdr:spPr>
        <a:xfrm>
          <a:off x="3582043"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0" name="テキスト ボックス 159"/>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6" name="テキスト ボックス 16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8" name="テキスト ボックス 16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76040</xdr:rowOff>
    </xdr:from>
    <xdr:to>
      <xdr:col>15</xdr:col>
      <xdr:colOff>180340</xdr:colOff>
      <xdr:row>63</xdr:row>
      <xdr:rowOff>107038</xdr:rowOff>
    </xdr:to>
    <xdr:cxnSp macro="">
      <xdr:nvCxnSpPr>
        <xdr:cNvPr id="170" name="直線コネクタ 169"/>
        <xdr:cNvCxnSpPr/>
      </xdr:nvCxnSpPr>
      <xdr:spPr>
        <a:xfrm flipV="1">
          <a:off x="10476865" y="9505790"/>
          <a:ext cx="0" cy="1402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110865</xdr:rowOff>
    </xdr:from>
    <xdr:ext cx="534377" cy="259045"/>
    <xdr:sp macro="" textlink="">
      <xdr:nvSpPr>
        <xdr:cNvPr id="171" name="【橋りょう・トンネル】&#10;一人当たり有形固定資産（償却資産）額最小値テキスト"/>
        <xdr:cNvSpPr txBox="1"/>
      </xdr:nvSpPr>
      <xdr:spPr>
        <a:xfrm>
          <a:off x="10566400" y="109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18,453</a:t>
          </a:r>
          <a:endParaRPr kumimoji="1" lang="ja-JP" altLang="en-US" sz="1000" b="1">
            <a:latin typeface="ＭＳ Ｐゴシック"/>
          </a:endParaRPr>
        </a:p>
      </xdr:txBody>
    </xdr:sp>
    <xdr:clientData/>
  </xdr:oneCellAnchor>
  <xdr:twoCellAnchor>
    <xdr:from>
      <xdr:col>15</xdr:col>
      <xdr:colOff>92075</xdr:colOff>
      <xdr:row>63</xdr:row>
      <xdr:rowOff>107038</xdr:rowOff>
    </xdr:from>
    <xdr:to>
      <xdr:col>15</xdr:col>
      <xdr:colOff>269875</xdr:colOff>
      <xdr:row>63</xdr:row>
      <xdr:rowOff>107038</xdr:rowOff>
    </xdr:to>
    <xdr:cxnSp macro="">
      <xdr:nvCxnSpPr>
        <xdr:cNvPr id="172" name="直線コネクタ 171"/>
        <xdr:cNvCxnSpPr/>
      </xdr:nvCxnSpPr>
      <xdr:spPr>
        <a:xfrm>
          <a:off x="10388600" y="1090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22717</xdr:rowOff>
    </xdr:from>
    <xdr:ext cx="599010" cy="259045"/>
    <xdr:sp macro="" textlink="">
      <xdr:nvSpPr>
        <xdr:cNvPr id="173" name="【橋りょう・トンネル】&#10;一人当たり有形固定資産（償却資産）額最大値テキスト"/>
        <xdr:cNvSpPr txBox="1"/>
      </xdr:nvSpPr>
      <xdr:spPr>
        <a:xfrm>
          <a:off x="10566400" y="928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202,521</a:t>
          </a:r>
          <a:endParaRPr kumimoji="1" lang="ja-JP" altLang="en-US" sz="1000" b="1">
            <a:latin typeface="ＭＳ Ｐゴシック"/>
          </a:endParaRPr>
        </a:p>
      </xdr:txBody>
    </xdr:sp>
    <xdr:clientData/>
  </xdr:oneCellAnchor>
  <xdr:twoCellAnchor>
    <xdr:from>
      <xdr:col>15</xdr:col>
      <xdr:colOff>92075</xdr:colOff>
      <xdr:row>55</xdr:row>
      <xdr:rowOff>76040</xdr:rowOff>
    </xdr:from>
    <xdr:to>
      <xdr:col>15</xdr:col>
      <xdr:colOff>269875</xdr:colOff>
      <xdr:row>55</xdr:row>
      <xdr:rowOff>76040</xdr:rowOff>
    </xdr:to>
    <xdr:cxnSp macro="">
      <xdr:nvCxnSpPr>
        <xdr:cNvPr id="174" name="直線コネクタ 173"/>
        <xdr:cNvCxnSpPr/>
      </xdr:nvCxnSpPr>
      <xdr:spPr>
        <a:xfrm>
          <a:off x="10388600" y="95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74304</xdr:rowOff>
    </xdr:from>
    <xdr:ext cx="534377" cy="259045"/>
    <xdr:sp macro="" textlink="">
      <xdr:nvSpPr>
        <xdr:cNvPr id="175" name="【橋りょう・トンネル】&#10;一人当たり有形固定資産（償却資産）額平均値テキスト"/>
        <xdr:cNvSpPr txBox="1"/>
      </xdr:nvSpPr>
      <xdr:spPr>
        <a:xfrm>
          <a:off x="10566400" y="10361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80,751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95877</xdr:rowOff>
    </xdr:from>
    <xdr:to>
      <xdr:col>15</xdr:col>
      <xdr:colOff>231775</xdr:colOff>
      <xdr:row>61</xdr:row>
      <xdr:rowOff>26027</xdr:rowOff>
    </xdr:to>
    <xdr:sp macro="" textlink="">
      <xdr:nvSpPr>
        <xdr:cNvPr id="176" name="フローチャート : 判断 175"/>
        <xdr:cNvSpPr/>
      </xdr:nvSpPr>
      <xdr:spPr>
        <a:xfrm>
          <a:off x="10426700" y="1038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125092</xdr:rowOff>
    </xdr:from>
    <xdr:to>
      <xdr:col>14</xdr:col>
      <xdr:colOff>79375</xdr:colOff>
      <xdr:row>61</xdr:row>
      <xdr:rowOff>55242</xdr:rowOff>
    </xdr:to>
    <xdr:sp macro="" textlink="">
      <xdr:nvSpPr>
        <xdr:cNvPr id="177" name="フローチャート : 判断 176"/>
        <xdr:cNvSpPr/>
      </xdr:nvSpPr>
      <xdr:spPr>
        <a:xfrm>
          <a:off x="9588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25240</xdr:rowOff>
    </xdr:from>
    <xdr:to>
      <xdr:col>15</xdr:col>
      <xdr:colOff>231775</xdr:colOff>
      <xdr:row>55</xdr:row>
      <xdr:rowOff>126840</xdr:rowOff>
    </xdr:to>
    <xdr:sp macro="" textlink="">
      <xdr:nvSpPr>
        <xdr:cNvPr id="183" name="円/楕円 182"/>
        <xdr:cNvSpPr/>
      </xdr:nvSpPr>
      <xdr:spPr>
        <a:xfrm>
          <a:off x="10426700" y="94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149717</xdr:rowOff>
    </xdr:from>
    <xdr:ext cx="599010" cy="259045"/>
    <xdr:sp macro="" textlink="">
      <xdr:nvSpPr>
        <xdr:cNvPr id="184" name="【橋りょう・トンネル】&#10;一人当たり有形固定資産（償却資産）額該当値テキスト"/>
        <xdr:cNvSpPr txBox="1"/>
      </xdr:nvSpPr>
      <xdr:spPr>
        <a:xfrm>
          <a:off x="10566400" y="940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202,521</a:t>
          </a:r>
          <a:endParaRPr kumimoji="1" lang="ja-JP" altLang="en-US" sz="1000" b="1">
            <a:solidFill>
              <a:srgbClr val="FF0000"/>
            </a:solidFill>
            <a:latin typeface="ＭＳ Ｐゴシック"/>
          </a:endParaRPr>
        </a:p>
      </xdr:txBody>
    </xdr:sp>
    <xdr:clientData/>
  </xdr:oneCellAnchor>
  <xdr:oneCellAnchor>
    <xdr:from>
      <xdr:col>13</xdr:col>
      <xdr:colOff>434486</xdr:colOff>
      <xdr:row>59</xdr:row>
      <xdr:rowOff>71769</xdr:rowOff>
    </xdr:from>
    <xdr:ext cx="534377" cy="259045"/>
    <xdr:sp macro="" textlink="">
      <xdr:nvSpPr>
        <xdr:cNvPr id="185" name="n_1aveValue【橋りょう・トンネル】&#10;一人当たり有形固定資産（償却資産）額"/>
        <xdr:cNvSpPr txBox="1"/>
      </xdr:nvSpPr>
      <xdr:spPr>
        <a:xfrm>
          <a:off x="93594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76,917</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72389</xdr:rowOff>
    </xdr:from>
    <xdr:to>
      <xdr:col>6</xdr:col>
      <xdr:colOff>510540</xdr:colOff>
      <xdr:row>86</xdr:row>
      <xdr:rowOff>92963</xdr:rowOff>
    </xdr:to>
    <xdr:cxnSp macro="">
      <xdr:nvCxnSpPr>
        <xdr:cNvPr id="208" name="直線コネクタ 207"/>
        <xdr:cNvCxnSpPr/>
      </xdr:nvCxnSpPr>
      <xdr:spPr>
        <a:xfrm flipV="1">
          <a:off x="4634865" y="13616939"/>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96790</xdr:rowOff>
    </xdr:from>
    <xdr:ext cx="405111" cy="259045"/>
    <xdr:sp macro="" textlink="">
      <xdr:nvSpPr>
        <xdr:cNvPr id="209" name="【公営住宅】&#10;有形固定資産減価償却率最小値テキスト"/>
        <xdr:cNvSpPr txBox="1"/>
      </xdr:nvSpPr>
      <xdr:spPr>
        <a:xfrm>
          <a:off x="47244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92963</xdr:rowOff>
    </xdr:from>
    <xdr:to>
      <xdr:col>6</xdr:col>
      <xdr:colOff>600075</xdr:colOff>
      <xdr:row>86</xdr:row>
      <xdr:rowOff>92963</xdr:rowOff>
    </xdr:to>
    <xdr:cxnSp macro="">
      <xdr:nvCxnSpPr>
        <xdr:cNvPr id="210" name="直線コネクタ 209"/>
        <xdr:cNvCxnSpPr/>
      </xdr:nvCxnSpPr>
      <xdr:spPr>
        <a:xfrm>
          <a:off x="4546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19066</xdr:rowOff>
    </xdr:from>
    <xdr:ext cx="405111" cy="259045"/>
    <xdr:sp macro="" textlink="">
      <xdr:nvSpPr>
        <xdr:cNvPr id="211" name="【公営住宅】&#10;有形固定資産減価償却率最大値テキスト"/>
        <xdr:cNvSpPr txBox="1"/>
      </xdr:nvSpPr>
      <xdr:spPr>
        <a:xfrm>
          <a:off x="4724400"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79</xdr:row>
      <xdr:rowOff>72389</xdr:rowOff>
    </xdr:from>
    <xdr:to>
      <xdr:col>6</xdr:col>
      <xdr:colOff>600075</xdr:colOff>
      <xdr:row>79</xdr:row>
      <xdr:rowOff>72389</xdr:rowOff>
    </xdr:to>
    <xdr:cxnSp macro="">
      <xdr:nvCxnSpPr>
        <xdr:cNvPr id="212" name="直線コネクタ 211"/>
        <xdr:cNvCxnSpPr/>
      </xdr:nvCxnSpPr>
      <xdr:spPr>
        <a:xfrm>
          <a:off x="4546600" y="136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141749</xdr:rowOff>
    </xdr:from>
    <xdr:ext cx="405111" cy="259045"/>
    <xdr:sp macro="" textlink="">
      <xdr:nvSpPr>
        <xdr:cNvPr id="213" name="【公営住宅】&#10;有形固定資産減価償却率平均値テキスト"/>
        <xdr:cNvSpPr txBox="1"/>
      </xdr:nvSpPr>
      <xdr:spPr>
        <a:xfrm>
          <a:off x="4724400" y="1402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163322</xdr:rowOff>
    </xdr:from>
    <xdr:to>
      <xdr:col>6</xdr:col>
      <xdr:colOff>561975</xdr:colOff>
      <xdr:row>82</xdr:row>
      <xdr:rowOff>93472</xdr:rowOff>
    </xdr:to>
    <xdr:sp macro="" textlink="">
      <xdr:nvSpPr>
        <xdr:cNvPr id="214" name="フローチャート : 判断 213"/>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7874</xdr:rowOff>
    </xdr:from>
    <xdr:to>
      <xdr:col>5</xdr:col>
      <xdr:colOff>409575</xdr:colOff>
      <xdr:row>81</xdr:row>
      <xdr:rowOff>109474</xdr:rowOff>
    </xdr:to>
    <xdr:sp macro="" textlink="">
      <xdr:nvSpPr>
        <xdr:cNvPr id="215" name="フローチャート : 判断 214"/>
        <xdr:cNvSpPr/>
      </xdr:nvSpPr>
      <xdr:spPr>
        <a:xfrm>
          <a:off x="3746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21589</xdr:rowOff>
    </xdr:from>
    <xdr:to>
      <xdr:col>6</xdr:col>
      <xdr:colOff>561975</xdr:colOff>
      <xdr:row>79</xdr:row>
      <xdr:rowOff>123189</xdr:rowOff>
    </xdr:to>
    <xdr:sp macro="" textlink="">
      <xdr:nvSpPr>
        <xdr:cNvPr id="221" name="円/楕円 220"/>
        <xdr:cNvSpPr/>
      </xdr:nvSpPr>
      <xdr:spPr>
        <a:xfrm>
          <a:off x="4584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146066</xdr:rowOff>
    </xdr:from>
    <xdr:ext cx="405111" cy="259045"/>
    <xdr:sp macro="" textlink="">
      <xdr:nvSpPr>
        <xdr:cNvPr id="222" name="【公営住宅】&#10;有形固定資産減価償却率該当値テキスト"/>
        <xdr:cNvSpPr txBox="1"/>
      </xdr:nvSpPr>
      <xdr:spPr>
        <a:xfrm>
          <a:off x="4724400" y="1351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oneCellAnchor>
    <xdr:from>
      <xdr:col>5</xdr:col>
      <xdr:colOff>143518</xdr:colOff>
      <xdr:row>79</xdr:row>
      <xdr:rowOff>126001</xdr:rowOff>
    </xdr:from>
    <xdr:ext cx="405111" cy="259045"/>
    <xdr:sp macro="" textlink="">
      <xdr:nvSpPr>
        <xdr:cNvPr id="223" name="n_1aveValue【公営住宅】&#10;有形固定資産減価償却率"/>
        <xdr:cNvSpPr txBox="1"/>
      </xdr:nvSpPr>
      <xdr:spPr>
        <a:xfrm>
          <a:off x="3582043"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48616</xdr:rowOff>
    </xdr:from>
    <xdr:to>
      <xdr:col>15</xdr:col>
      <xdr:colOff>180340</xdr:colOff>
      <xdr:row>85</xdr:row>
      <xdr:rowOff>170231</xdr:rowOff>
    </xdr:to>
    <xdr:cxnSp macro="">
      <xdr:nvCxnSpPr>
        <xdr:cNvPr id="245" name="直線コネクタ 244"/>
        <xdr:cNvCxnSpPr/>
      </xdr:nvCxnSpPr>
      <xdr:spPr>
        <a:xfrm flipV="1">
          <a:off x="10476865" y="13421716"/>
          <a:ext cx="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2608</xdr:rowOff>
    </xdr:from>
    <xdr:ext cx="469744" cy="259045"/>
    <xdr:sp macro="" textlink="">
      <xdr:nvSpPr>
        <xdr:cNvPr id="246" name="【公営住宅】&#10;一人当たり面積最小値テキスト"/>
        <xdr:cNvSpPr txBox="1"/>
      </xdr:nvSpPr>
      <xdr:spPr>
        <a:xfrm>
          <a:off x="10566400" y="147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15</xdr:col>
      <xdr:colOff>92075</xdr:colOff>
      <xdr:row>85</xdr:row>
      <xdr:rowOff>170231</xdr:rowOff>
    </xdr:from>
    <xdr:to>
      <xdr:col>15</xdr:col>
      <xdr:colOff>269875</xdr:colOff>
      <xdr:row>85</xdr:row>
      <xdr:rowOff>170231</xdr:rowOff>
    </xdr:to>
    <xdr:cxnSp macro="">
      <xdr:nvCxnSpPr>
        <xdr:cNvPr id="247" name="直線コネクタ 246"/>
        <xdr:cNvCxnSpPr/>
      </xdr:nvCxnSpPr>
      <xdr:spPr>
        <a:xfrm>
          <a:off x="10388600" y="1474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166743</xdr:rowOff>
    </xdr:from>
    <xdr:ext cx="469744" cy="259045"/>
    <xdr:sp macro="" textlink="">
      <xdr:nvSpPr>
        <xdr:cNvPr id="248" name="【公営住宅】&#10;一人当たり面積最大値テキスト"/>
        <xdr:cNvSpPr txBox="1"/>
      </xdr:nvSpPr>
      <xdr:spPr>
        <a:xfrm>
          <a:off x="10566400" y="131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a:t>
          </a:r>
          <a:endParaRPr kumimoji="1" lang="ja-JP" altLang="en-US" sz="1000" b="1">
            <a:latin typeface="ＭＳ Ｐゴシック"/>
          </a:endParaRPr>
        </a:p>
      </xdr:txBody>
    </xdr:sp>
    <xdr:clientData/>
  </xdr:oneCellAnchor>
  <xdr:twoCellAnchor>
    <xdr:from>
      <xdr:col>15</xdr:col>
      <xdr:colOff>92075</xdr:colOff>
      <xdr:row>78</xdr:row>
      <xdr:rowOff>48616</xdr:rowOff>
    </xdr:from>
    <xdr:to>
      <xdr:col>15</xdr:col>
      <xdr:colOff>269875</xdr:colOff>
      <xdr:row>78</xdr:row>
      <xdr:rowOff>48616</xdr:rowOff>
    </xdr:to>
    <xdr:cxnSp macro="">
      <xdr:nvCxnSpPr>
        <xdr:cNvPr id="249" name="直線コネクタ 248"/>
        <xdr:cNvCxnSpPr/>
      </xdr:nvCxnSpPr>
      <xdr:spPr>
        <a:xfrm>
          <a:off x="10388600" y="1342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84141</xdr:rowOff>
    </xdr:from>
    <xdr:ext cx="469744" cy="259045"/>
    <xdr:sp macro="" textlink="">
      <xdr:nvSpPr>
        <xdr:cNvPr id="250" name="【公営住宅】&#10;一人当たり面積平均値テキスト"/>
        <xdr:cNvSpPr txBox="1"/>
      </xdr:nvSpPr>
      <xdr:spPr>
        <a:xfrm>
          <a:off x="10566400" y="1431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105714</xdr:rowOff>
    </xdr:from>
    <xdr:to>
      <xdr:col>15</xdr:col>
      <xdr:colOff>231775</xdr:colOff>
      <xdr:row>84</xdr:row>
      <xdr:rowOff>35864</xdr:rowOff>
    </xdr:to>
    <xdr:sp macro="" textlink="">
      <xdr:nvSpPr>
        <xdr:cNvPr id="251" name="フローチャート : 判断 250"/>
        <xdr:cNvSpPr/>
      </xdr:nvSpPr>
      <xdr:spPr>
        <a:xfrm>
          <a:off x="10426700" y="14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45822</xdr:rowOff>
    </xdr:from>
    <xdr:to>
      <xdr:col>14</xdr:col>
      <xdr:colOff>79375</xdr:colOff>
      <xdr:row>84</xdr:row>
      <xdr:rowOff>147422</xdr:rowOff>
    </xdr:to>
    <xdr:sp macro="" textlink="">
      <xdr:nvSpPr>
        <xdr:cNvPr id="252" name="フローチャート : 判断 251"/>
        <xdr:cNvSpPr/>
      </xdr:nvSpPr>
      <xdr:spPr>
        <a:xfrm>
          <a:off x="9588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7874</xdr:rowOff>
    </xdr:from>
    <xdr:to>
      <xdr:col>15</xdr:col>
      <xdr:colOff>231775</xdr:colOff>
      <xdr:row>79</xdr:row>
      <xdr:rowOff>109474</xdr:rowOff>
    </xdr:to>
    <xdr:sp macro="" textlink="">
      <xdr:nvSpPr>
        <xdr:cNvPr id="258" name="円/楕円 257"/>
        <xdr:cNvSpPr/>
      </xdr:nvSpPr>
      <xdr:spPr>
        <a:xfrm>
          <a:off x="104267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30751</xdr:rowOff>
    </xdr:from>
    <xdr:ext cx="469744" cy="259045"/>
    <xdr:sp macro="" textlink="">
      <xdr:nvSpPr>
        <xdr:cNvPr id="259" name="【公営住宅】&#10;一人当たり面積該当値テキスト"/>
        <xdr:cNvSpPr txBox="1"/>
      </xdr:nvSpPr>
      <xdr:spPr>
        <a:xfrm>
          <a:off x="105664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2.580</a:t>
          </a:r>
          <a:endParaRPr kumimoji="1" lang="ja-JP" altLang="en-US" sz="1000" b="1">
            <a:solidFill>
              <a:srgbClr val="FF0000"/>
            </a:solidFill>
            <a:latin typeface="ＭＳ Ｐゴシック"/>
          </a:endParaRPr>
        </a:p>
      </xdr:txBody>
    </xdr:sp>
    <xdr:clientData/>
  </xdr:oneCellAnchor>
  <xdr:oneCellAnchor>
    <xdr:from>
      <xdr:col>13</xdr:col>
      <xdr:colOff>466802</xdr:colOff>
      <xdr:row>82</xdr:row>
      <xdr:rowOff>163949</xdr:rowOff>
    </xdr:from>
    <xdr:ext cx="469744" cy="259045"/>
    <xdr:sp macro="" textlink="">
      <xdr:nvSpPr>
        <xdr:cNvPr id="260" name="n_1aveValue【公営住宅】&#10;一人当たり面積"/>
        <xdr:cNvSpPr txBox="1"/>
      </xdr:nvSpPr>
      <xdr:spPr>
        <a:xfrm>
          <a:off x="93917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0.622</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1" name="テキスト ボックス 27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2" name="直線コネクタ 27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3" name="テキスト ボックス 27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4" name="直線コネクタ 27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5" name="テキスト ボックス 27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6" name="直線コネクタ 27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7" name="テキスト ボックス 27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8" name="直線コネクタ 27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9" name="テキスト ボックス 27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0" name="直線コネクタ 27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1" name="テキスト ボックス 28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3" name="テキスト ボックス 28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15239</xdr:rowOff>
    </xdr:from>
    <xdr:to>
      <xdr:col>6</xdr:col>
      <xdr:colOff>510540</xdr:colOff>
      <xdr:row>102</xdr:row>
      <xdr:rowOff>99061</xdr:rowOff>
    </xdr:to>
    <xdr:cxnSp macro="">
      <xdr:nvCxnSpPr>
        <xdr:cNvPr id="285" name="直線コネクタ 284"/>
        <xdr:cNvCxnSpPr/>
      </xdr:nvCxnSpPr>
      <xdr:spPr>
        <a:xfrm flipV="1">
          <a:off x="4634865" y="17160239"/>
          <a:ext cx="0" cy="4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102888</xdr:rowOff>
    </xdr:from>
    <xdr:ext cx="405111" cy="259045"/>
    <xdr:sp macro="" textlink="">
      <xdr:nvSpPr>
        <xdr:cNvPr id="286" name="【港湾・漁港】&#10;有形固定資産減価償却率最小値テキスト"/>
        <xdr:cNvSpPr txBox="1"/>
      </xdr:nvSpPr>
      <xdr:spPr>
        <a:xfrm>
          <a:off x="4724400"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6</xdr:col>
      <xdr:colOff>422275</xdr:colOff>
      <xdr:row>102</xdr:row>
      <xdr:rowOff>99061</xdr:rowOff>
    </xdr:from>
    <xdr:to>
      <xdr:col>6</xdr:col>
      <xdr:colOff>600075</xdr:colOff>
      <xdr:row>102</xdr:row>
      <xdr:rowOff>99061</xdr:rowOff>
    </xdr:to>
    <xdr:cxnSp macro="">
      <xdr:nvCxnSpPr>
        <xdr:cNvPr id="287" name="直線コネクタ 286"/>
        <xdr:cNvCxnSpPr/>
      </xdr:nvCxnSpPr>
      <xdr:spPr>
        <a:xfrm>
          <a:off x="4546600" y="1758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133366</xdr:rowOff>
    </xdr:from>
    <xdr:ext cx="405111" cy="259045"/>
    <xdr:sp macro="" textlink="">
      <xdr:nvSpPr>
        <xdr:cNvPr id="288" name="【港湾・漁港】&#10;有形固定資産減価償却率最大値テキスト"/>
        <xdr:cNvSpPr txBox="1"/>
      </xdr:nvSpPr>
      <xdr:spPr>
        <a:xfrm>
          <a:off x="47244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6</xdr:col>
      <xdr:colOff>422275</xdr:colOff>
      <xdr:row>100</xdr:row>
      <xdr:rowOff>15239</xdr:rowOff>
    </xdr:from>
    <xdr:to>
      <xdr:col>6</xdr:col>
      <xdr:colOff>600075</xdr:colOff>
      <xdr:row>100</xdr:row>
      <xdr:rowOff>15239</xdr:rowOff>
    </xdr:to>
    <xdr:cxnSp macro="">
      <xdr:nvCxnSpPr>
        <xdr:cNvPr id="289" name="直線コネクタ 288"/>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44467</xdr:rowOff>
    </xdr:from>
    <xdr:ext cx="405111" cy="259045"/>
    <xdr:sp macro="" textlink="">
      <xdr:nvSpPr>
        <xdr:cNvPr id="290" name="【港湾・漁港】&#10;有形固定資産減価償却率平均値テキスト"/>
        <xdr:cNvSpPr txBox="1"/>
      </xdr:nvSpPr>
      <xdr:spPr>
        <a:xfrm>
          <a:off x="4724400" y="17189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6</xdr:col>
      <xdr:colOff>460375</xdr:colOff>
      <xdr:row>100</xdr:row>
      <xdr:rowOff>63500</xdr:rowOff>
    </xdr:from>
    <xdr:to>
      <xdr:col>6</xdr:col>
      <xdr:colOff>561975</xdr:colOff>
      <xdr:row>100</xdr:row>
      <xdr:rowOff>165100</xdr:rowOff>
    </xdr:to>
    <xdr:sp macro="" textlink="">
      <xdr:nvSpPr>
        <xdr:cNvPr id="291" name="フローチャート : 判断 290"/>
        <xdr:cNvSpPr/>
      </xdr:nvSpPr>
      <xdr:spPr>
        <a:xfrm>
          <a:off x="458470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13970</xdr:rowOff>
    </xdr:from>
    <xdr:to>
      <xdr:col>5</xdr:col>
      <xdr:colOff>409575</xdr:colOff>
      <xdr:row>107</xdr:row>
      <xdr:rowOff>115570</xdr:rowOff>
    </xdr:to>
    <xdr:sp macro="" textlink="">
      <xdr:nvSpPr>
        <xdr:cNvPr id="292" name="フローチャート : 判断 291"/>
        <xdr:cNvSpPr/>
      </xdr:nvSpPr>
      <xdr:spPr>
        <a:xfrm>
          <a:off x="3746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135889</xdr:rowOff>
    </xdr:from>
    <xdr:to>
      <xdr:col>6</xdr:col>
      <xdr:colOff>561975</xdr:colOff>
      <xdr:row>100</xdr:row>
      <xdr:rowOff>66039</xdr:rowOff>
    </xdr:to>
    <xdr:sp macro="" textlink="">
      <xdr:nvSpPr>
        <xdr:cNvPr id="298" name="円/楕円 297"/>
        <xdr:cNvSpPr/>
      </xdr:nvSpPr>
      <xdr:spPr>
        <a:xfrm>
          <a:off x="45847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88916</xdr:rowOff>
    </xdr:from>
    <xdr:ext cx="405111" cy="259045"/>
    <xdr:sp macro="" textlink="">
      <xdr:nvSpPr>
        <xdr:cNvPr id="299" name="【港湾・漁港】&#10;有形固定資産減価償却率該当値テキスト"/>
        <xdr:cNvSpPr txBox="1"/>
      </xdr:nvSpPr>
      <xdr:spPr>
        <a:xfrm>
          <a:off x="4724400" y="1706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oneCellAnchor>
    <xdr:from>
      <xdr:col>5</xdr:col>
      <xdr:colOff>143518</xdr:colOff>
      <xdr:row>105</xdr:row>
      <xdr:rowOff>132097</xdr:rowOff>
    </xdr:from>
    <xdr:ext cx="405111" cy="259045"/>
    <xdr:sp macro="" textlink="">
      <xdr:nvSpPr>
        <xdr:cNvPr id="300" name="n_1aveValue【港湾・漁港】&#10;有形固定資産減価償却率"/>
        <xdr:cNvSpPr txBox="1"/>
      </xdr:nvSpPr>
      <xdr:spPr>
        <a:xfrm>
          <a:off x="3582043"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8" name="正方形/長方形 3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9" name="テキスト ボックス 3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0" name="直線コネクタ 3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11" name="テキスト ボックス 310"/>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12" name="直線コネクタ 31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64606</xdr:rowOff>
    </xdr:from>
    <xdr:ext cx="531299" cy="259045"/>
    <xdr:sp macro="" textlink="">
      <xdr:nvSpPr>
        <xdr:cNvPr id="313" name="テキスト ボックス 312"/>
        <xdr:cNvSpPr txBox="1"/>
      </xdr:nvSpPr>
      <xdr:spPr>
        <a:xfrm>
          <a:off x="6072701" y="1858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4" name="直線コネクタ 31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106</xdr:row>
      <xdr:rowOff>80934</xdr:rowOff>
    </xdr:from>
    <xdr:ext cx="531299" cy="259045"/>
    <xdr:sp macro="" textlink="">
      <xdr:nvSpPr>
        <xdr:cNvPr id="315" name="テキスト ボックス 314"/>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16" name="直線コネクタ 31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97263</xdr:rowOff>
    </xdr:from>
    <xdr:ext cx="531299" cy="259045"/>
    <xdr:sp macro="" textlink="">
      <xdr:nvSpPr>
        <xdr:cNvPr id="317" name="テキスト ボックス 316"/>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18" name="直線コネクタ 31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113591</xdr:rowOff>
    </xdr:from>
    <xdr:ext cx="595419" cy="259045"/>
    <xdr:sp macro="" textlink="">
      <xdr:nvSpPr>
        <xdr:cNvPr id="319" name="テキスト ボックス 318"/>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0" name="直線コネクタ 31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100</xdr:row>
      <xdr:rowOff>129920</xdr:rowOff>
    </xdr:from>
    <xdr:ext cx="595419" cy="259045"/>
    <xdr:sp macro="" textlink="">
      <xdr:nvSpPr>
        <xdr:cNvPr id="321" name="テキスト ボックス 320"/>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22" name="直線コネクタ 32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98</xdr:row>
      <xdr:rowOff>146248</xdr:rowOff>
    </xdr:from>
    <xdr:ext cx="595419" cy="259045"/>
    <xdr:sp macro="" textlink="">
      <xdr:nvSpPr>
        <xdr:cNvPr id="323" name="テキスト ボックス 322"/>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5" name="テキスト ボックス 32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1862</xdr:rowOff>
    </xdr:from>
    <xdr:to>
      <xdr:col>15</xdr:col>
      <xdr:colOff>180340</xdr:colOff>
      <xdr:row>107</xdr:row>
      <xdr:rowOff>96850</xdr:rowOff>
    </xdr:to>
    <xdr:cxnSp macro="">
      <xdr:nvCxnSpPr>
        <xdr:cNvPr id="327" name="直線コネクタ 326"/>
        <xdr:cNvCxnSpPr/>
      </xdr:nvCxnSpPr>
      <xdr:spPr>
        <a:xfrm flipV="1">
          <a:off x="10476865" y="17146862"/>
          <a:ext cx="0" cy="129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100677</xdr:rowOff>
    </xdr:from>
    <xdr:ext cx="534377" cy="259045"/>
    <xdr:sp macro="" textlink="">
      <xdr:nvSpPr>
        <xdr:cNvPr id="328" name="【港湾・漁港】&#10;一人当たり有形固定資産（償却資産）額最小値テキスト"/>
        <xdr:cNvSpPr txBox="1"/>
      </xdr:nvSpPr>
      <xdr:spPr>
        <a:xfrm>
          <a:off x="10566400" y="18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55,853</a:t>
          </a:r>
          <a:endParaRPr kumimoji="1" lang="ja-JP" altLang="en-US" sz="1000" b="1">
            <a:latin typeface="ＭＳ Ｐゴシック"/>
          </a:endParaRPr>
        </a:p>
      </xdr:txBody>
    </xdr:sp>
    <xdr:clientData/>
  </xdr:oneCellAnchor>
  <xdr:twoCellAnchor>
    <xdr:from>
      <xdr:col>15</xdr:col>
      <xdr:colOff>92075</xdr:colOff>
      <xdr:row>107</xdr:row>
      <xdr:rowOff>96850</xdr:rowOff>
    </xdr:from>
    <xdr:to>
      <xdr:col>15</xdr:col>
      <xdr:colOff>269875</xdr:colOff>
      <xdr:row>107</xdr:row>
      <xdr:rowOff>96850</xdr:rowOff>
    </xdr:to>
    <xdr:cxnSp macro="">
      <xdr:nvCxnSpPr>
        <xdr:cNvPr id="329" name="直線コネクタ 328"/>
        <xdr:cNvCxnSpPr/>
      </xdr:nvCxnSpPr>
      <xdr:spPr>
        <a:xfrm>
          <a:off x="10388600" y="184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119989</xdr:rowOff>
    </xdr:from>
    <xdr:ext cx="599010" cy="259045"/>
    <xdr:sp macro="" textlink="">
      <xdr:nvSpPr>
        <xdr:cNvPr id="330" name="【港湾・漁港】&#10;一人当たり有形固定資産（償却資産）額最大値テキスト"/>
        <xdr:cNvSpPr txBox="1"/>
      </xdr:nvSpPr>
      <xdr:spPr>
        <a:xfrm>
          <a:off x="10566400" y="1692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174,829</a:t>
          </a:r>
          <a:endParaRPr kumimoji="1" lang="ja-JP" altLang="en-US" sz="1000" b="1">
            <a:latin typeface="ＭＳ Ｐゴシック"/>
          </a:endParaRPr>
        </a:p>
      </xdr:txBody>
    </xdr:sp>
    <xdr:clientData/>
  </xdr:oneCellAnchor>
  <xdr:twoCellAnchor>
    <xdr:from>
      <xdr:col>15</xdr:col>
      <xdr:colOff>92075</xdr:colOff>
      <xdr:row>100</xdr:row>
      <xdr:rowOff>1862</xdr:rowOff>
    </xdr:from>
    <xdr:to>
      <xdr:col>15</xdr:col>
      <xdr:colOff>269875</xdr:colOff>
      <xdr:row>100</xdr:row>
      <xdr:rowOff>1862</xdr:rowOff>
    </xdr:to>
    <xdr:cxnSp macro="">
      <xdr:nvCxnSpPr>
        <xdr:cNvPr id="331" name="直線コネクタ 330"/>
        <xdr:cNvCxnSpPr/>
      </xdr:nvCxnSpPr>
      <xdr:spPr>
        <a:xfrm>
          <a:off x="10388600" y="171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50854</xdr:rowOff>
    </xdr:from>
    <xdr:ext cx="599010" cy="259045"/>
    <xdr:sp macro="" textlink="">
      <xdr:nvSpPr>
        <xdr:cNvPr id="332" name="【港湾・漁港】&#10;一人当たり有形固定資産（償却資産）額平均値テキスト"/>
        <xdr:cNvSpPr txBox="1"/>
      </xdr:nvSpPr>
      <xdr:spPr>
        <a:xfrm>
          <a:off x="10566400" y="17710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116,430</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72427</xdr:rowOff>
    </xdr:from>
    <xdr:to>
      <xdr:col>15</xdr:col>
      <xdr:colOff>231775</xdr:colOff>
      <xdr:row>104</xdr:row>
      <xdr:rowOff>2577</xdr:rowOff>
    </xdr:to>
    <xdr:sp macro="" textlink="">
      <xdr:nvSpPr>
        <xdr:cNvPr id="333" name="フローチャート : 判断 332"/>
        <xdr:cNvSpPr/>
      </xdr:nvSpPr>
      <xdr:spPr>
        <a:xfrm>
          <a:off x="10426700" y="177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108</xdr:row>
      <xdr:rowOff>158141</xdr:rowOff>
    </xdr:from>
    <xdr:to>
      <xdr:col>14</xdr:col>
      <xdr:colOff>79375</xdr:colOff>
      <xdr:row>109</xdr:row>
      <xdr:rowOff>88291</xdr:rowOff>
    </xdr:to>
    <xdr:sp macro="" textlink="">
      <xdr:nvSpPr>
        <xdr:cNvPr id="334" name="フローチャート : 判断 333"/>
        <xdr:cNvSpPr/>
      </xdr:nvSpPr>
      <xdr:spPr>
        <a:xfrm>
          <a:off x="9588500" y="1867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5" name="テキスト ボックス 3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6" name="テキスト ボックス 3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7" name="テキスト ボックス 3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8" name="テキスト ボックス 3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9" name="テキスト ボックス 3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122512</xdr:rowOff>
    </xdr:from>
    <xdr:to>
      <xdr:col>15</xdr:col>
      <xdr:colOff>231775</xdr:colOff>
      <xdr:row>100</xdr:row>
      <xdr:rowOff>52662</xdr:rowOff>
    </xdr:to>
    <xdr:sp macro="" textlink="">
      <xdr:nvSpPr>
        <xdr:cNvPr id="340" name="円/楕円 339"/>
        <xdr:cNvSpPr/>
      </xdr:nvSpPr>
      <xdr:spPr>
        <a:xfrm>
          <a:off x="10426700" y="1709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75539</xdr:rowOff>
    </xdr:from>
    <xdr:ext cx="599010" cy="259045"/>
    <xdr:sp macro="" textlink="">
      <xdr:nvSpPr>
        <xdr:cNvPr id="341" name="【港湾・漁港】&#10;一人当たり有形固定資産（償却資産）額該当値テキスト"/>
        <xdr:cNvSpPr txBox="1"/>
      </xdr:nvSpPr>
      <xdr:spPr>
        <a:xfrm>
          <a:off x="10566400" y="1704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174,829</a:t>
          </a:r>
          <a:endParaRPr kumimoji="1" lang="ja-JP" altLang="en-US" sz="1000" b="1">
            <a:solidFill>
              <a:srgbClr val="FF0000"/>
            </a:solidFill>
            <a:latin typeface="ＭＳ Ｐゴシック"/>
          </a:endParaRPr>
        </a:p>
      </xdr:txBody>
    </xdr:sp>
    <xdr:clientData/>
  </xdr:oneCellAnchor>
  <xdr:oneCellAnchor>
    <xdr:from>
      <xdr:col>13</xdr:col>
      <xdr:colOff>434486</xdr:colOff>
      <xdr:row>107</xdr:row>
      <xdr:rowOff>104818</xdr:rowOff>
    </xdr:from>
    <xdr:ext cx="534377" cy="259045"/>
    <xdr:sp macro="" textlink="">
      <xdr:nvSpPr>
        <xdr:cNvPr id="342" name="n_1aveValue【港湾・漁港】&#10;一人当たり有形固定資産（償却資産）額"/>
        <xdr:cNvSpPr txBox="1"/>
      </xdr:nvSpPr>
      <xdr:spPr>
        <a:xfrm>
          <a:off x="9359411" y="1844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29,806</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3" name="テキスト ボックス 3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4" name="直線コネクタ 3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5" name="テキスト ボックス 3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6" name="直線コネクタ 3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7" name="テキスト ボックス 3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8" name="直線コネクタ 3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9" name="テキスト ボックス 3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0" name="直線コネクタ 3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1" name="テキスト ボックス 3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2" name="直線コネクタ 3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3" name="テキスト ボックス 3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40</xdr:row>
      <xdr:rowOff>165735</xdr:rowOff>
    </xdr:to>
    <xdr:cxnSp macro="">
      <xdr:nvCxnSpPr>
        <xdr:cNvPr id="367" name="直線コネクタ 366"/>
        <xdr:cNvCxnSpPr/>
      </xdr:nvCxnSpPr>
      <xdr:spPr>
        <a:xfrm flipV="1">
          <a:off x="16318864" y="579882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169562</xdr:rowOff>
    </xdr:from>
    <xdr:ext cx="405111" cy="259045"/>
    <xdr:sp macro="" textlink="">
      <xdr:nvSpPr>
        <xdr:cNvPr id="368" name="【認定こども園・幼稚園・保育所】&#10;有形固定資産減価償却率最小値テキスト"/>
        <xdr:cNvSpPr txBox="1"/>
      </xdr:nvSpPr>
      <xdr:spPr>
        <a:xfrm>
          <a:off x="164084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23</xdr:col>
      <xdr:colOff>428625</xdr:colOff>
      <xdr:row>40</xdr:row>
      <xdr:rowOff>165735</xdr:rowOff>
    </xdr:from>
    <xdr:to>
      <xdr:col>23</xdr:col>
      <xdr:colOff>606425</xdr:colOff>
      <xdr:row>40</xdr:row>
      <xdr:rowOff>165735</xdr:rowOff>
    </xdr:to>
    <xdr:cxnSp macro="">
      <xdr:nvCxnSpPr>
        <xdr:cNvPr id="369" name="直線コネクタ 368"/>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370" name="【認定こども園・幼稚園・保育所】&#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371" name="直線コネクタ 370"/>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2557</xdr:rowOff>
    </xdr:from>
    <xdr:ext cx="405111" cy="259045"/>
    <xdr:sp macro="" textlink="">
      <xdr:nvSpPr>
        <xdr:cNvPr id="372" name="【認定こども園・幼稚園・保育所】&#10;有形固定資産減価償却率平均値テキスト"/>
        <xdr:cNvSpPr txBox="1"/>
      </xdr:nvSpPr>
      <xdr:spPr>
        <a:xfrm>
          <a:off x="164084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73" name="フローチャート : 判断 372"/>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97790</xdr:rowOff>
    </xdr:from>
    <xdr:to>
      <xdr:col>22</xdr:col>
      <xdr:colOff>415925</xdr:colOff>
      <xdr:row>37</xdr:row>
      <xdr:rowOff>27940</xdr:rowOff>
    </xdr:to>
    <xdr:sp macro="" textlink="">
      <xdr:nvSpPr>
        <xdr:cNvPr id="374" name="フローチャート : 判断 373"/>
        <xdr:cNvSpPr/>
      </xdr:nvSpPr>
      <xdr:spPr>
        <a:xfrm>
          <a:off x="15430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4445</xdr:rowOff>
    </xdr:from>
    <xdr:to>
      <xdr:col>23</xdr:col>
      <xdr:colOff>568325</xdr:colOff>
      <xdr:row>38</xdr:row>
      <xdr:rowOff>106045</xdr:rowOff>
    </xdr:to>
    <xdr:sp macro="" textlink="">
      <xdr:nvSpPr>
        <xdr:cNvPr id="380" name="円/楕円 379"/>
        <xdr:cNvSpPr/>
      </xdr:nvSpPr>
      <xdr:spPr>
        <a:xfrm>
          <a:off x="16268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154322</xdr:rowOff>
    </xdr:from>
    <xdr:ext cx="405111" cy="259045"/>
    <xdr:sp macro="" textlink="">
      <xdr:nvSpPr>
        <xdr:cNvPr id="381" name="【認定こども園・幼稚園・保育所】&#10;有形固定資産減価償却率該当値テキスト"/>
        <xdr:cNvSpPr txBox="1"/>
      </xdr:nvSpPr>
      <xdr:spPr>
        <a:xfrm>
          <a:off x="16408400"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oneCellAnchor>
    <xdr:from>
      <xdr:col>22</xdr:col>
      <xdr:colOff>149868</xdr:colOff>
      <xdr:row>35</xdr:row>
      <xdr:rowOff>44467</xdr:rowOff>
    </xdr:from>
    <xdr:ext cx="405111" cy="259045"/>
    <xdr:sp macro="" textlink="">
      <xdr:nvSpPr>
        <xdr:cNvPr id="382" name="n_1aveValue【認定こども園・幼稚園・保育所】&#10;有形固定資産減価償却率"/>
        <xdr:cNvSpPr txBox="1"/>
      </xdr:nvSpPr>
      <xdr:spPr>
        <a:xfrm>
          <a:off x="15266043"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3" name="直線コネクタ 39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94" name="テキスト ボックス 39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5" name="直線コネクタ 39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96" name="テキスト ボックス 39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7" name="直線コネクタ 39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98" name="テキスト ボックス 39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9" name="直線コネクタ 39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0" name="テキスト ボックス 39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1" name="直線コネクタ 40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2" name="テキスト ボックス 40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3" name="直線コネクタ 40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04" name="テキスト ボックス 40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6" name="テキスト ボックス 4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408" name="直線コネクタ 407"/>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409"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410" name="直線コネクタ 409"/>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411"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412" name="直線コネクタ 411"/>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56442</xdr:rowOff>
    </xdr:from>
    <xdr:ext cx="469744" cy="259045"/>
    <xdr:sp macro="" textlink="">
      <xdr:nvSpPr>
        <xdr:cNvPr id="413" name="【認定こども園・幼稚園・保育所】&#10;一人当たり面積平均値テキスト"/>
        <xdr:cNvSpPr txBox="1"/>
      </xdr:nvSpPr>
      <xdr:spPr>
        <a:xfrm>
          <a:off x="22250400" y="6571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33565</xdr:rowOff>
    </xdr:from>
    <xdr:to>
      <xdr:col>32</xdr:col>
      <xdr:colOff>238125</xdr:colOff>
      <xdr:row>39</xdr:row>
      <xdr:rowOff>135165</xdr:rowOff>
    </xdr:to>
    <xdr:sp macro="" textlink="">
      <xdr:nvSpPr>
        <xdr:cNvPr id="414" name="フローチャート : 判断 413"/>
        <xdr:cNvSpPr/>
      </xdr:nvSpPr>
      <xdr:spPr>
        <a:xfrm>
          <a:off x="221107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85272</xdr:rowOff>
    </xdr:from>
    <xdr:to>
      <xdr:col>31</xdr:col>
      <xdr:colOff>85725</xdr:colOff>
      <xdr:row>39</xdr:row>
      <xdr:rowOff>15422</xdr:rowOff>
    </xdr:to>
    <xdr:sp macro="" textlink="">
      <xdr:nvSpPr>
        <xdr:cNvPr id="415" name="フローチャート : 判断 414"/>
        <xdr:cNvSpPr/>
      </xdr:nvSpPr>
      <xdr:spPr>
        <a:xfrm>
          <a:off x="21272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79828</xdr:rowOff>
    </xdr:from>
    <xdr:to>
      <xdr:col>32</xdr:col>
      <xdr:colOff>238125</xdr:colOff>
      <xdr:row>41</xdr:row>
      <xdr:rowOff>9978</xdr:rowOff>
    </xdr:to>
    <xdr:sp macro="" textlink="">
      <xdr:nvSpPr>
        <xdr:cNvPr id="421" name="円/楕円 420"/>
        <xdr:cNvSpPr/>
      </xdr:nvSpPr>
      <xdr:spPr>
        <a:xfrm>
          <a:off x="221107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58255</xdr:rowOff>
    </xdr:from>
    <xdr:ext cx="469744" cy="259045"/>
    <xdr:sp macro="" textlink="">
      <xdr:nvSpPr>
        <xdr:cNvPr id="422" name="【認定こども園・幼稚園・保育所】&#10;一人当たり面積該当値テキスト"/>
        <xdr:cNvSpPr txBox="1"/>
      </xdr:nvSpPr>
      <xdr:spPr>
        <a:xfrm>
          <a:off x="22250400"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oneCellAnchor>
    <xdr:from>
      <xdr:col>30</xdr:col>
      <xdr:colOff>473152</xdr:colOff>
      <xdr:row>37</xdr:row>
      <xdr:rowOff>31949</xdr:rowOff>
    </xdr:from>
    <xdr:ext cx="469744" cy="259045"/>
    <xdr:sp macro="" textlink="">
      <xdr:nvSpPr>
        <xdr:cNvPr id="423" name="n_1aveValue【認定こども園・幼稚園・保育所】&#10;一人当たり面積"/>
        <xdr:cNvSpPr txBox="1"/>
      </xdr:nvSpPr>
      <xdr:spPr>
        <a:xfrm>
          <a:off x="21075727"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4" name="テキスト ボックス 43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5" name="直線コネクタ 43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6" name="テキスト ボックス 43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7" name="直線コネクタ 43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8" name="テキスト ボックス 43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9" name="直線コネクタ 43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0" name="テキスト ボックス 43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1" name="直線コネクタ 44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2" name="テキスト ボックス 44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4" name="テキスト ボックス 4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6858</xdr:rowOff>
    </xdr:from>
    <xdr:to>
      <xdr:col>23</xdr:col>
      <xdr:colOff>516889</xdr:colOff>
      <xdr:row>63</xdr:row>
      <xdr:rowOff>75438</xdr:rowOff>
    </xdr:to>
    <xdr:cxnSp macro="">
      <xdr:nvCxnSpPr>
        <xdr:cNvPr id="446" name="直線コネクタ 445"/>
        <xdr:cNvCxnSpPr/>
      </xdr:nvCxnSpPr>
      <xdr:spPr>
        <a:xfrm flipV="1">
          <a:off x="16318864" y="977950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79265</xdr:rowOff>
    </xdr:from>
    <xdr:ext cx="405111" cy="259045"/>
    <xdr:sp macro="" textlink="">
      <xdr:nvSpPr>
        <xdr:cNvPr id="447" name="【学校施設】&#10;有形固定資産減価償却率最小値テキスト"/>
        <xdr:cNvSpPr txBox="1"/>
      </xdr:nvSpPr>
      <xdr:spPr>
        <a:xfrm>
          <a:off x="16408400" y="1088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428625</xdr:colOff>
      <xdr:row>63</xdr:row>
      <xdr:rowOff>75438</xdr:rowOff>
    </xdr:from>
    <xdr:to>
      <xdr:col>23</xdr:col>
      <xdr:colOff>606425</xdr:colOff>
      <xdr:row>63</xdr:row>
      <xdr:rowOff>75438</xdr:rowOff>
    </xdr:to>
    <xdr:cxnSp macro="">
      <xdr:nvCxnSpPr>
        <xdr:cNvPr id="448" name="直線コネクタ 447"/>
        <xdr:cNvCxnSpPr/>
      </xdr:nvCxnSpPr>
      <xdr:spPr>
        <a:xfrm>
          <a:off x="16230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124985</xdr:rowOff>
    </xdr:from>
    <xdr:ext cx="405111" cy="259045"/>
    <xdr:sp macro="" textlink="">
      <xdr:nvSpPr>
        <xdr:cNvPr id="449" name="【学校施設】&#10;有形固定資産減価償却率最大値テキスト"/>
        <xdr:cNvSpPr txBox="1"/>
      </xdr:nvSpPr>
      <xdr:spPr>
        <a:xfrm>
          <a:off x="164084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57</xdr:row>
      <xdr:rowOff>6858</xdr:rowOff>
    </xdr:from>
    <xdr:to>
      <xdr:col>23</xdr:col>
      <xdr:colOff>606425</xdr:colOff>
      <xdr:row>57</xdr:row>
      <xdr:rowOff>6858</xdr:rowOff>
    </xdr:to>
    <xdr:cxnSp macro="">
      <xdr:nvCxnSpPr>
        <xdr:cNvPr id="450" name="直線コネクタ 449"/>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81805</xdr:rowOff>
    </xdr:from>
    <xdr:ext cx="405111" cy="259045"/>
    <xdr:sp macro="" textlink="">
      <xdr:nvSpPr>
        <xdr:cNvPr id="451" name="【学校施設】&#10;有形固定資産減価償却率平均値テキスト"/>
        <xdr:cNvSpPr txBox="1"/>
      </xdr:nvSpPr>
      <xdr:spPr>
        <a:xfrm>
          <a:off x="16408400" y="10197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58928</xdr:rowOff>
    </xdr:from>
    <xdr:to>
      <xdr:col>23</xdr:col>
      <xdr:colOff>568325</xdr:colOff>
      <xdr:row>60</xdr:row>
      <xdr:rowOff>160528</xdr:rowOff>
    </xdr:to>
    <xdr:sp macro="" textlink="">
      <xdr:nvSpPr>
        <xdr:cNvPr id="452" name="フローチャート : 判断 451"/>
        <xdr:cNvSpPr/>
      </xdr:nvSpPr>
      <xdr:spPr>
        <a:xfrm>
          <a:off x="162687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100076</xdr:rowOff>
    </xdr:from>
    <xdr:to>
      <xdr:col>22</xdr:col>
      <xdr:colOff>415925</xdr:colOff>
      <xdr:row>61</xdr:row>
      <xdr:rowOff>30226</xdr:rowOff>
    </xdr:to>
    <xdr:sp macro="" textlink="">
      <xdr:nvSpPr>
        <xdr:cNvPr id="453" name="フローチャート : 判断 452"/>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132080</xdr:rowOff>
    </xdr:from>
    <xdr:to>
      <xdr:col>23</xdr:col>
      <xdr:colOff>568325</xdr:colOff>
      <xdr:row>61</xdr:row>
      <xdr:rowOff>62230</xdr:rowOff>
    </xdr:to>
    <xdr:sp macro="" textlink="">
      <xdr:nvSpPr>
        <xdr:cNvPr id="459" name="円/楕円 458"/>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110507</xdr:rowOff>
    </xdr:from>
    <xdr:ext cx="405111" cy="259045"/>
    <xdr:sp macro="" textlink="">
      <xdr:nvSpPr>
        <xdr:cNvPr id="460" name="【学校施設】&#10;有形固定資産減価償却率該当値テキスト"/>
        <xdr:cNvSpPr txBox="1"/>
      </xdr:nvSpPr>
      <xdr:spPr>
        <a:xfrm>
          <a:off x="164084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oneCellAnchor>
    <xdr:from>
      <xdr:col>22</xdr:col>
      <xdr:colOff>149868</xdr:colOff>
      <xdr:row>59</xdr:row>
      <xdr:rowOff>46753</xdr:rowOff>
    </xdr:from>
    <xdr:ext cx="405111" cy="259045"/>
    <xdr:sp macro="" textlink="">
      <xdr:nvSpPr>
        <xdr:cNvPr id="461" name="n_1aveValue【学校施設】&#10;有形固定資産減価償却率"/>
        <xdr:cNvSpPr txBox="1"/>
      </xdr:nvSpPr>
      <xdr:spPr>
        <a:xfrm>
          <a:off x="15266043"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2" name="テキスト ボックス 4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73" name="直線コネクタ 4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74" name="テキスト ボックス 4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75" name="直線コネクタ 4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76" name="テキスト ボックス 4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77" name="直線コネクタ 4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78" name="テキスト ボックス 4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79" name="直線コネクタ 4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0" name="テキスト ボックス 4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1" name="直線コネクタ 4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82" name="テキスト ボックス 4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83" name="直線コネクタ 4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84" name="テキスト ボックス 4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5443</xdr:rowOff>
    </xdr:from>
    <xdr:to>
      <xdr:col>32</xdr:col>
      <xdr:colOff>186689</xdr:colOff>
      <xdr:row>63</xdr:row>
      <xdr:rowOff>100693</xdr:rowOff>
    </xdr:to>
    <xdr:cxnSp macro="">
      <xdr:nvCxnSpPr>
        <xdr:cNvPr id="488" name="直線コネクタ 487"/>
        <xdr:cNvCxnSpPr/>
      </xdr:nvCxnSpPr>
      <xdr:spPr>
        <a:xfrm flipV="1">
          <a:off x="22160864" y="96066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104520</xdr:rowOff>
    </xdr:from>
    <xdr:ext cx="469744" cy="259045"/>
    <xdr:sp macro="" textlink="">
      <xdr:nvSpPr>
        <xdr:cNvPr id="489" name="【学校施設】&#10;一人当たり面積最小値テキスト"/>
        <xdr:cNvSpPr txBox="1"/>
      </xdr:nvSpPr>
      <xdr:spPr>
        <a:xfrm>
          <a:off x="22250400"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0.785</a:t>
          </a:r>
          <a:endParaRPr kumimoji="1" lang="ja-JP" altLang="en-US" sz="1000" b="1">
            <a:latin typeface="ＭＳ Ｐゴシック"/>
          </a:endParaRPr>
        </a:p>
      </xdr:txBody>
    </xdr:sp>
    <xdr:clientData/>
  </xdr:oneCellAnchor>
  <xdr:twoCellAnchor>
    <xdr:from>
      <xdr:col>32</xdr:col>
      <xdr:colOff>98425</xdr:colOff>
      <xdr:row>63</xdr:row>
      <xdr:rowOff>100693</xdr:rowOff>
    </xdr:from>
    <xdr:to>
      <xdr:col>32</xdr:col>
      <xdr:colOff>276225</xdr:colOff>
      <xdr:row>63</xdr:row>
      <xdr:rowOff>100693</xdr:rowOff>
    </xdr:to>
    <xdr:cxnSp macro="">
      <xdr:nvCxnSpPr>
        <xdr:cNvPr id="490" name="直線コネクタ 489"/>
        <xdr:cNvCxnSpPr/>
      </xdr:nvCxnSpPr>
      <xdr:spPr>
        <a:xfrm>
          <a:off x="22072600" y="1090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123570</xdr:rowOff>
    </xdr:from>
    <xdr:ext cx="469744" cy="259045"/>
    <xdr:sp macro="" textlink="">
      <xdr:nvSpPr>
        <xdr:cNvPr id="491" name="【学校施設】&#10;一人当たり面積最大値テキスト"/>
        <xdr:cNvSpPr txBox="1"/>
      </xdr:nvSpPr>
      <xdr:spPr>
        <a:xfrm>
          <a:off x="22250400" y="93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a:t>
          </a:r>
          <a:endParaRPr kumimoji="1" lang="ja-JP" altLang="en-US" sz="1000" b="1">
            <a:latin typeface="ＭＳ Ｐゴシック"/>
          </a:endParaRPr>
        </a:p>
      </xdr:txBody>
    </xdr:sp>
    <xdr:clientData/>
  </xdr:oneCellAnchor>
  <xdr:twoCellAnchor>
    <xdr:from>
      <xdr:col>32</xdr:col>
      <xdr:colOff>98425</xdr:colOff>
      <xdr:row>56</xdr:row>
      <xdr:rowOff>5443</xdr:rowOff>
    </xdr:from>
    <xdr:to>
      <xdr:col>32</xdr:col>
      <xdr:colOff>276225</xdr:colOff>
      <xdr:row>56</xdr:row>
      <xdr:rowOff>5443</xdr:rowOff>
    </xdr:to>
    <xdr:cxnSp macro="">
      <xdr:nvCxnSpPr>
        <xdr:cNvPr id="492" name="直線コネクタ 491"/>
        <xdr:cNvCxnSpPr/>
      </xdr:nvCxnSpPr>
      <xdr:spPr>
        <a:xfrm>
          <a:off x="22072600" y="960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21244</xdr:rowOff>
    </xdr:from>
    <xdr:ext cx="469744" cy="259045"/>
    <xdr:sp macro="" textlink="">
      <xdr:nvSpPr>
        <xdr:cNvPr id="493" name="【学校施設】&#10;一人当たり面積平均値テキスト"/>
        <xdr:cNvSpPr txBox="1"/>
      </xdr:nvSpPr>
      <xdr:spPr>
        <a:xfrm>
          <a:off x="22250400" y="103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42817</xdr:rowOff>
    </xdr:from>
    <xdr:to>
      <xdr:col>32</xdr:col>
      <xdr:colOff>238125</xdr:colOff>
      <xdr:row>60</xdr:row>
      <xdr:rowOff>144417</xdr:rowOff>
    </xdr:to>
    <xdr:sp macro="" textlink="">
      <xdr:nvSpPr>
        <xdr:cNvPr id="494" name="フローチャート : 判断 493"/>
        <xdr:cNvSpPr/>
      </xdr:nvSpPr>
      <xdr:spPr>
        <a:xfrm>
          <a:off x="22110700" y="103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168003</xdr:rowOff>
    </xdr:from>
    <xdr:to>
      <xdr:col>31</xdr:col>
      <xdr:colOff>85725</xdr:colOff>
      <xdr:row>61</xdr:row>
      <xdr:rowOff>98153</xdr:rowOff>
    </xdr:to>
    <xdr:sp macro="" textlink="">
      <xdr:nvSpPr>
        <xdr:cNvPr id="495" name="フローチャート : 判断 494"/>
        <xdr:cNvSpPr/>
      </xdr:nvSpPr>
      <xdr:spPr>
        <a:xfrm>
          <a:off x="21272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114663</xdr:rowOff>
    </xdr:from>
    <xdr:to>
      <xdr:col>32</xdr:col>
      <xdr:colOff>238125</xdr:colOff>
      <xdr:row>59</xdr:row>
      <xdr:rowOff>44813</xdr:rowOff>
    </xdr:to>
    <xdr:sp macro="" textlink="">
      <xdr:nvSpPr>
        <xdr:cNvPr id="501" name="円/楕円 500"/>
        <xdr:cNvSpPr/>
      </xdr:nvSpPr>
      <xdr:spPr>
        <a:xfrm>
          <a:off x="22110700" y="100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137540</xdr:rowOff>
    </xdr:from>
    <xdr:ext cx="469744" cy="259045"/>
    <xdr:sp macro="" textlink="">
      <xdr:nvSpPr>
        <xdr:cNvPr id="502" name="【学校施設】&#10;一人当たり面積該当値テキスト"/>
        <xdr:cNvSpPr txBox="1"/>
      </xdr:nvSpPr>
      <xdr:spPr>
        <a:xfrm>
          <a:off x="22250400" y="99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114680</xdr:rowOff>
    </xdr:from>
    <xdr:ext cx="469744" cy="259045"/>
    <xdr:sp macro="" textlink="">
      <xdr:nvSpPr>
        <xdr:cNvPr id="503" name="n_1aveValue【学校施設】&#10;一人当たり面積"/>
        <xdr:cNvSpPr txBox="1"/>
      </xdr:nvSpPr>
      <xdr:spPr>
        <a:xfrm>
          <a:off x="21075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4" name="正方形/長方形 5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5" name="正方形/長方形 5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6" name="正方形/長方形 5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7" name="正方形/長方形 5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8" name="正方形/長方形 5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9" name="正方形/長方形 5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0" name="正方形/長方形 5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1" name="正方形/長方形 5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2" name="テキスト ボックス 5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3" name="直線コネクタ 5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4" name="テキスト ボックス 5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5" name="直線コネクタ 5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16" name="テキスト ボックス 5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17" name="直線コネクタ 5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8" name="テキスト ボックス 5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9" name="直線コネクタ 5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0" name="テキスト ボックス 5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1" name="直線コネクタ 5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2" name="テキスト ボックス 5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3" name="直線コネクタ 5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24" name="テキスト ボックス 5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5" name="直線コネクタ 5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6" name="テキスト ボックス 5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38100</xdr:rowOff>
    </xdr:from>
    <xdr:to>
      <xdr:col>23</xdr:col>
      <xdr:colOff>516889</xdr:colOff>
      <xdr:row>87</xdr:row>
      <xdr:rowOff>19050</xdr:rowOff>
    </xdr:to>
    <xdr:cxnSp macro="">
      <xdr:nvCxnSpPr>
        <xdr:cNvPr id="528" name="直線コネクタ 527"/>
        <xdr:cNvCxnSpPr/>
      </xdr:nvCxnSpPr>
      <xdr:spPr>
        <a:xfrm flipV="1">
          <a:off x="16318864" y="13582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22877</xdr:rowOff>
    </xdr:from>
    <xdr:ext cx="405111" cy="259045"/>
    <xdr:sp macro="" textlink="">
      <xdr:nvSpPr>
        <xdr:cNvPr id="529" name="【児童館】&#10;有形固定資産減価償却率最小値テキスト"/>
        <xdr:cNvSpPr txBox="1"/>
      </xdr:nvSpPr>
      <xdr:spPr>
        <a:xfrm>
          <a:off x="164084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87</xdr:row>
      <xdr:rowOff>19050</xdr:rowOff>
    </xdr:from>
    <xdr:to>
      <xdr:col>23</xdr:col>
      <xdr:colOff>606425</xdr:colOff>
      <xdr:row>87</xdr:row>
      <xdr:rowOff>19050</xdr:rowOff>
    </xdr:to>
    <xdr:cxnSp macro="">
      <xdr:nvCxnSpPr>
        <xdr:cNvPr id="530" name="直線コネクタ 529"/>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156227</xdr:rowOff>
    </xdr:from>
    <xdr:ext cx="405111" cy="259045"/>
    <xdr:sp macro="" textlink="">
      <xdr:nvSpPr>
        <xdr:cNvPr id="531" name="【児童館】&#10;有形固定資産減価償却率最大値テキスト"/>
        <xdr:cNvSpPr txBox="1"/>
      </xdr:nvSpPr>
      <xdr:spPr>
        <a:xfrm>
          <a:off x="16408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79</xdr:row>
      <xdr:rowOff>38100</xdr:rowOff>
    </xdr:from>
    <xdr:to>
      <xdr:col>23</xdr:col>
      <xdr:colOff>606425</xdr:colOff>
      <xdr:row>79</xdr:row>
      <xdr:rowOff>38100</xdr:rowOff>
    </xdr:to>
    <xdr:cxnSp macro="">
      <xdr:nvCxnSpPr>
        <xdr:cNvPr id="532" name="直線コネクタ 531"/>
        <xdr:cNvCxnSpPr/>
      </xdr:nvCxnSpPr>
      <xdr:spPr>
        <a:xfrm>
          <a:off x="16230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55263</xdr:rowOff>
    </xdr:from>
    <xdr:ext cx="405111" cy="259045"/>
    <xdr:sp macro="" textlink="">
      <xdr:nvSpPr>
        <xdr:cNvPr id="533" name="【児童館】&#10;有形固定資産減価償却率平均値テキスト"/>
        <xdr:cNvSpPr txBox="1"/>
      </xdr:nvSpPr>
      <xdr:spPr>
        <a:xfrm>
          <a:off x="16408400" y="1428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76836</xdr:rowOff>
    </xdr:from>
    <xdr:to>
      <xdr:col>23</xdr:col>
      <xdr:colOff>568325</xdr:colOff>
      <xdr:row>84</xdr:row>
      <xdr:rowOff>6986</xdr:rowOff>
    </xdr:to>
    <xdr:sp macro="" textlink="">
      <xdr:nvSpPr>
        <xdr:cNvPr id="534" name="フローチャート : 判断 533"/>
        <xdr:cNvSpPr/>
      </xdr:nvSpPr>
      <xdr:spPr>
        <a:xfrm>
          <a:off x="16268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76836</xdr:rowOff>
    </xdr:from>
    <xdr:to>
      <xdr:col>22</xdr:col>
      <xdr:colOff>415925</xdr:colOff>
      <xdr:row>84</xdr:row>
      <xdr:rowOff>6986</xdr:rowOff>
    </xdr:to>
    <xdr:sp macro="" textlink="">
      <xdr:nvSpPr>
        <xdr:cNvPr id="535" name="フローチャート : 判断 534"/>
        <xdr:cNvSpPr/>
      </xdr:nvSpPr>
      <xdr:spPr>
        <a:xfrm>
          <a:off x="15430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6" name="テキスト ボックス 5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7" name="テキスト ボックス 5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8" name="テキスト ボックス 5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9" name="テキスト ボックス 5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0" name="テキスト ボックス 5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6350</xdr:rowOff>
    </xdr:from>
    <xdr:to>
      <xdr:col>23</xdr:col>
      <xdr:colOff>568325</xdr:colOff>
      <xdr:row>82</xdr:row>
      <xdr:rowOff>107950</xdr:rowOff>
    </xdr:to>
    <xdr:sp macro="" textlink="">
      <xdr:nvSpPr>
        <xdr:cNvPr id="541" name="円/楕円 540"/>
        <xdr:cNvSpPr/>
      </xdr:nvSpPr>
      <xdr:spPr>
        <a:xfrm>
          <a:off x="16268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29227</xdr:rowOff>
    </xdr:from>
    <xdr:ext cx="405111" cy="259045"/>
    <xdr:sp macro="" textlink="">
      <xdr:nvSpPr>
        <xdr:cNvPr id="542" name="【児童館】&#10;有形固定資産減価償却率該当値テキスト"/>
        <xdr:cNvSpPr txBox="1"/>
      </xdr:nvSpPr>
      <xdr:spPr>
        <a:xfrm>
          <a:off x="16408400"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oneCellAnchor>
    <xdr:from>
      <xdr:col>22</xdr:col>
      <xdr:colOff>149868</xdr:colOff>
      <xdr:row>82</xdr:row>
      <xdr:rowOff>23513</xdr:rowOff>
    </xdr:from>
    <xdr:ext cx="405111" cy="259045"/>
    <xdr:sp macro="" textlink="">
      <xdr:nvSpPr>
        <xdr:cNvPr id="543" name="n_1aveValue【児童館】&#10;有形固定資産減価償却率"/>
        <xdr:cNvSpPr txBox="1"/>
      </xdr:nvSpPr>
      <xdr:spPr>
        <a:xfrm>
          <a:off x="15266043"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4" name="直線コネクタ 5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5" name="テキスト ボックス 5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6" name="直線コネクタ 5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7" name="テキスト ボックス 5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8" name="直線コネクタ 5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9" name="テキスト ボックス 5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0" name="直線コネクタ 5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1" name="テキスト ボックス 5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2" name="直線コネクタ 5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3" name="テキスト ボックス 5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4" name="直線コネクタ 5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5" name="テキスト ボックス 5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86</xdr:row>
      <xdr:rowOff>76200</xdr:rowOff>
    </xdr:to>
    <xdr:cxnSp macro="">
      <xdr:nvCxnSpPr>
        <xdr:cNvPr id="567" name="直線コネクタ 566"/>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80027</xdr:rowOff>
    </xdr:from>
    <xdr:ext cx="469744" cy="259045"/>
    <xdr:sp macro="" textlink="">
      <xdr:nvSpPr>
        <xdr:cNvPr id="568" name="【児童館】&#10;一人当たり面積最小値テキスト"/>
        <xdr:cNvSpPr txBox="1"/>
      </xdr:nvSpPr>
      <xdr:spPr>
        <a:xfrm>
          <a:off x="222504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76200</xdr:rowOff>
    </xdr:from>
    <xdr:to>
      <xdr:col>32</xdr:col>
      <xdr:colOff>276225</xdr:colOff>
      <xdr:row>86</xdr:row>
      <xdr:rowOff>76200</xdr:rowOff>
    </xdr:to>
    <xdr:cxnSp macro="">
      <xdr:nvCxnSpPr>
        <xdr:cNvPr id="569" name="直線コネクタ 56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70" name="【児童館】&#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71" name="直線コネクタ 570"/>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22877</xdr:rowOff>
    </xdr:from>
    <xdr:ext cx="469744" cy="259045"/>
    <xdr:sp macro="" textlink="">
      <xdr:nvSpPr>
        <xdr:cNvPr id="572" name="【児童館】&#10;一人当たり面積平均値テキスト"/>
        <xdr:cNvSpPr txBox="1"/>
      </xdr:nvSpPr>
      <xdr:spPr>
        <a:xfrm>
          <a:off x="22250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573" name="フローチャート : 判断 572"/>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101600</xdr:rowOff>
    </xdr:from>
    <xdr:to>
      <xdr:col>31</xdr:col>
      <xdr:colOff>85725</xdr:colOff>
      <xdr:row>85</xdr:row>
      <xdr:rowOff>31750</xdr:rowOff>
    </xdr:to>
    <xdr:sp macro="" textlink="">
      <xdr:nvSpPr>
        <xdr:cNvPr id="574" name="フローチャート : 判断 573"/>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44450</xdr:rowOff>
    </xdr:from>
    <xdr:to>
      <xdr:col>32</xdr:col>
      <xdr:colOff>238125</xdr:colOff>
      <xdr:row>77</xdr:row>
      <xdr:rowOff>146050</xdr:rowOff>
    </xdr:to>
    <xdr:sp macro="" textlink="">
      <xdr:nvSpPr>
        <xdr:cNvPr id="580" name="円/楕円 579"/>
        <xdr:cNvSpPr/>
      </xdr:nvSpPr>
      <xdr:spPr>
        <a:xfrm>
          <a:off x="221107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76</xdr:row>
      <xdr:rowOff>168927</xdr:rowOff>
    </xdr:from>
    <xdr:ext cx="469744" cy="259045"/>
    <xdr:sp macro="" textlink="">
      <xdr:nvSpPr>
        <xdr:cNvPr id="581" name="【児童館】&#10;一人当たり面積該当値テキスト"/>
        <xdr:cNvSpPr txBox="1"/>
      </xdr:nvSpPr>
      <xdr:spPr>
        <a:xfrm>
          <a:off x="222504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oneCellAnchor>
    <xdr:from>
      <xdr:col>30</xdr:col>
      <xdr:colOff>473152</xdr:colOff>
      <xdr:row>83</xdr:row>
      <xdr:rowOff>48277</xdr:rowOff>
    </xdr:from>
    <xdr:ext cx="469744" cy="259045"/>
    <xdr:sp macro="" textlink="">
      <xdr:nvSpPr>
        <xdr:cNvPr id="582" name="n_1ave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3" name="テキスト ボックス 5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94" name="直線コネクタ 59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95" name="テキスト ボックス 59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96" name="直線コネクタ 59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97" name="テキスト ボックス 59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98" name="直線コネクタ 59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99" name="テキスト ボックス 59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00" name="直線コネクタ 59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01" name="テキスト ボックス 60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73913</xdr:rowOff>
    </xdr:from>
    <xdr:to>
      <xdr:col>23</xdr:col>
      <xdr:colOff>516889</xdr:colOff>
      <xdr:row>107</xdr:row>
      <xdr:rowOff>64770</xdr:rowOff>
    </xdr:to>
    <xdr:cxnSp macro="">
      <xdr:nvCxnSpPr>
        <xdr:cNvPr id="605" name="直線コネクタ 604"/>
        <xdr:cNvCxnSpPr/>
      </xdr:nvCxnSpPr>
      <xdr:spPr>
        <a:xfrm flipV="1">
          <a:off x="16318864" y="17218913"/>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68597</xdr:rowOff>
    </xdr:from>
    <xdr:ext cx="405111" cy="259045"/>
    <xdr:sp macro="" textlink="">
      <xdr:nvSpPr>
        <xdr:cNvPr id="606" name="【公民館】&#10;有形固定資産減価償却率最小値テキスト"/>
        <xdr:cNvSpPr txBox="1"/>
      </xdr:nvSpPr>
      <xdr:spPr>
        <a:xfrm>
          <a:off x="164084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428625</xdr:colOff>
      <xdr:row>107</xdr:row>
      <xdr:rowOff>64770</xdr:rowOff>
    </xdr:from>
    <xdr:to>
      <xdr:col>23</xdr:col>
      <xdr:colOff>606425</xdr:colOff>
      <xdr:row>107</xdr:row>
      <xdr:rowOff>64770</xdr:rowOff>
    </xdr:to>
    <xdr:cxnSp macro="">
      <xdr:nvCxnSpPr>
        <xdr:cNvPr id="607" name="直線コネクタ 606"/>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20590</xdr:rowOff>
    </xdr:from>
    <xdr:ext cx="405111" cy="259045"/>
    <xdr:sp macro="" textlink="">
      <xdr:nvSpPr>
        <xdr:cNvPr id="608" name="【公民館】&#10;有形固定資産減価償却率最大値テキスト"/>
        <xdr:cNvSpPr txBox="1"/>
      </xdr:nvSpPr>
      <xdr:spPr>
        <a:xfrm>
          <a:off x="16408400" y="1699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428625</xdr:colOff>
      <xdr:row>100</xdr:row>
      <xdr:rowOff>73913</xdr:rowOff>
    </xdr:from>
    <xdr:to>
      <xdr:col>23</xdr:col>
      <xdr:colOff>606425</xdr:colOff>
      <xdr:row>100</xdr:row>
      <xdr:rowOff>73913</xdr:rowOff>
    </xdr:to>
    <xdr:cxnSp macro="">
      <xdr:nvCxnSpPr>
        <xdr:cNvPr id="609" name="直線コネクタ 608"/>
        <xdr:cNvCxnSpPr/>
      </xdr:nvCxnSpPr>
      <xdr:spPr>
        <a:xfrm>
          <a:off x="16230600" y="1721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64279</xdr:rowOff>
    </xdr:from>
    <xdr:ext cx="405111" cy="259045"/>
    <xdr:sp macro="" textlink="">
      <xdr:nvSpPr>
        <xdr:cNvPr id="610" name="【公民館】&#10;有形固定資産減価償却率平均値テキスト"/>
        <xdr:cNvSpPr txBox="1"/>
      </xdr:nvSpPr>
      <xdr:spPr>
        <a:xfrm>
          <a:off x="16408400" y="1738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41402</xdr:rowOff>
    </xdr:from>
    <xdr:to>
      <xdr:col>23</xdr:col>
      <xdr:colOff>568325</xdr:colOff>
      <xdr:row>102</xdr:row>
      <xdr:rowOff>143002</xdr:rowOff>
    </xdr:to>
    <xdr:sp macro="" textlink="">
      <xdr:nvSpPr>
        <xdr:cNvPr id="611" name="フローチャート : 判断 610"/>
        <xdr:cNvSpPr/>
      </xdr:nvSpPr>
      <xdr:spPr>
        <a:xfrm>
          <a:off x="162687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52832</xdr:rowOff>
    </xdr:from>
    <xdr:to>
      <xdr:col>22</xdr:col>
      <xdr:colOff>415925</xdr:colOff>
      <xdr:row>103</xdr:row>
      <xdr:rowOff>154432</xdr:rowOff>
    </xdr:to>
    <xdr:sp macro="" textlink="">
      <xdr:nvSpPr>
        <xdr:cNvPr id="612" name="フローチャート : 判断 611"/>
        <xdr:cNvSpPr/>
      </xdr:nvSpPr>
      <xdr:spPr>
        <a:xfrm>
          <a:off x="15430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123698</xdr:rowOff>
    </xdr:from>
    <xdr:to>
      <xdr:col>23</xdr:col>
      <xdr:colOff>568325</xdr:colOff>
      <xdr:row>103</xdr:row>
      <xdr:rowOff>53848</xdr:rowOff>
    </xdr:to>
    <xdr:sp macro="" textlink="">
      <xdr:nvSpPr>
        <xdr:cNvPr id="618" name="円/楕円 617"/>
        <xdr:cNvSpPr/>
      </xdr:nvSpPr>
      <xdr:spPr>
        <a:xfrm>
          <a:off x="16268700" y="176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102125</xdr:rowOff>
    </xdr:from>
    <xdr:ext cx="405111" cy="259045"/>
    <xdr:sp macro="" textlink="">
      <xdr:nvSpPr>
        <xdr:cNvPr id="619" name="【公民館】&#10;有形固定資産減価償却率該当値テキスト"/>
        <xdr:cNvSpPr txBox="1"/>
      </xdr:nvSpPr>
      <xdr:spPr>
        <a:xfrm>
          <a:off x="16408400" y="1759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oneCellAnchor>
    <xdr:from>
      <xdr:col>22</xdr:col>
      <xdr:colOff>149868</xdr:colOff>
      <xdr:row>101</xdr:row>
      <xdr:rowOff>170959</xdr:rowOff>
    </xdr:from>
    <xdr:ext cx="405111" cy="259045"/>
    <xdr:sp macro="" textlink="">
      <xdr:nvSpPr>
        <xdr:cNvPr id="620" name="n_1aveValue【公民館】&#10;有形固定資産減価償却率"/>
        <xdr:cNvSpPr txBox="1"/>
      </xdr:nvSpPr>
      <xdr:spPr>
        <a:xfrm>
          <a:off x="15266043"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31" name="直線コネクタ 63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32" name="テキスト ボックス 63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33" name="直線コネクタ 63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34" name="テキスト ボックス 63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35" name="直線コネクタ 63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36" name="テキスト ボックス 63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37" name="直線コネクタ 63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8" name="テキスト ボックス 63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9" name="直線コネクタ 6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0" name="テキスト ボックス 6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xdr:rowOff>
    </xdr:from>
    <xdr:to>
      <xdr:col>32</xdr:col>
      <xdr:colOff>186689</xdr:colOff>
      <xdr:row>107</xdr:row>
      <xdr:rowOff>110489</xdr:rowOff>
    </xdr:to>
    <xdr:cxnSp macro="">
      <xdr:nvCxnSpPr>
        <xdr:cNvPr id="642" name="直線コネクタ 641"/>
        <xdr:cNvCxnSpPr/>
      </xdr:nvCxnSpPr>
      <xdr:spPr>
        <a:xfrm flipV="1">
          <a:off x="22160864" y="171526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643"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644" name="直線コネクタ 643"/>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125747</xdr:rowOff>
    </xdr:from>
    <xdr:ext cx="469744" cy="259045"/>
    <xdr:sp macro="" textlink="">
      <xdr:nvSpPr>
        <xdr:cNvPr id="645" name="【公民館】&#10;一人当たり面積最大値テキスト"/>
        <xdr:cNvSpPr txBox="1"/>
      </xdr:nvSpPr>
      <xdr:spPr>
        <a:xfrm>
          <a:off x="222504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100</xdr:row>
      <xdr:rowOff>7620</xdr:rowOff>
    </xdr:from>
    <xdr:to>
      <xdr:col>32</xdr:col>
      <xdr:colOff>276225</xdr:colOff>
      <xdr:row>100</xdr:row>
      <xdr:rowOff>7620</xdr:rowOff>
    </xdr:to>
    <xdr:cxnSp macro="">
      <xdr:nvCxnSpPr>
        <xdr:cNvPr id="646" name="直線コネクタ 645"/>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82566</xdr:rowOff>
    </xdr:from>
    <xdr:ext cx="469744" cy="259045"/>
    <xdr:sp macro="" textlink="">
      <xdr:nvSpPr>
        <xdr:cNvPr id="647" name="【公民館】&#10;一人当たり面積平均値テキスト"/>
        <xdr:cNvSpPr txBox="1"/>
      </xdr:nvSpPr>
      <xdr:spPr>
        <a:xfrm>
          <a:off x="222504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48" name="フローチャート : 判断 647"/>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49" name="フローチャート : 判断 648"/>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0" name="テキスト ボックス 6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1" name="テキスト ボックス 6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2" name="テキスト ボックス 6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3" name="テキスト ボックス 6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4" name="テキスト ボックス 6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151130</xdr:rowOff>
    </xdr:from>
    <xdr:to>
      <xdr:col>32</xdr:col>
      <xdr:colOff>238125</xdr:colOff>
      <xdr:row>106</xdr:row>
      <xdr:rowOff>81280</xdr:rowOff>
    </xdr:to>
    <xdr:sp macro="" textlink="">
      <xdr:nvSpPr>
        <xdr:cNvPr id="655" name="円/楕円 654"/>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129557</xdr:rowOff>
    </xdr:from>
    <xdr:ext cx="469744" cy="259045"/>
    <xdr:sp macro="" textlink="">
      <xdr:nvSpPr>
        <xdr:cNvPr id="656" name="【公民館】&#10;一人当たり面積該当値テキスト"/>
        <xdr:cNvSpPr txBox="1"/>
      </xdr:nvSpPr>
      <xdr:spPr>
        <a:xfrm>
          <a:off x="222504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63516</xdr:rowOff>
    </xdr:from>
    <xdr:ext cx="469744" cy="259045"/>
    <xdr:sp macro="" textlink="">
      <xdr:nvSpPr>
        <xdr:cNvPr id="657" name="n_1aveValue【公民館】&#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公営住宅の有形固定資産減価償却率は、全国平均を上回り、類似団体において最も高い数値となっている。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昭和４０年後半から５０年中盤に建設した施設が多く、老朽化が進んでいることから、釧路市公営住宅等長寿命化計画に基づき、大規模改修による長寿命化や建替など、老朽化対策の検討に取り組む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また、漁港・港湾の有形固定資産減価償却率も全国平均を上回り、類似団体において最も高い数値となっている。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一人当たり有形固定資産額も全国や全道平均を上回っているが、釧路港は、古くから東北海道を背後圏とした物流拠点港湾として重要な役割を担い、港湾機能が整備されてきたためであり、今後も、釧路港港湾計画などに基づき機能強化を図りつつ、施設の適切な運営に努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北海道釧路市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174,518
173,893
1,362.90
95,905,873
95,304,777
600,625
48,572,196
126,596,366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111.5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41</xdr:row>
      <xdr:rowOff>136616</xdr:rowOff>
    </xdr:to>
    <xdr:cxnSp macro="">
      <xdr:nvCxnSpPr>
        <xdr:cNvPr id="59" name="直線コネクタ 58"/>
        <xdr:cNvCxnSpPr/>
      </xdr:nvCxnSpPr>
      <xdr:spPr>
        <a:xfrm flipV="1">
          <a:off x="4634865" y="577160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140443</xdr:rowOff>
    </xdr:from>
    <xdr:ext cx="405111" cy="259045"/>
    <xdr:sp macro="" textlink="">
      <xdr:nvSpPr>
        <xdr:cNvPr id="60" name="【図書館】&#10;有形固定資産減価償却率最小値テキスト"/>
        <xdr:cNvSpPr txBox="1"/>
      </xdr:nvSpPr>
      <xdr:spPr>
        <a:xfrm>
          <a:off x="4724400" y="716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136616</xdr:rowOff>
    </xdr:from>
    <xdr:to>
      <xdr:col>6</xdr:col>
      <xdr:colOff>600075</xdr:colOff>
      <xdr:row>41</xdr:row>
      <xdr:rowOff>136616</xdr:rowOff>
    </xdr:to>
    <xdr:cxnSp macro="">
      <xdr:nvCxnSpPr>
        <xdr:cNvPr id="61" name="直線コネクタ 60"/>
        <xdr:cNvCxnSpPr/>
      </xdr:nvCxnSpPr>
      <xdr:spPr>
        <a:xfrm>
          <a:off x="4546600" y="716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2"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3" name="直線コネクタ 62"/>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157316</xdr:rowOff>
    </xdr:from>
    <xdr:ext cx="405111" cy="259045"/>
    <xdr:sp macro="" textlink="">
      <xdr:nvSpPr>
        <xdr:cNvPr id="64" name="【図書館】&#10;有形固定資産減価償却率平均値テキスト"/>
        <xdr:cNvSpPr txBox="1"/>
      </xdr:nvSpPr>
      <xdr:spPr>
        <a:xfrm>
          <a:off x="47244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7439</xdr:rowOff>
    </xdr:from>
    <xdr:to>
      <xdr:col>6</xdr:col>
      <xdr:colOff>561975</xdr:colOff>
      <xdr:row>37</xdr:row>
      <xdr:rowOff>109039</xdr:rowOff>
    </xdr:to>
    <xdr:sp macro="" textlink="">
      <xdr:nvSpPr>
        <xdr:cNvPr id="65" name="フローチャート : 判断 64"/>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138067</xdr:rowOff>
    </xdr:from>
    <xdr:to>
      <xdr:col>5</xdr:col>
      <xdr:colOff>409575</xdr:colOff>
      <xdr:row>38</xdr:row>
      <xdr:rowOff>68218</xdr:rowOff>
    </xdr:to>
    <xdr:sp macro="" textlink="">
      <xdr:nvSpPr>
        <xdr:cNvPr id="66" name="フローチャート : 判断 65"/>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49893</xdr:rowOff>
    </xdr:from>
    <xdr:to>
      <xdr:col>6</xdr:col>
      <xdr:colOff>561975</xdr:colOff>
      <xdr:row>35</xdr:row>
      <xdr:rowOff>151493</xdr:rowOff>
    </xdr:to>
    <xdr:sp macro="" textlink="">
      <xdr:nvSpPr>
        <xdr:cNvPr id="72" name="円/楕円 71"/>
        <xdr:cNvSpPr/>
      </xdr:nvSpPr>
      <xdr:spPr>
        <a:xfrm>
          <a:off x="45847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72770</xdr:rowOff>
    </xdr:from>
    <xdr:ext cx="405111" cy="259045"/>
    <xdr:sp macro="" textlink="">
      <xdr:nvSpPr>
        <xdr:cNvPr id="73" name="【図書館】&#10;有形固定資産減価償却率該当値テキスト"/>
        <xdr:cNvSpPr txBox="1"/>
      </xdr:nvSpPr>
      <xdr:spPr>
        <a:xfrm>
          <a:off x="4724400" y="59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oneCellAnchor>
    <xdr:from>
      <xdr:col>5</xdr:col>
      <xdr:colOff>143518</xdr:colOff>
      <xdr:row>36</xdr:row>
      <xdr:rowOff>84744</xdr:rowOff>
    </xdr:from>
    <xdr:ext cx="405111" cy="259045"/>
    <xdr:sp macro="" textlink="">
      <xdr:nvSpPr>
        <xdr:cNvPr id="74" name="n_1aveValue【図書館】&#10;有形固定資産減価償却率"/>
        <xdr:cNvSpPr txBox="1"/>
      </xdr:nvSpPr>
      <xdr:spPr>
        <a:xfrm>
          <a:off x="3582043"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76200</xdr:rowOff>
    </xdr:from>
    <xdr:to>
      <xdr:col>15</xdr:col>
      <xdr:colOff>180340</xdr:colOff>
      <xdr:row>41</xdr:row>
      <xdr:rowOff>133350</xdr:rowOff>
    </xdr:to>
    <xdr:cxnSp macro="">
      <xdr:nvCxnSpPr>
        <xdr:cNvPr id="101" name="直線コネクタ 100"/>
        <xdr:cNvCxnSpPr/>
      </xdr:nvCxnSpPr>
      <xdr:spPr>
        <a:xfrm flipV="1">
          <a:off x="10476865" y="556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2"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3" name="直線コネクタ 102"/>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22877</xdr:rowOff>
    </xdr:from>
    <xdr:ext cx="469744" cy="259045"/>
    <xdr:sp macro="" textlink="">
      <xdr:nvSpPr>
        <xdr:cNvPr id="104" name="【図書館】&#10;一人当たり面積最大値テキスト"/>
        <xdr:cNvSpPr txBox="1"/>
      </xdr:nvSpPr>
      <xdr:spPr>
        <a:xfrm>
          <a:off x="105664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32</xdr:row>
      <xdr:rowOff>76200</xdr:rowOff>
    </xdr:from>
    <xdr:to>
      <xdr:col>15</xdr:col>
      <xdr:colOff>269875</xdr:colOff>
      <xdr:row>32</xdr:row>
      <xdr:rowOff>76200</xdr:rowOff>
    </xdr:to>
    <xdr:cxnSp macro="">
      <xdr:nvCxnSpPr>
        <xdr:cNvPr id="105" name="直線コネクタ 104"/>
        <xdr:cNvCxnSpPr/>
      </xdr:nvCxnSpPr>
      <xdr:spPr>
        <a:xfrm>
          <a:off x="10388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85470</xdr:rowOff>
    </xdr:from>
    <xdr:ext cx="469744" cy="259045"/>
    <xdr:sp macro="" textlink="">
      <xdr:nvSpPr>
        <xdr:cNvPr id="106" name="【図書館】&#10;一人当たり面積平均値テキスト"/>
        <xdr:cNvSpPr txBox="1"/>
      </xdr:nvSpPr>
      <xdr:spPr>
        <a:xfrm>
          <a:off x="105664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107043</xdr:rowOff>
    </xdr:from>
    <xdr:to>
      <xdr:col>15</xdr:col>
      <xdr:colOff>231775</xdr:colOff>
      <xdr:row>39</xdr:row>
      <xdr:rowOff>37193</xdr:rowOff>
    </xdr:to>
    <xdr:sp macro="" textlink="">
      <xdr:nvSpPr>
        <xdr:cNvPr id="107" name="フローチャート : 判断 106"/>
        <xdr:cNvSpPr/>
      </xdr:nvSpPr>
      <xdr:spPr>
        <a:xfrm>
          <a:off x="10426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8" name="フローチャート : 判断 107"/>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25400</xdr:rowOff>
    </xdr:from>
    <xdr:to>
      <xdr:col>15</xdr:col>
      <xdr:colOff>231775</xdr:colOff>
      <xdr:row>32</xdr:row>
      <xdr:rowOff>127000</xdr:rowOff>
    </xdr:to>
    <xdr:sp macro="" textlink="">
      <xdr:nvSpPr>
        <xdr:cNvPr id="114" name="円/楕円 113"/>
        <xdr:cNvSpPr/>
      </xdr:nvSpPr>
      <xdr:spPr>
        <a:xfrm>
          <a:off x="104267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31</xdr:row>
      <xdr:rowOff>149877</xdr:rowOff>
    </xdr:from>
    <xdr:ext cx="469744" cy="259045"/>
    <xdr:sp macro="" textlink="">
      <xdr:nvSpPr>
        <xdr:cNvPr id="115" name="【図書館】&#10;一人当たり面積該当値テキスト"/>
        <xdr:cNvSpPr txBox="1"/>
      </xdr:nvSpPr>
      <xdr:spPr>
        <a:xfrm>
          <a:off x="10566400"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oneCellAnchor>
    <xdr:from>
      <xdr:col>13</xdr:col>
      <xdr:colOff>466802</xdr:colOff>
      <xdr:row>38</xdr:row>
      <xdr:rowOff>143527</xdr:rowOff>
    </xdr:from>
    <xdr:ext cx="469744" cy="259045"/>
    <xdr:sp macro="" textlink="">
      <xdr:nvSpPr>
        <xdr:cNvPr id="116"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63</xdr:row>
      <xdr:rowOff>26670</xdr:rowOff>
    </xdr:to>
    <xdr:cxnSp macro="">
      <xdr:nvCxnSpPr>
        <xdr:cNvPr id="141" name="直線コネクタ 140"/>
        <xdr:cNvCxnSpPr/>
      </xdr:nvCxnSpPr>
      <xdr:spPr>
        <a:xfrm flipV="1">
          <a:off x="4634865" y="9770745"/>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30497</xdr:rowOff>
    </xdr:from>
    <xdr:ext cx="405111" cy="259045"/>
    <xdr:sp macro="" textlink="">
      <xdr:nvSpPr>
        <xdr:cNvPr id="142" name="【体育館・プール】&#10;有形固定資産減価償却率最小値テキスト"/>
        <xdr:cNvSpPr txBox="1"/>
      </xdr:nvSpPr>
      <xdr:spPr>
        <a:xfrm>
          <a:off x="4724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63</xdr:row>
      <xdr:rowOff>26670</xdr:rowOff>
    </xdr:from>
    <xdr:to>
      <xdr:col>6</xdr:col>
      <xdr:colOff>600075</xdr:colOff>
      <xdr:row>63</xdr:row>
      <xdr:rowOff>26670</xdr:rowOff>
    </xdr:to>
    <xdr:cxnSp macro="">
      <xdr:nvCxnSpPr>
        <xdr:cNvPr id="143" name="直線コネクタ 142"/>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44"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45" name="直線コネクタ 144"/>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111142</xdr:rowOff>
    </xdr:from>
    <xdr:ext cx="405111" cy="259045"/>
    <xdr:sp macro="" textlink="">
      <xdr:nvSpPr>
        <xdr:cNvPr id="146" name="【体育館・プール】&#10;有形固定資産減価償却率平均値テキスト"/>
        <xdr:cNvSpPr txBox="1"/>
      </xdr:nvSpPr>
      <xdr:spPr>
        <a:xfrm>
          <a:off x="4724400" y="10226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88265</xdr:rowOff>
    </xdr:from>
    <xdr:to>
      <xdr:col>6</xdr:col>
      <xdr:colOff>561975</xdr:colOff>
      <xdr:row>61</xdr:row>
      <xdr:rowOff>18415</xdr:rowOff>
    </xdr:to>
    <xdr:sp macro="" textlink="">
      <xdr:nvSpPr>
        <xdr:cNvPr id="147" name="フローチャート : 判断 146"/>
        <xdr:cNvSpPr/>
      </xdr:nvSpPr>
      <xdr:spPr>
        <a:xfrm>
          <a:off x="45847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19685</xdr:rowOff>
    </xdr:from>
    <xdr:to>
      <xdr:col>5</xdr:col>
      <xdr:colOff>409575</xdr:colOff>
      <xdr:row>60</xdr:row>
      <xdr:rowOff>121285</xdr:rowOff>
    </xdr:to>
    <xdr:sp macro="" textlink="">
      <xdr:nvSpPr>
        <xdr:cNvPr id="148" name="フローチャート : 判断 147"/>
        <xdr:cNvSpPr/>
      </xdr:nvSpPr>
      <xdr:spPr>
        <a:xfrm>
          <a:off x="3746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54" name="円/楕円 153"/>
        <xdr:cNvSpPr/>
      </xdr:nvSpPr>
      <xdr:spPr>
        <a:xfrm>
          <a:off x="45847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139082</xdr:rowOff>
    </xdr:from>
    <xdr:ext cx="405111" cy="259045"/>
    <xdr:sp macro="" textlink="">
      <xdr:nvSpPr>
        <xdr:cNvPr id="155" name="【体育館・プール】&#10;有形固定資産減価償却率該当値テキスト"/>
        <xdr:cNvSpPr txBox="1"/>
      </xdr:nvSpPr>
      <xdr:spPr>
        <a:xfrm>
          <a:off x="4724400"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137812</xdr:rowOff>
    </xdr:from>
    <xdr:ext cx="405111" cy="259045"/>
    <xdr:sp macro="" textlink="">
      <xdr:nvSpPr>
        <xdr:cNvPr id="156" name="n_1aveValue【体育館・プール】&#10;有形固定資産減価償却率"/>
        <xdr:cNvSpPr txBox="1"/>
      </xdr:nvSpPr>
      <xdr:spPr>
        <a:xfrm>
          <a:off x="3582043"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169164</xdr:rowOff>
    </xdr:from>
    <xdr:to>
      <xdr:col>15</xdr:col>
      <xdr:colOff>180340</xdr:colOff>
      <xdr:row>63</xdr:row>
      <xdr:rowOff>29718</xdr:rowOff>
    </xdr:to>
    <xdr:cxnSp macro="">
      <xdr:nvCxnSpPr>
        <xdr:cNvPr id="178" name="直線コネクタ 177"/>
        <xdr:cNvCxnSpPr/>
      </xdr:nvCxnSpPr>
      <xdr:spPr>
        <a:xfrm flipV="1">
          <a:off x="10476865" y="977036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33545</xdr:rowOff>
    </xdr:from>
    <xdr:ext cx="469744" cy="259045"/>
    <xdr:sp macro="" textlink="">
      <xdr:nvSpPr>
        <xdr:cNvPr id="179" name="【体育館・プール】&#10;一人当たり面積最小値テキスト"/>
        <xdr:cNvSpPr txBox="1"/>
      </xdr:nvSpPr>
      <xdr:spPr>
        <a:xfrm>
          <a:off x="105664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29718</xdr:rowOff>
    </xdr:from>
    <xdr:to>
      <xdr:col>15</xdr:col>
      <xdr:colOff>269875</xdr:colOff>
      <xdr:row>63</xdr:row>
      <xdr:rowOff>29718</xdr:rowOff>
    </xdr:to>
    <xdr:cxnSp macro="">
      <xdr:nvCxnSpPr>
        <xdr:cNvPr id="180" name="直線コネクタ 179"/>
        <xdr:cNvCxnSpPr/>
      </xdr:nvCxnSpPr>
      <xdr:spPr>
        <a:xfrm>
          <a:off x="10388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115841</xdr:rowOff>
    </xdr:from>
    <xdr:ext cx="469744" cy="259045"/>
    <xdr:sp macro="" textlink="">
      <xdr:nvSpPr>
        <xdr:cNvPr id="181" name="【体育館・プール】&#10;一人当たり面積最大値テキスト"/>
        <xdr:cNvSpPr txBox="1"/>
      </xdr:nvSpPr>
      <xdr:spPr>
        <a:xfrm>
          <a:off x="10566400" y="954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56</xdr:row>
      <xdr:rowOff>169164</xdr:rowOff>
    </xdr:from>
    <xdr:to>
      <xdr:col>15</xdr:col>
      <xdr:colOff>269875</xdr:colOff>
      <xdr:row>56</xdr:row>
      <xdr:rowOff>169164</xdr:rowOff>
    </xdr:to>
    <xdr:cxnSp macro="">
      <xdr:nvCxnSpPr>
        <xdr:cNvPr id="182" name="直線コネクタ 181"/>
        <xdr:cNvCxnSpPr/>
      </xdr:nvCxnSpPr>
      <xdr:spPr>
        <a:xfrm>
          <a:off x="10388600" y="977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151655</xdr:rowOff>
    </xdr:from>
    <xdr:ext cx="469744" cy="259045"/>
    <xdr:sp macro="" textlink="">
      <xdr:nvSpPr>
        <xdr:cNvPr id="183" name="【体育館・プール】&#10;一人当たり面積平均値テキスト"/>
        <xdr:cNvSpPr txBox="1"/>
      </xdr:nvSpPr>
      <xdr:spPr>
        <a:xfrm>
          <a:off x="10566400" y="1043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1778</xdr:rowOff>
    </xdr:from>
    <xdr:to>
      <xdr:col>15</xdr:col>
      <xdr:colOff>231775</xdr:colOff>
      <xdr:row>61</xdr:row>
      <xdr:rowOff>103378</xdr:rowOff>
    </xdr:to>
    <xdr:sp macro="" textlink="">
      <xdr:nvSpPr>
        <xdr:cNvPr id="184" name="フローチャート : 判断 183"/>
        <xdr:cNvSpPr/>
      </xdr:nvSpPr>
      <xdr:spPr>
        <a:xfrm>
          <a:off x="104267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148082</xdr:rowOff>
    </xdr:from>
    <xdr:to>
      <xdr:col>14</xdr:col>
      <xdr:colOff>79375</xdr:colOff>
      <xdr:row>62</xdr:row>
      <xdr:rowOff>78232</xdr:rowOff>
    </xdr:to>
    <xdr:sp macro="" textlink="">
      <xdr:nvSpPr>
        <xdr:cNvPr id="185" name="フローチャート : 判断 184"/>
        <xdr:cNvSpPr/>
      </xdr:nvSpPr>
      <xdr:spPr>
        <a:xfrm>
          <a:off x="9588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56642</xdr:rowOff>
    </xdr:from>
    <xdr:to>
      <xdr:col>15</xdr:col>
      <xdr:colOff>231775</xdr:colOff>
      <xdr:row>59</xdr:row>
      <xdr:rowOff>158242</xdr:rowOff>
    </xdr:to>
    <xdr:sp macro="" textlink="">
      <xdr:nvSpPr>
        <xdr:cNvPr id="191" name="円/楕円 190"/>
        <xdr:cNvSpPr/>
      </xdr:nvSpPr>
      <xdr:spPr>
        <a:xfrm>
          <a:off x="104267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79519</xdr:rowOff>
    </xdr:from>
    <xdr:ext cx="469744" cy="259045"/>
    <xdr:sp macro="" textlink="">
      <xdr:nvSpPr>
        <xdr:cNvPr id="192" name="【体育館・プール】&#10;一人当たり面積該当値テキスト"/>
        <xdr:cNvSpPr txBox="1"/>
      </xdr:nvSpPr>
      <xdr:spPr>
        <a:xfrm>
          <a:off x="10566400" y="1002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oneCellAnchor>
    <xdr:from>
      <xdr:col>13</xdr:col>
      <xdr:colOff>466802</xdr:colOff>
      <xdr:row>60</xdr:row>
      <xdr:rowOff>94759</xdr:rowOff>
    </xdr:from>
    <xdr:ext cx="469744" cy="259045"/>
    <xdr:sp macro="" textlink="">
      <xdr:nvSpPr>
        <xdr:cNvPr id="193" name="n_1aveValue【体育館・プール】&#10;一人当たり面積"/>
        <xdr:cNvSpPr txBox="1"/>
      </xdr:nvSpPr>
      <xdr:spPr>
        <a:xfrm>
          <a:off x="93917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17145</xdr:rowOff>
    </xdr:to>
    <xdr:cxnSp macro="">
      <xdr:nvCxnSpPr>
        <xdr:cNvPr id="217" name="直線コネクタ 216"/>
        <xdr:cNvCxnSpPr/>
      </xdr:nvCxnSpPr>
      <xdr:spPr>
        <a:xfrm flipV="1">
          <a:off x="4634865" y="13434061"/>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20972</xdr:rowOff>
    </xdr:from>
    <xdr:ext cx="340478" cy="259045"/>
    <xdr:sp macro="" textlink="">
      <xdr:nvSpPr>
        <xdr:cNvPr id="218" name="【福祉施設】&#10;有形固定資産減価償却率最小値テキスト"/>
        <xdr:cNvSpPr txBox="1"/>
      </xdr:nvSpPr>
      <xdr:spPr>
        <a:xfrm>
          <a:off x="4724400" y="1476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422275</xdr:colOff>
      <xdr:row>86</xdr:row>
      <xdr:rowOff>17145</xdr:rowOff>
    </xdr:from>
    <xdr:to>
      <xdr:col>6</xdr:col>
      <xdr:colOff>600075</xdr:colOff>
      <xdr:row>86</xdr:row>
      <xdr:rowOff>17145</xdr:rowOff>
    </xdr:to>
    <xdr:cxnSp macro="">
      <xdr:nvCxnSpPr>
        <xdr:cNvPr id="219" name="直線コネクタ 218"/>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20"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21" name="直線コネクタ 220"/>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116222</xdr:rowOff>
    </xdr:from>
    <xdr:ext cx="405111" cy="259045"/>
    <xdr:sp macro="" textlink="">
      <xdr:nvSpPr>
        <xdr:cNvPr id="222" name="【福祉施設】&#10;有形固定資産減価償却率平均値テキスト"/>
        <xdr:cNvSpPr txBox="1"/>
      </xdr:nvSpPr>
      <xdr:spPr>
        <a:xfrm>
          <a:off x="47244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223" name="フローチャート : 判断 222"/>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15875</xdr:rowOff>
    </xdr:from>
    <xdr:to>
      <xdr:col>5</xdr:col>
      <xdr:colOff>409575</xdr:colOff>
      <xdr:row>81</xdr:row>
      <xdr:rowOff>117475</xdr:rowOff>
    </xdr:to>
    <xdr:sp macro="" textlink="">
      <xdr:nvSpPr>
        <xdr:cNvPr id="224" name="フローチャート : 判断 223"/>
        <xdr:cNvSpPr/>
      </xdr:nvSpPr>
      <xdr:spPr>
        <a:xfrm>
          <a:off x="3746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105411</xdr:rowOff>
    </xdr:from>
    <xdr:to>
      <xdr:col>6</xdr:col>
      <xdr:colOff>561975</xdr:colOff>
      <xdr:row>79</xdr:row>
      <xdr:rowOff>35561</xdr:rowOff>
    </xdr:to>
    <xdr:sp macro="" textlink="">
      <xdr:nvSpPr>
        <xdr:cNvPr id="230" name="円/楕円 229"/>
        <xdr:cNvSpPr/>
      </xdr:nvSpPr>
      <xdr:spPr>
        <a:xfrm>
          <a:off x="45847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20338</xdr:rowOff>
    </xdr:from>
    <xdr:ext cx="405111" cy="259045"/>
    <xdr:sp macro="" textlink="">
      <xdr:nvSpPr>
        <xdr:cNvPr id="231" name="【福祉施設】&#10;有形固定資産減価償却率該当値テキスト"/>
        <xdr:cNvSpPr txBox="1"/>
      </xdr:nvSpPr>
      <xdr:spPr>
        <a:xfrm>
          <a:off x="4724400" y="13393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oneCellAnchor>
    <xdr:from>
      <xdr:col>5</xdr:col>
      <xdr:colOff>143518</xdr:colOff>
      <xdr:row>79</xdr:row>
      <xdr:rowOff>134002</xdr:rowOff>
    </xdr:from>
    <xdr:ext cx="405111" cy="259045"/>
    <xdr:sp macro="" textlink="">
      <xdr:nvSpPr>
        <xdr:cNvPr id="232" name="n_1aveValue【福祉施設】&#10;有形固定資産減価償却率"/>
        <xdr:cNvSpPr txBox="1"/>
      </xdr:nvSpPr>
      <xdr:spPr>
        <a:xfrm>
          <a:off x="3582043"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3" name="テキスト ボックス 24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160564</xdr:rowOff>
    </xdr:from>
    <xdr:to>
      <xdr:col>15</xdr:col>
      <xdr:colOff>180340</xdr:colOff>
      <xdr:row>87</xdr:row>
      <xdr:rowOff>62593</xdr:rowOff>
    </xdr:to>
    <xdr:cxnSp macro="">
      <xdr:nvCxnSpPr>
        <xdr:cNvPr id="259" name="直線コネクタ 258"/>
        <xdr:cNvCxnSpPr/>
      </xdr:nvCxnSpPr>
      <xdr:spPr>
        <a:xfrm flipV="1">
          <a:off x="10476865" y="133622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66420</xdr:rowOff>
    </xdr:from>
    <xdr:ext cx="469744" cy="259045"/>
    <xdr:sp macro="" textlink="">
      <xdr:nvSpPr>
        <xdr:cNvPr id="260" name="【福祉施設】&#10;一人当たり面積最小値テキスト"/>
        <xdr:cNvSpPr txBox="1"/>
      </xdr:nvSpPr>
      <xdr:spPr>
        <a:xfrm>
          <a:off x="105664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87</xdr:row>
      <xdr:rowOff>62593</xdr:rowOff>
    </xdr:from>
    <xdr:to>
      <xdr:col>15</xdr:col>
      <xdr:colOff>269875</xdr:colOff>
      <xdr:row>87</xdr:row>
      <xdr:rowOff>62593</xdr:rowOff>
    </xdr:to>
    <xdr:cxnSp macro="">
      <xdr:nvCxnSpPr>
        <xdr:cNvPr id="261" name="直線コネクタ 260"/>
        <xdr:cNvCxnSpPr/>
      </xdr:nvCxnSpPr>
      <xdr:spPr>
        <a:xfrm>
          <a:off x="10388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107241</xdr:rowOff>
    </xdr:from>
    <xdr:ext cx="469744" cy="259045"/>
    <xdr:sp macro="" textlink="">
      <xdr:nvSpPr>
        <xdr:cNvPr id="262" name="【福祉施設】&#10;一人当たり面積最大値テキスト"/>
        <xdr:cNvSpPr txBox="1"/>
      </xdr:nvSpPr>
      <xdr:spPr>
        <a:xfrm>
          <a:off x="105664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15</xdr:col>
      <xdr:colOff>92075</xdr:colOff>
      <xdr:row>77</xdr:row>
      <xdr:rowOff>160564</xdr:rowOff>
    </xdr:from>
    <xdr:to>
      <xdr:col>15</xdr:col>
      <xdr:colOff>269875</xdr:colOff>
      <xdr:row>77</xdr:row>
      <xdr:rowOff>160564</xdr:rowOff>
    </xdr:to>
    <xdr:cxnSp macro="">
      <xdr:nvCxnSpPr>
        <xdr:cNvPr id="263" name="直線コネクタ 262"/>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55534</xdr:rowOff>
    </xdr:from>
    <xdr:ext cx="469744" cy="259045"/>
    <xdr:sp macro="" textlink="">
      <xdr:nvSpPr>
        <xdr:cNvPr id="264" name="【福祉施設】&#10;一人当たり面積平均値テキスト"/>
        <xdr:cNvSpPr txBox="1"/>
      </xdr:nvSpPr>
      <xdr:spPr>
        <a:xfrm>
          <a:off x="10566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77107</xdr:rowOff>
    </xdr:from>
    <xdr:to>
      <xdr:col>15</xdr:col>
      <xdr:colOff>231775</xdr:colOff>
      <xdr:row>84</xdr:row>
      <xdr:rowOff>7257</xdr:rowOff>
    </xdr:to>
    <xdr:sp macro="" textlink="">
      <xdr:nvSpPr>
        <xdr:cNvPr id="265" name="フローチャート : 判断 264"/>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6" name="フローチャート : 判断 265"/>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109764</xdr:rowOff>
    </xdr:from>
    <xdr:to>
      <xdr:col>15</xdr:col>
      <xdr:colOff>231775</xdr:colOff>
      <xdr:row>78</xdr:row>
      <xdr:rowOff>39914</xdr:rowOff>
    </xdr:to>
    <xdr:sp macro="" textlink="">
      <xdr:nvSpPr>
        <xdr:cNvPr id="272" name="円/楕円 271"/>
        <xdr:cNvSpPr/>
      </xdr:nvSpPr>
      <xdr:spPr>
        <a:xfrm>
          <a:off x="10426700" y="133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62791</xdr:rowOff>
    </xdr:from>
    <xdr:ext cx="469744" cy="259045"/>
    <xdr:sp macro="" textlink="">
      <xdr:nvSpPr>
        <xdr:cNvPr id="273" name="【福祉施設】&#10;一人当たり面積該当値テキスト"/>
        <xdr:cNvSpPr txBox="1"/>
      </xdr:nvSpPr>
      <xdr:spPr>
        <a:xfrm>
          <a:off x="10566400" y="1326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146248</xdr:rowOff>
    </xdr:from>
    <xdr:ext cx="469744" cy="259045"/>
    <xdr:sp macro="" textlink="">
      <xdr:nvSpPr>
        <xdr:cNvPr id="274"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6" name="直線コネクタ 2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7" name="テキスト ボックス 28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8" name="直線コネクタ 2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9" name="テキスト ボックス 2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0" name="直線コネクタ 2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1" name="テキスト ボックス 2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2" name="直線コネクタ 2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3" name="テキスト ボックス 2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4" name="直線コネクタ 2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5" name="テキスト ボックス 29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142875</xdr:rowOff>
    </xdr:to>
    <xdr:cxnSp macro="">
      <xdr:nvCxnSpPr>
        <xdr:cNvPr id="299" name="直線コネクタ 298"/>
        <xdr:cNvCxnSpPr/>
      </xdr:nvCxnSpPr>
      <xdr:spPr>
        <a:xfrm flipV="1">
          <a:off x="4634865" y="1715262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146702</xdr:rowOff>
    </xdr:from>
    <xdr:ext cx="405111" cy="259045"/>
    <xdr:sp macro="" textlink="">
      <xdr:nvSpPr>
        <xdr:cNvPr id="300" name="【市民会館】&#10;有形固定資産減価償却率最小値テキスト"/>
        <xdr:cNvSpPr txBox="1"/>
      </xdr:nvSpPr>
      <xdr:spPr>
        <a:xfrm>
          <a:off x="4724400"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107</xdr:row>
      <xdr:rowOff>142875</xdr:rowOff>
    </xdr:from>
    <xdr:to>
      <xdr:col>6</xdr:col>
      <xdr:colOff>600075</xdr:colOff>
      <xdr:row>107</xdr:row>
      <xdr:rowOff>142875</xdr:rowOff>
    </xdr:to>
    <xdr:cxnSp macro="">
      <xdr:nvCxnSpPr>
        <xdr:cNvPr id="301" name="直線コネクタ 300"/>
        <xdr:cNvCxnSpPr/>
      </xdr:nvCxnSpPr>
      <xdr:spPr>
        <a:xfrm>
          <a:off x="4546600" y="1848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02"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03" name="直線コネクタ 302"/>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17163</xdr:rowOff>
    </xdr:from>
    <xdr:ext cx="405111" cy="259045"/>
    <xdr:sp macro="" textlink="">
      <xdr:nvSpPr>
        <xdr:cNvPr id="304" name="【市民会館】&#10;有形固定資産減価償却率平均値テキスト"/>
        <xdr:cNvSpPr txBox="1"/>
      </xdr:nvSpPr>
      <xdr:spPr>
        <a:xfrm>
          <a:off x="4724400" y="1801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38736</xdr:rowOff>
    </xdr:from>
    <xdr:to>
      <xdr:col>6</xdr:col>
      <xdr:colOff>561975</xdr:colOff>
      <xdr:row>105</xdr:row>
      <xdr:rowOff>140336</xdr:rowOff>
    </xdr:to>
    <xdr:sp macro="" textlink="">
      <xdr:nvSpPr>
        <xdr:cNvPr id="305" name="フローチャート : 判断 304"/>
        <xdr:cNvSpPr/>
      </xdr:nvSpPr>
      <xdr:spPr>
        <a:xfrm>
          <a:off x="4584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29211</xdr:rowOff>
    </xdr:from>
    <xdr:to>
      <xdr:col>5</xdr:col>
      <xdr:colOff>409575</xdr:colOff>
      <xdr:row>105</xdr:row>
      <xdr:rowOff>130811</xdr:rowOff>
    </xdr:to>
    <xdr:sp macro="" textlink="">
      <xdr:nvSpPr>
        <xdr:cNvPr id="306" name="フローチャート : 判断 305"/>
        <xdr:cNvSpPr/>
      </xdr:nvSpPr>
      <xdr:spPr>
        <a:xfrm>
          <a:off x="3746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7" name="テキスト ボックス 3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55880</xdr:rowOff>
    </xdr:from>
    <xdr:to>
      <xdr:col>6</xdr:col>
      <xdr:colOff>561975</xdr:colOff>
      <xdr:row>104</xdr:row>
      <xdr:rowOff>157480</xdr:rowOff>
    </xdr:to>
    <xdr:sp macro="" textlink="">
      <xdr:nvSpPr>
        <xdr:cNvPr id="312" name="円/楕円 311"/>
        <xdr:cNvSpPr/>
      </xdr:nvSpPr>
      <xdr:spPr>
        <a:xfrm>
          <a:off x="4584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78757</xdr:rowOff>
    </xdr:from>
    <xdr:ext cx="405111" cy="259045"/>
    <xdr:sp macro="" textlink="">
      <xdr:nvSpPr>
        <xdr:cNvPr id="313" name="【市民会館】&#10;有形固定資産減価償却率該当値テキスト"/>
        <xdr:cNvSpPr txBox="1"/>
      </xdr:nvSpPr>
      <xdr:spPr>
        <a:xfrm>
          <a:off x="4724400"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oneCellAnchor>
    <xdr:from>
      <xdr:col>5</xdr:col>
      <xdr:colOff>143518</xdr:colOff>
      <xdr:row>103</xdr:row>
      <xdr:rowOff>147338</xdr:rowOff>
    </xdr:from>
    <xdr:ext cx="405111" cy="259045"/>
    <xdr:sp macro="" textlink="">
      <xdr:nvSpPr>
        <xdr:cNvPr id="314" name="n_1aveValue【市民会館】&#10;有形固定資産減価償却率"/>
        <xdr:cNvSpPr txBox="1"/>
      </xdr:nvSpPr>
      <xdr:spPr>
        <a:xfrm>
          <a:off x="3582043"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5" name="直線コネクタ 3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6" name="テキスト ボックス 3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7" name="直線コネクタ 3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8" name="テキスト ボックス 3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9" name="直線コネクタ 3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30" name="テキスト ボックス 3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31" name="直線コネクタ 3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2" name="テキスト ボックス 3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147065</xdr:rowOff>
    </xdr:from>
    <xdr:to>
      <xdr:col>15</xdr:col>
      <xdr:colOff>180340</xdr:colOff>
      <xdr:row>108</xdr:row>
      <xdr:rowOff>30480</xdr:rowOff>
    </xdr:to>
    <xdr:cxnSp macro="">
      <xdr:nvCxnSpPr>
        <xdr:cNvPr id="336" name="直線コネクタ 335"/>
        <xdr:cNvCxnSpPr/>
      </xdr:nvCxnSpPr>
      <xdr:spPr>
        <a:xfrm flipV="1">
          <a:off x="10476865" y="17120615"/>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34307</xdr:rowOff>
    </xdr:from>
    <xdr:ext cx="469744" cy="259045"/>
    <xdr:sp macro="" textlink="">
      <xdr:nvSpPr>
        <xdr:cNvPr id="337" name="【市民会館】&#10;一人当たり面積最小値テキスト"/>
        <xdr:cNvSpPr txBox="1"/>
      </xdr:nvSpPr>
      <xdr:spPr>
        <a:xfrm>
          <a:off x="10566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108</xdr:row>
      <xdr:rowOff>30480</xdr:rowOff>
    </xdr:from>
    <xdr:to>
      <xdr:col>15</xdr:col>
      <xdr:colOff>269875</xdr:colOff>
      <xdr:row>108</xdr:row>
      <xdr:rowOff>30480</xdr:rowOff>
    </xdr:to>
    <xdr:cxnSp macro="">
      <xdr:nvCxnSpPr>
        <xdr:cNvPr id="338" name="直線コネクタ 337"/>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93742</xdr:rowOff>
    </xdr:from>
    <xdr:ext cx="469744" cy="259045"/>
    <xdr:sp macro="" textlink="">
      <xdr:nvSpPr>
        <xdr:cNvPr id="339" name="【市民会館】&#10;一人当たり面積最大値テキスト"/>
        <xdr:cNvSpPr txBox="1"/>
      </xdr:nvSpPr>
      <xdr:spPr>
        <a:xfrm>
          <a:off x="10566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15</xdr:col>
      <xdr:colOff>92075</xdr:colOff>
      <xdr:row>99</xdr:row>
      <xdr:rowOff>147065</xdr:rowOff>
    </xdr:from>
    <xdr:to>
      <xdr:col>15</xdr:col>
      <xdr:colOff>269875</xdr:colOff>
      <xdr:row>99</xdr:row>
      <xdr:rowOff>147065</xdr:rowOff>
    </xdr:to>
    <xdr:cxnSp macro="">
      <xdr:nvCxnSpPr>
        <xdr:cNvPr id="340" name="直線コネクタ 339"/>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31259</xdr:rowOff>
    </xdr:from>
    <xdr:ext cx="469744" cy="259045"/>
    <xdr:sp macro="" textlink="">
      <xdr:nvSpPr>
        <xdr:cNvPr id="341" name="【市民会館】&#10;一人当たり面積平均値テキスト"/>
        <xdr:cNvSpPr txBox="1"/>
      </xdr:nvSpPr>
      <xdr:spPr>
        <a:xfrm>
          <a:off x="10566400" y="1786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52832</xdr:rowOff>
    </xdr:from>
    <xdr:to>
      <xdr:col>15</xdr:col>
      <xdr:colOff>231775</xdr:colOff>
      <xdr:row>104</xdr:row>
      <xdr:rowOff>154432</xdr:rowOff>
    </xdr:to>
    <xdr:sp macro="" textlink="">
      <xdr:nvSpPr>
        <xdr:cNvPr id="342" name="フローチャート : 判断 341"/>
        <xdr:cNvSpPr/>
      </xdr:nvSpPr>
      <xdr:spPr>
        <a:xfrm>
          <a:off x="10426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100837</xdr:rowOff>
    </xdr:from>
    <xdr:to>
      <xdr:col>14</xdr:col>
      <xdr:colOff>79375</xdr:colOff>
      <xdr:row>106</xdr:row>
      <xdr:rowOff>30987</xdr:rowOff>
    </xdr:to>
    <xdr:sp macro="" textlink="">
      <xdr:nvSpPr>
        <xdr:cNvPr id="343" name="フローチャート : 判断 342"/>
        <xdr:cNvSpPr/>
      </xdr:nvSpPr>
      <xdr:spPr>
        <a:xfrm>
          <a:off x="9588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4" name="テキスト ボックス 3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5" name="テキスト ボックス 3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6" name="テキスト ボックス 3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7" name="テキスト ボックス 3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8" name="テキスト ボックス 3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96265</xdr:rowOff>
    </xdr:from>
    <xdr:to>
      <xdr:col>15</xdr:col>
      <xdr:colOff>231775</xdr:colOff>
      <xdr:row>100</xdr:row>
      <xdr:rowOff>26415</xdr:rowOff>
    </xdr:to>
    <xdr:sp macro="" textlink="">
      <xdr:nvSpPr>
        <xdr:cNvPr id="349" name="円/楕円 348"/>
        <xdr:cNvSpPr/>
      </xdr:nvSpPr>
      <xdr:spPr>
        <a:xfrm>
          <a:off x="10426700" y="1706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49292</xdr:rowOff>
    </xdr:from>
    <xdr:ext cx="469744" cy="259045"/>
    <xdr:sp macro="" textlink="">
      <xdr:nvSpPr>
        <xdr:cNvPr id="350" name="【市民会館】&#10;一人当たり面積該当値テキスト"/>
        <xdr:cNvSpPr txBox="1"/>
      </xdr:nvSpPr>
      <xdr:spPr>
        <a:xfrm>
          <a:off x="10566400" y="170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oneCellAnchor>
    <xdr:from>
      <xdr:col>13</xdr:col>
      <xdr:colOff>466802</xdr:colOff>
      <xdr:row>104</xdr:row>
      <xdr:rowOff>47514</xdr:rowOff>
    </xdr:from>
    <xdr:ext cx="469744" cy="259045"/>
    <xdr:sp macro="" textlink="">
      <xdr:nvSpPr>
        <xdr:cNvPr id="351" name="n_1aveValue【市民会館】&#10;一人当たり面積"/>
        <xdr:cNvSpPr txBox="1"/>
      </xdr:nvSpPr>
      <xdr:spPr>
        <a:xfrm>
          <a:off x="9391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2" name="テキスト ボックス 36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3" name="直線コネクタ 36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4" name="テキスト ボックス 36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5" name="直線コネクタ 36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6" name="テキスト ボックス 36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7" name="直線コネクタ 36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8" name="テキスト ボックス 36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9" name="直線コネクタ 36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0" name="テキスト ボックス 36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2" name="テキスト ボックス 37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151638</xdr:rowOff>
    </xdr:from>
    <xdr:to>
      <xdr:col>23</xdr:col>
      <xdr:colOff>516889</xdr:colOff>
      <xdr:row>41</xdr:row>
      <xdr:rowOff>92202</xdr:rowOff>
    </xdr:to>
    <xdr:cxnSp macro="">
      <xdr:nvCxnSpPr>
        <xdr:cNvPr id="374" name="直線コネクタ 373"/>
        <xdr:cNvCxnSpPr/>
      </xdr:nvCxnSpPr>
      <xdr:spPr>
        <a:xfrm flipV="1">
          <a:off x="16318864" y="615238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96029</xdr:rowOff>
    </xdr:from>
    <xdr:ext cx="405111" cy="259045"/>
    <xdr:sp macro="" textlink="">
      <xdr:nvSpPr>
        <xdr:cNvPr id="375" name="【一般廃棄物処理施設】&#10;有形固定資産減価償却率最小値テキスト"/>
        <xdr:cNvSpPr txBox="1"/>
      </xdr:nvSpPr>
      <xdr:spPr>
        <a:xfrm>
          <a:off x="16408400" y="712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41</xdr:row>
      <xdr:rowOff>92202</xdr:rowOff>
    </xdr:from>
    <xdr:to>
      <xdr:col>23</xdr:col>
      <xdr:colOff>606425</xdr:colOff>
      <xdr:row>41</xdr:row>
      <xdr:rowOff>92202</xdr:rowOff>
    </xdr:to>
    <xdr:cxnSp macro="">
      <xdr:nvCxnSpPr>
        <xdr:cNvPr id="376" name="直線コネクタ 375"/>
        <xdr:cNvCxnSpPr/>
      </xdr:nvCxnSpPr>
      <xdr:spPr>
        <a:xfrm>
          <a:off x="16230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98315</xdr:rowOff>
    </xdr:from>
    <xdr:ext cx="405111" cy="259045"/>
    <xdr:sp macro="" textlink="">
      <xdr:nvSpPr>
        <xdr:cNvPr id="377" name="【一般廃棄物処理施設】&#10;有形固定資産減価償却率最大値テキスト"/>
        <xdr:cNvSpPr txBox="1"/>
      </xdr:nvSpPr>
      <xdr:spPr>
        <a:xfrm>
          <a:off x="16408400"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35</xdr:row>
      <xdr:rowOff>151638</xdr:rowOff>
    </xdr:from>
    <xdr:to>
      <xdr:col>23</xdr:col>
      <xdr:colOff>606425</xdr:colOff>
      <xdr:row>35</xdr:row>
      <xdr:rowOff>151638</xdr:rowOff>
    </xdr:to>
    <xdr:cxnSp macro="">
      <xdr:nvCxnSpPr>
        <xdr:cNvPr id="378" name="直線コネクタ 377"/>
        <xdr:cNvCxnSpPr/>
      </xdr:nvCxnSpPr>
      <xdr:spPr>
        <a:xfrm>
          <a:off x="16230600" y="615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9"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80" name="フローチャート : 判断 379"/>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100838</xdr:rowOff>
    </xdr:from>
    <xdr:to>
      <xdr:col>22</xdr:col>
      <xdr:colOff>415925</xdr:colOff>
      <xdr:row>34</xdr:row>
      <xdr:rowOff>30988</xdr:rowOff>
    </xdr:to>
    <xdr:sp macro="" textlink="">
      <xdr:nvSpPr>
        <xdr:cNvPr id="381" name="フローチャート : 判断 380"/>
        <xdr:cNvSpPr/>
      </xdr:nvSpPr>
      <xdr:spPr>
        <a:xfrm>
          <a:off x="15430500" y="575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16256</xdr:rowOff>
    </xdr:from>
    <xdr:to>
      <xdr:col>23</xdr:col>
      <xdr:colOff>568325</xdr:colOff>
      <xdr:row>36</xdr:row>
      <xdr:rowOff>117856</xdr:rowOff>
    </xdr:to>
    <xdr:sp macro="" textlink="">
      <xdr:nvSpPr>
        <xdr:cNvPr id="387" name="円/楕円 386"/>
        <xdr:cNvSpPr/>
      </xdr:nvSpPr>
      <xdr:spPr>
        <a:xfrm>
          <a:off x="162687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102633</xdr:rowOff>
    </xdr:from>
    <xdr:ext cx="405111" cy="259045"/>
    <xdr:sp macro="" textlink="">
      <xdr:nvSpPr>
        <xdr:cNvPr id="388" name="【一般廃棄物処理施設】&#10;有形固定資産減価償却率該当値テキスト"/>
        <xdr:cNvSpPr txBox="1"/>
      </xdr:nvSpPr>
      <xdr:spPr>
        <a:xfrm>
          <a:off x="16408400" y="610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oneCellAnchor>
    <xdr:from>
      <xdr:col>22</xdr:col>
      <xdr:colOff>149868</xdr:colOff>
      <xdr:row>32</xdr:row>
      <xdr:rowOff>47515</xdr:rowOff>
    </xdr:from>
    <xdr:ext cx="405111" cy="259045"/>
    <xdr:sp macro="" textlink="">
      <xdr:nvSpPr>
        <xdr:cNvPr id="389" name="n_1aveValue【一般廃棄物処理施設】&#10;有形固定資産減価償却率"/>
        <xdr:cNvSpPr txBox="1"/>
      </xdr:nvSpPr>
      <xdr:spPr>
        <a:xfrm>
          <a:off x="15266043"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00" name="直線コネクタ 39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401" name="テキスト ボックス 40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2" name="直線コネクタ 40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03" name="テキスト ボックス 40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4" name="直線コネクタ 40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5" name="テキスト ボックス 40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6" name="直線コネクタ 40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7" name="テキスト ボックス 40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8" name="直線コネクタ 40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09" name="テキスト ボックス 40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0" name="直線コネクタ 40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11" name="テキスト ボックス 41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77724</xdr:rowOff>
    </xdr:from>
    <xdr:to>
      <xdr:col>32</xdr:col>
      <xdr:colOff>186689</xdr:colOff>
      <xdr:row>41</xdr:row>
      <xdr:rowOff>113691</xdr:rowOff>
    </xdr:to>
    <xdr:cxnSp macro="">
      <xdr:nvCxnSpPr>
        <xdr:cNvPr id="415" name="直線コネクタ 414"/>
        <xdr:cNvCxnSpPr/>
      </xdr:nvCxnSpPr>
      <xdr:spPr>
        <a:xfrm flipV="1">
          <a:off x="22160864" y="5564124"/>
          <a:ext cx="0" cy="15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117518</xdr:rowOff>
    </xdr:from>
    <xdr:ext cx="534377" cy="259045"/>
    <xdr:sp macro="" textlink="">
      <xdr:nvSpPr>
        <xdr:cNvPr id="416" name="【一般廃棄物処理施設】&#10;一人当たり有形固定資産（償却資産）額最小値テキスト"/>
        <xdr:cNvSpPr txBox="1"/>
      </xdr:nvSpPr>
      <xdr:spPr>
        <a:xfrm>
          <a:off x="22250400" y="71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13,806</a:t>
          </a:r>
          <a:endParaRPr kumimoji="1" lang="ja-JP" altLang="en-US" sz="1000" b="1">
            <a:latin typeface="ＭＳ Ｐゴシック"/>
          </a:endParaRPr>
        </a:p>
      </xdr:txBody>
    </xdr:sp>
    <xdr:clientData/>
  </xdr:oneCellAnchor>
  <xdr:twoCellAnchor>
    <xdr:from>
      <xdr:col>32</xdr:col>
      <xdr:colOff>98425</xdr:colOff>
      <xdr:row>41</xdr:row>
      <xdr:rowOff>113691</xdr:rowOff>
    </xdr:from>
    <xdr:to>
      <xdr:col>32</xdr:col>
      <xdr:colOff>276225</xdr:colOff>
      <xdr:row>41</xdr:row>
      <xdr:rowOff>113691</xdr:rowOff>
    </xdr:to>
    <xdr:cxnSp macro="">
      <xdr:nvCxnSpPr>
        <xdr:cNvPr id="417" name="直線コネクタ 416"/>
        <xdr:cNvCxnSpPr/>
      </xdr:nvCxnSpPr>
      <xdr:spPr>
        <a:xfrm>
          <a:off x="22072600" y="714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24401</xdr:rowOff>
    </xdr:from>
    <xdr:ext cx="599010" cy="259045"/>
    <xdr:sp macro="" textlink="">
      <xdr:nvSpPr>
        <xdr:cNvPr id="418" name="【一般廃棄物処理施設】&#10;一人当たり有形固定資産（償却資産）額最大値テキスト"/>
        <xdr:cNvSpPr txBox="1"/>
      </xdr:nvSpPr>
      <xdr:spPr>
        <a:xfrm>
          <a:off x="22250400" y="533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158,860</a:t>
          </a:r>
          <a:endParaRPr kumimoji="1" lang="ja-JP" altLang="en-US" sz="1000" b="1">
            <a:latin typeface="ＭＳ Ｐゴシック"/>
          </a:endParaRPr>
        </a:p>
      </xdr:txBody>
    </xdr:sp>
    <xdr:clientData/>
  </xdr:oneCellAnchor>
  <xdr:twoCellAnchor>
    <xdr:from>
      <xdr:col>32</xdr:col>
      <xdr:colOff>98425</xdr:colOff>
      <xdr:row>32</xdr:row>
      <xdr:rowOff>77724</xdr:rowOff>
    </xdr:from>
    <xdr:to>
      <xdr:col>32</xdr:col>
      <xdr:colOff>276225</xdr:colOff>
      <xdr:row>32</xdr:row>
      <xdr:rowOff>77724</xdr:rowOff>
    </xdr:to>
    <xdr:cxnSp macro="">
      <xdr:nvCxnSpPr>
        <xdr:cNvPr id="419" name="直線コネクタ 418"/>
        <xdr:cNvCxnSpPr/>
      </xdr:nvCxnSpPr>
      <xdr:spPr>
        <a:xfrm>
          <a:off x="22072600" y="556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21847</xdr:rowOff>
    </xdr:from>
    <xdr:ext cx="534377" cy="259045"/>
    <xdr:sp macro="" textlink="">
      <xdr:nvSpPr>
        <xdr:cNvPr id="420" name="【一般廃棄物処理施設】&#10;一人当たり有形固定資産（償却資産）額平均値テキスト"/>
        <xdr:cNvSpPr txBox="1"/>
      </xdr:nvSpPr>
      <xdr:spPr>
        <a:xfrm>
          <a:off x="22250400" y="653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170420</xdr:rowOff>
    </xdr:from>
    <xdr:to>
      <xdr:col>32</xdr:col>
      <xdr:colOff>238125</xdr:colOff>
      <xdr:row>39</xdr:row>
      <xdr:rowOff>100570</xdr:rowOff>
    </xdr:to>
    <xdr:sp macro="" textlink="">
      <xdr:nvSpPr>
        <xdr:cNvPr id="421" name="フローチャート : 判断 420"/>
        <xdr:cNvSpPr/>
      </xdr:nvSpPr>
      <xdr:spPr>
        <a:xfrm>
          <a:off x="22110700" y="6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67625</xdr:rowOff>
    </xdr:from>
    <xdr:to>
      <xdr:col>31</xdr:col>
      <xdr:colOff>85725</xdr:colOff>
      <xdr:row>39</xdr:row>
      <xdr:rowOff>169225</xdr:rowOff>
    </xdr:to>
    <xdr:sp macro="" textlink="">
      <xdr:nvSpPr>
        <xdr:cNvPr id="422" name="フローチャート : 判断 421"/>
        <xdr:cNvSpPr/>
      </xdr:nvSpPr>
      <xdr:spPr>
        <a:xfrm>
          <a:off x="21272500" y="675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3" name="テキスト ボックス 4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4" name="テキスト ボックス 4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5" name="テキスト ボックス 4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6" name="テキスト ボックス 4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7" name="テキスト ボックス 4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62891</xdr:rowOff>
    </xdr:from>
    <xdr:to>
      <xdr:col>32</xdr:col>
      <xdr:colOff>238125</xdr:colOff>
      <xdr:row>41</xdr:row>
      <xdr:rowOff>164491</xdr:rowOff>
    </xdr:to>
    <xdr:sp macro="" textlink="">
      <xdr:nvSpPr>
        <xdr:cNvPr id="428" name="円/楕円 427"/>
        <xdr:cNvSpPr/>
      </xdr:nvSpPr>
      <xdr:spPr>
        <a:xfrm>
          <a:off x="22110700" y="70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149268</xdr:rowOff>
    </xdr:from>
    <xdr:ext cx="534377" cy="259045"/>
    <xdr:sp macro="" textlink="">
      <xdr:nvSpPr>
        <xdr:cNvPr id="429" name="【一般廃棄物処理施設】&#10;一人当たり有形固定資産（償却資産）額該当値テキスト"/>
        <xdr:cNvSpPr txBox="1"/>
      </xdr:nvSpPr>
      <xdr:spPr>
        <a:xfrm>
          <a:off x="22250400" y="700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13,806</a:t>
          </a:r>
          <a:endParaRPr kumimoji="1" lang="ja-JP" altLang="en-US" sz="1000" b="1">
            <a:solidFill>
              <a:srgbClr val="FF0000"/>
            </a:solidFill>
            <a:latin typeface="ＭＳ Ｐゴシック"/>
          </a:endParaRPr>
        </a:p>
      </xdr:txBody>
    </xdr:sp>
    <xdr:clientData/>
  </xdr:oneCellAnchor>
  <xdr:oneCellAnchor>
    <xdr:from>
      <xdr:col>30</xdr:col>
      <xdr:colOff>440836</xdr:colOff>
      <xdr:row>38</xdr:row>
      <xdr:rowOff>14302</xdr:rowOff>
    </xdr:from>
    <xdr:ext cx="534377" cy="259045"/>
    <xdr:sp macro="" textlink="">
      <xdr:nvSpPr>
        <xdr:cNvPr id="430" name="n_1aveValue【一般廃棄物処理施設】&#10;一人当たり有形固定資産（償却資産）額"/>
        <xdr:cNvSpPr txBox="1"/>
      </xdr:nvSpPr>
      <xdr:spPr>
        <a:xfrm>
          <a:off x="21043411" y="652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44,871</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166551</xdr:rowOff>
    </xdr:from>
    <xdr:to>
      <xdr:col>23</xdr:col>
      <xdr:colOff>516889</xdr:colOff>
      <xdr:row>62</xdr:row>
      <xdr:rowOff>42454</xdr:rowOff>
    </xdr:to>
    <xdr:cxnSp macro="">
      <xdr:nvCxnSpPr>
        <xdr:cNvPr id="457" name="直線コネクタ 456"/>
        <xdr:cNvCxnSpPr/>
      </xdr:nvCxnSpPr>
      <xdr:spPr>
        <a:xfrm flipV="1">
          <a:off x="16318864" y="9424851"/>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46281</xdr:rowOff>
    </xdr:from>
    <xdr:ext cx="405111" cy="259045"/>
    <xdr:sp macro="" textlink="">
      <xdr:nvSpPr>
        <xdr:cNvPr id="458" name="【保健センター・保健所】&#10;有形固定資産減価償却率最小値テキスト"/>
        <xdr:cNvSpPr txBox="1"/>
      </xdr:nvSpPr>
      <xdr:spPr>
        <a:xfrm>
          <a:off x="16408400" y="106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23</xdr:col>
      <xdr:colOff>428625</xdr:colOff>
      <xdr:row>62</xdr:row>
      <xdr:rowOff>42454</xdr:rowOff>
    </xdr:from>
    <xdr:to>
      <xdr:col>23</xdr:col>
      <xdr:colOff>606425</xdr:colOff>
      <xdr:row>62</xdr:row>
      <xdr:rowOff>42454</xdr:rowOff>
    </xdr:to>
    <xdr:cxnSp macro="">
      <xdr:nvCxnSpPr>
        <xdr:cNvPr id="459" name="直線コネクタ 458"/>
        <xdr:cNvCxnSpPr/>
      </xdr:nvCxnSpPr>
      <xdr:spPr>
        <a:xfrm>
          <a:off x="16230600" y="106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113228</xdr:rowOff>
    </xdr:from>
    <xdr:ext cx="405111" cy="259045"/>
    <xdr:sp macro="" textlink="">
      <xdr:nvSpPr>
        <xdr:cNvPr id="460" name="【保健センター・保健所】&#10;有形固定資産減価償却率最大値テキスト"/>
        <xdr:cNvSpPr txBox="1"/>
      </xdr:nvSpPr>
      <xdr:spPr>
        <a:xfrm>
          <a:off x="16408400" y="9200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54</xdr:row>
      <xdr:rowOff>166551</xdr:rowOff>
    </xdr:from>
    <xdr:to>
      <xdr:col>23</xdr:col>
      <xdr:colOff>606425</xdr:colOff>
      <xdr:row>54</xdr:row>
      <xdr:rowOff>166551</xdr:rowOff>
    </xdr:to>
    <xdr:cxnSp macro="">
      <xdr:nvCxnSpPr>
        <xdr:cNvPr id="461" name="直線コネクタ 460"/>
        <xdr:cNvCxnSpPr/>
      </xdr:nvCxnSpPr>
      <xdr:spPr>
        <a:xfrm>
          <a:off x="16230600" y="94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32493</xdr:rowOff>
    </xdr:from>
    <xdr:ext cx="405111" cy="259045"/>
    <xdr:sp macro="" textlink="">
      <xdr:nvSpPr>
        <xdr:cNvPr id="462" name="【保健センター・保健所】&#10;有形固定資産減価償却率平均値テキスト"/>
        <xdr:cNvSpPr txBox="1"/>
      </xdr:nvSpPr>
      <xdr:spPr>
        <a:xfrm>
          <a:off x="164084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9616</xdr:rowOff>
    </xdr:from>
    <xdr:to>
      <xdr:col>23</xdr:col>
      <xdr:colOff>568325</xdr:colOff>
      <xdr:row>59</xdr:row>
      <xdr:rowOff>111216</xdr:rowOff>
    </xdr:to>
    <xdr:sp macro="" textlink="">
      <xdr:nvSpPr>
        <xdr:cNvPr id="463" name="フローチャート : 判断 462"/>
        <xdr:cNvSpPr/>
      </xdr:nvSpPr>
      <xdr:spPr>
        <a:xfrm>
          <a:off x="16268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16147</xdr:rowOff>
    </xdr:from>
    <xdr:to>
      <xdr:col>22</xdr:col>
      <xdr:colOff>415925</xdr:colOff>
      <xdr:row>63</xdr:row>
      <xdr:rowOff>117747</xdr:rowOff>
    </xdr:to>
    <xdr:sp macro="" textlink="">
      <xdr:nvSpPr>
        <xdr:cNvPr id="464" name="フローチャート : 判断 463"/>
        <xdr:cNvSpPr/>
      </xdr:nvSpPr>
      <xdr:spPr>
        <a:xfrm>
          <a:off x="15430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5" name="テキスト ボックス 4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6" name="テキスト ボックス 4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7" name="テキスト ボックス 4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8" name="テキスト ボックス 4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9" name="テキスト ボックス 4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163104</xdr:rowOff>
    </xdr:from>
    <xdr:to>
      <xdr:col>23</xdr:col>
      <xdr:colOff>568325</xdr:colOff>
      <xdr:row>62</xdr:row>
      <xdr:rowOff>93254</xdr:rowOff>
    </xdr:to>
    <xdr:sp macro="" textlink="">
      <xdr:nvSpPr>
        <xdr:cNvPr id="470" name="円/楕円 469"/>
        <xdr:cNvSpPr/>
      </xdr:nvSpPr>
      <xdr:spPr>
        <a:xfrm>
          <a:off x="16268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78031</xdr:rowOff>
    </xdr:from>
    <xdr:ext cx="405111" cy="259045"/>
    <xdr:sp macro="" textlink="">
      <xdr:nvSpPr>
        <xdr:cNvPr id="471" name="【保健センター・保健所】&#10;有形固定資産減価償却率該当値テキスト"/>
        <xdr:cNvSpPr txBox="1"/>
      </xdr:nvSpPr>
      <xdr:spPr>
        <a:xfrm>
          <a:off x="16408400" y="10536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oneCellAnchor>
    <xdr:from>
      <xdr:col>22</xdr:col>
      <xdr:colOff>149868</xdr:colOff>
      <xdr:row>61</xdr:row>
      <xdr:rowOff>134274</xdr:rowOff>
    </xdr:from>
    <xdr:ext cx="405111" cy="259045"/>
    <xdr:sp macro="" textlink="">
      <xdr:nvSpPr>
        <xdr:cNvPr id="472" name="n_1aveValue【保健センター・保健所】&#10;有形固定資産減価償却率"/>
        <xdr:cNvSpPr txBox="1"/>
      </xdr:nvSpPr>
      <xdr:spPr>
        <a:xfrm>
          <a:off x="15266043" y="10592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83" name="直線コネクタ 4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4" name="テキスト ボックス 4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5" name="直線コネクタ 4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6" name="テキスト ボックス 4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7" name="直線コネクタ 4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8" name="テキスト ボックス 4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9" name="直線コネクタ 4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90" name="テキスト ボックス 4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91" name="直線コネクタ 4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2" name="テキスト ボックス 4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76200</xdr:rowOff>
    </xdr:from>
    <xdr:to>
      <xdr:col>32</xdr:col>
      <xdr:colOff>186689</xdr:colOff>
      <xdr:row>63</xdr:row>
      <xdr:rowOff>19050</xdr:rowOff>
    </xdr:to>
    <xdr:cxnSp macro="">
      <xdr:nvCxnSpPr>
        <xdr:cNvPr id="496" name="直線コネクタ 495"/>
        <xdr:cNvCxnSpPr/>
      </xdr:nvCxnSpPr>
      <xdr:spPr>
        <a:xfrm flipV="1">
          <a:off x="22160864" y="96774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22877</xdr:rowOff>
    </xdr:from>
    <xdr:ext cx="469744" cy="259045"/>
    <xdr:sp macro="" textlink="">
      <xdr:nvSpPr>
        <xdr:cNvPr id="497" name="【保健センター・保健所】&#10;一人当たり面積最小値テキスト"/>
        <xdr:cNvSpPr txBox="1"/>
      </xdr:nvSpPr>
      <xdr:spPr>
        <a:xfrm>
          <a:off x="222504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19050</xdr:rowOff>
    </xdr:from>
    <xdr:to>
      <xdr:col>32</xdr:col>
      <xdr:colOff>276225</xdr:colOff>
      <xdr:row>63</xdr:row>
      <xdr:rowOff>19050</xdr:rowOff>
    </xdr:to>
    <xdr:cxnSp macro="">
      <xdr:nvCxnSpPr>
        <xdr:cNvPr id="498" name="直線コネクタ 497"/>
        <xdr:cNvCxnSpPr/>
      </xdr:nvCxnSpPr>
      <xdr:spPr>
        <a:xfrm>
          <a:off x="22072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22877</xdr:rowOff>
    </xdr:from>
    <xdr:ext cx="469744" cy="259045"/>
    <xdr:sp macro="" textlink="">
      <xdr:nvSpPr>
        <xdr:cNvPr id="499" name="【保健センター・保健所】&#10;一人当たり面積最大値テキスト"/>
        <xdr:cNvSpPr txBox="1"/>
      </xdr:nvSpPr>
      <xdr:spPr>
        <a:xfrm>
          <a:off x="222504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56</xdr:row>
      <xdr:rowOff>76200</xdr:rowOff>
    </xdr:from>
    <xdr:to>
      <xdr:col>32</xdr:col>
      <xdr:colOff>276225</xdr:colOff>
      <xdr:row>56</xdr:row>
      <xdr:rowOff>76200</xdr:rowOff>
    </xdr:to>
    <xdr:cxnSp macro="">
      <xdr:nvCxnSpPr>
        <xdr:cNvPr id="500" name="直線コネクタ 499"/>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99077</xdr:rowOff>
    </xdr:from>
    <xdr:ext cx="469744" cy="259045"/>
    <xdr:sp macro="" textlink="">
      <xdr:nvSpPr>
        <xdr:cNvPr id="501" name="【保健センター・保健所】&#10;一人当たり面積平均値テキスト"/>
        <xdr:cNvSpPr txBox="1"/>
      </xdr:nvSpPr>
      <xdr:spPr>
        <a:xfrm>
          <a:off x="22250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502" name="フローチャート : 判断 501"/>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54</xdr:row>
      <xdr:rowOff>139700</xdr:rowOff>
    </xdr:from>
    <xdr:to>
      <xdr:col>31</xdr:col>
      <xdr:colOff>85725</xdr:colOff>
      <xdr:row>55</xdr:row>
      <xdr:rowOff>69850</xdr:rowOff>
    </xdr:to>
    <xdr:sp macro="" textlink="">
      <xdr:nvSpPr>
        <xdr:cNvPr id="503" name="フローチャート : 判断 502"/>
        <xdr:cNvSpPr/>
      </xdr:nvSpPr>
      <xdr:spPr>
        <a:xfrm>
          <a:off x="212725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25400</xdr:rowOff>
    </xdr:from>
    <xdr:to>
      <xdr:col>32</xdr:col>
      <xdr:colOff>238125</xdr:colOff>
      <xdr:row>56</xdr:row>
      <xdr:rowOff>127000</xdr:rowOff>
    </xdr:to>
    <xdr:sp macro="" textlink="">
      <xdr:nvSpPr>
        <xdr:cNvPr id="509" name="円/楕円 508"/>
        <xdr:cNvSpPr/>
      </xdr:nvSpPr>
      <xdr:spPr>
        <a:xfrm>
          <a:off x="22110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149877</xdr:rowOff>
    </xdr:from>
    <xdr:ext cx="469744" cy="259045"/>
    <xdr:sp macro="" textlink="">
      <xdr:nvSpPr>
        <xdr:cNvPr id="510" name="【保健センター・保健所】&#10;一人当たり面積該当値テキスト"/>
        <xdr:cNvSpPr txBox="1"/>
      </xdr:nvSpPr>
      <xdr:spPr>
        <a:xfrm>
          <a:off x="22250400"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oneCellAnchor>
    <xdr:from>
      <xdr:col>30</xdr:col>
      <xdr:colOff>473152</xdr:colOff>
      <xdr:row>53</xdr:row>
      <xdr:rowOff>86377</xdr:rowOff>
    </xdr:from>
    <xdr:ext cx="469744" cy="259045"/>
    <xdr:sp macro="" textlink="">
      <xdr:nvSpPr>
        <xdr:cNvPr id="511" name="n_1aveValue【保健センター・保健所】&#10;一人当たり面積"/>
        <xdr:cNvSpPr txBox="1"/>
      </xdr:nvSpPr>
      <xdr:spPr>
        <a:xfrm>
          <a:off x="21075727"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2" name="テキスト ボックス 52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523" name="直線コネクタ 522"/>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524" name="テキスト ボックス 523"/>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525" name="直線コネクタ 524"/>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526" name="テキスト ボックス 525"/>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527" name="直線コネクタ 526"/>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528" name="テキスト ボックス 527"/>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9" name="直線コネクタ 5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30" name="テキスト ボックス 5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531" name="直線コネクタ 530"/>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532" name="テキスト ボックス 531"/>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533" name="直線コネクタ 532"/>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534" name="テキスト ボックス 533"/>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535" name="直線コネクタ 534"/>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536" name="テキスト ボックス 535"/>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38" name="テキスト ボックス 53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60961</xdr:rowOff>
    </xdr:from>
    <xdr:to>
      <xdr:col>23</xdr:col>
      <xdr:colOff>516889</xdr:colOff>
      <xdr:row>85</xdr:row>
      <xdr:rowOff>169545</xdr:rowOff>
    </xdr:to>
    <xdr:cxnSp macro="">
      <xdr:nvCxnSpPr>
        <xdr:cNvPr id="540" name="直線コネクタ 539"/>
        <xdr:cNvCxnSpPr/>
      </xdr:nvCxnSpPr>
      <xdr:spPr>
        <a:xfrm flipV="1">
          <a:off x="16318864" y="13434061"/>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1922</xdr:rowOff>
    </xdr:from>
    <xdr:ext cx="405111" cy="259045"/>
    <xdr:sp macro="" textlink="">
      <xdr:nvSpPr>
        <xdr:cNvPr id="541" name="【消防施設】&#10;有形固定資産減価償却率最小値テキスト"/>
        <xdr:cNvSpPr txBox="1"/>
      </xdr:nvSpPr>
      <xdr:spPr>
        <a:xfrm>
          <a:off x="16408400"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169545</xdr:rowOff>
    </xdr:from>
    <xdr:to>
      <xdr:col>23</xdr:col>
      <xdr:colOff>606425</xdr:colOff>
      <xdr:row>85</xdr:row>
      <xdr:rowOff>169545</xdr:rowOff>
    </xdr:to>
    <xdr:cxnSp macro="">
      <xdr:nvCxnSpPr>
        <xdr:cNvPr id="542" name="直線コネクタ 541"/>
        <xdr:cNvCxnSpPr/>
      </xdr:nvCxnSpPr>
      <xdr:spPr>
        <a:xfrm>
          <a:off x="16230600" y="1474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7638</xdr:rowOff>
    </xdr:from>
    <xdr:ext cx="405111" cy="259045"/>
    <xdr:sp macro="" textlink="">
      <xdr:nvSpPr>
        <xdr:cNvPr id="543" name="【消防施設】&#10;有形固定資産減価償却率最大値テキスト"/>
        <xdr:cNvSpPr txBox="1"/>
      </xdr:nvSpPr>
      <xdr:spPr>
        <a:xfrm>
          <a:off x="16408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78</xdr:row>
      <xdr:rowOff>60961</xdr:rowOff>
    </xdr:from>
    <xdr:to>
      <xdr:col>23</xdr:col>
      <xdr:colOff>606425</xdr:colOff>
      <xdr:row>78</xdr:row>
      <xdr:rowOff>60961</xdr:rowOff>
    </xdr:to>
    <xdr:cxnSp macro="">
      <xdr:nvCxnSpPr>
        <xdr:cNvPr id="544" name="直線コネクタ 543"/>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155909</xdr:rowOff>
    </xdr:from>
    <xdr:ext cx="405111" cy="259045"/>
    <xdr:sp macro="" textlink="">
      <xdr:nvSpPr>
        <xdr:cNvPr id="545" name="【消防施設】&#10;有形固定資産減価償却率平均値テキスト"/>
        <xdr:cNvSpPr txBox="1"/>
      </xdr:nvSpPr>
      <xdr:spPr>
        <a:xfrm>
          <a:off x="16408400" y="13871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133032</xdr:rowOff>
    </xdr:from>
    <xdr:to>
      <xdr:col>23</xdr:col>
      <xdr:colOff>568325</xdr:colOff>
      <xdr:row>82</xdr:row>
      <xdr:rowOff>63182</xdr:rowOff>
    </xdr:to>
    <xdr:sp macro="" textlink="">
      <xdr:nvSpPr>
        <xdr:cNvPr id="546" name="フローチャート : 判断 545"/>
        <xdr:cNvSpPr/>
      </xdr:nvSpPr>
      <xdr:spPr>
        <a:xfrm>
          <a:off x="16268700" y="140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104457</xdr:rowOff>
    </xdr:from>
    <xdr:to>
      <xdr:col>22</xdr:col>
      <xdr:colOff>415925</xdr:colOff>
      <xdr:row>82</xdr:row>
      <xdr:rowOff>34607</xdr:rowOff>
    </xdr:to>
    <xdr:sp macro="" textlink="">
      <xdr:nvSpPr>
        <xdr:cNvPr id="547" name="フローチャート : 判断 546"/>
        <xdr:cNvSpPr/>
      </xdr:nvSpPr>
      <xdr:spPr>
        <a:xfrm>
          <a:off x="15430500" y="1399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48" name="テキスト ボックス 5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9" name="テキスト ボックス 5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0" name="テキスト ボックス 5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1" name="テキスト ボックス 5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2" name="テキスト ボックス 5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41593</xdr:rowOff>
    </xdr:from>
    <xdr:to>
      <xdr:col>23</xdr:col>
      <xdr:colOff>568325</xdr:colOff>
      <xdr:row>84</xdr:row>
      <xdr:rowOff>143193</xdr:rowOff>
    </xdr:to>
    <xdr:sp macro="" textlink="">
      <xdr:nvSpPr>
        <xdr:cNvPr id="553" name="円/楕円 552"/>
        <xdr:cNvSpPr/>
      </xdr:nvSpPr>
      <xdr:spPr>
        <a:xfrm>
          <a:off x="16268700" y="1444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20020</xdr:rowOff>
    </xdr:from>
    <xdr:ext cx="405111" cy="259045"/>
    <xdr:sp macro="" textlink="">
      <xdr:nvSpPr>
        <xdr:cNvPr id="554" name="【消防施設】&#10;有形固定資産減価償却率該当値テキスト"/>
        <xdr:cNvSpPr txBox="1"/>
      </xdr:nvSpPr>
      <xdr:spPr>
        <a:xfrm>
          <a:off x="16408400" y="14421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51134</xdr:rowOff>
    </xdr:from>
    <xdr:ext cx="405111" cy="259045"/>
    <xdr:sp macro="" textlink="">
      <xdr:nvSpPr>
        <xdr:cNvPr id="555" name="n_1aveValue【消防施設】&#10;有形固定資産減価償却率"/>
        <xdr:cNvSpPr txBox="1"/>
      </xdr:nvSpPr>
      <xdr:spPr>
        <a:xfrm>
          <a:off x="15266043" y="1376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6" name="正方形/長方形 5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7" name="正方形/長方形 5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8" name="正方形/長方形 5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9" name="正方形/長方形 5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0" name="正方形/長方形 5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1" name="正方形/長方形 5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2" name="正方形/長方形 5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3" name="正方形/長方形 5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4" name="テキスト ボックス 5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5" name="直線コネクタ 5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66" name="直線コネクタ 56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67" name="テキスト ボックス 56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8" name="直線コネクタ 56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9" name="テキスト ボックス 56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70" name="直線コネクタ 56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71" name="テキスト ボックス 57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72" name="直線コネクタ 57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73" name="テキスト ボックス 57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74" name="直線コネクタ 57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75" name="テキスト ボックス 57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6" name="直線コネクタ 5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7" name="テキスト ボックス 5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139700</xdr:rowOff>
    </xdr:from>
    <xdr:to>
      <xdr:col>32</xdr:col>
      <xdr:colOff>186689</xdr:colOff>
      <xdr:row>86</xdr:row>
      <xdr:rowOff>50800</xdr:rowOff>
    </xdr:to>
    <xdr:cxnSp macro="">
      <xdr:nvCxnSpPr>
        <xdr:cNvPr id="579" name="直線コネクタ 578"/>
        <xdr:cNvCxnSpPr/>
      </xdr:nvCxnSpPr>
      <xdr:spPr>
        <a:xfrm flipV="1">
          <a:off x="22160864" y="135128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54627</xdr:rowOff>
    </xdr:from>
    <xdr:ext cx="469744" cy="259045"/>
    <xdr:sp macro="" textlink="">
      <xdr:nvSpPr>
        <xdr:cNvPr id="580" name="【消防施設】&#10;一人当たり面積最小値テキスト"/>
        <xdr:cNvSpPr txBox="1"/>
      </xdr:nvSpPr>
      <xdr:spPr>
        <a:xfrm>
          <a:off x="22250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50800</xdr:rowOff>
    </xdr:from>
    <xdr:to>
      <xdr:col>32</xdr:col>
      <xdr:colOff>276225</xdr:colOff>
      <xdr:row>86</xdr:row>
      <xdr:rowOff>50800</xdr:rowOff>
    </xdr:to>
    <xdr:cxnSp macro="">
      <xdr:nvCxnSpPr>
        <xdr:cNvPr id="581" name="直線コネクタ 580"/>
        <xdr:cNvCxnSpPr/>
      </xdr:nvCxnSpPr>
      <xdr:spPr>
        <a:xfrm>
          <a:off x="22072600" y="1479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86377</xdr:rowOff>
    </xdr:from>
    <xdr:ext cx="469744" cy="259045"/>
    <xdr:sp macro="" textlink="">
      <xdr:nvSpPr>
        <xdr:cNvPr id="582" name="【消防施設】&#10;一人当たり面積最大値テキスト"/>
        <xdr:cNvSpPr txBox="1"/>
      </xdr:nvSpPr>
      <xdr:spPr>
        <a:xfrm>
          <a:off x="222504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78</xdr:row>
      <xdr:rowOff>139700</xdr:rowOff>
    </xdr:from>
    <xdr:to>
      <xdr:col>32</xdr:col>
      <xdr:colOff>276225</xdr:colOff>
      <xdr:row>78</xdr:row>
      <xdr:rowOff>139700</xdr:rowOff>
    </xdr:to>
    <xdr:cxnSp macro="">
      <xdr:nvCxnSpPr>
        <xdr:cNvPr id="583" name="直線コネクタ 582"/>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86377</xdr:rowOff>
    </xdr:from>
    <xdr:ext cx="469744" cy="259045"/>
    <xdr:sp macro="" textlink="">
      <xdr:nvSpPr>
        <xdr:cNvPr id="584" name="【消防施設】&#10;一人当たり面積平均値テキスト"/>
        <xdr:cNvSpPr txBox="1"/>
      </xdr:nvSpPr>
      <xdr:spPr>
        <a:xfrm>
          <a:off x="22250400" y="1431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107950</xdr:rowOff>
    </xdr:from>
    <xdr:to>
      <xdr:col>32</xdr:col>
      <xdr:colOff>238125</xdr:colOff>
      <xdr:row>84</xdr:row>
      <xdr:rowOff>38100</xdr:rowOff>
    </xdr:to>
    <xdr:sp macro="" textlink="">
      <xdr:nvSpPr>
        <xdr:cNvPr id="585" name="フローチャート : 判断 584"/>
        <xdr:cNvSpPr/>
      </xdr:nvSpPr>
      <xdr:spPr>
        <a:xfrm>
          <a:off x="221107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69850</xdr:rowOff>
    </xdr:from>
    <xdr:to>
      <xdr:col>31</xdr:col>
      <xdr:colOff>85725</xdr:colOff>
      <xdr:row>84</xdr:row>
      <xdr:rowOff>0</xdr:rowOff>
    </xdr:to>
    <xdr:sp macro="" textlink="">
      <xdr:nvSpPr>
        <xdr:cNvPr id="586" name="フローチャート : 判断 585"/>
        <xdr:cNvSpPr/>
      </xdr:nvSpPr>
      <xdr:spPr>
        <a:xfrm>
          <a:off x="21272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87" name="テキスト ボックス 5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8" name="テキスト ボックス 5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9" name="テキスト ボックス 5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0" name="テキスト ボックス 5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1" name="テキスト ボックス 5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88900</xdr:rowOff>
    </xdr:from>
    <xdr:to>
      <xdr:col>32</xdr:col>
      <xdr:colOff>238125</xdr:colOff>
      <xdr:row>79</xdr:row>
      <xdr:rowOff>19050</xdr:rowOff>
    </xdr:to>
    <xdr:sp macro="" textlink="">
      <xdr:nvSpPr>
        <xdr:cNvPr id="592" name="円/楕円 591"/>
        <xdr:cNvSpPr/>
      </xdr:nvSpPr>
      <xdr:spPr>
        <a:xfrm>
          <a:off x="22110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41927</xdr:rowOff>
    </xdr:from>
    <xdr:ext cx="469744" cy="259045"/>
    <xdr:sp macro="" textlink="">
      <xdr:nvSpPr>
        <xdr:cNvPr id="593" name="【消防施設】&#10;一人当たり面積該当値テキスト"/>
        <xdr:cNvSpPr txBox="1"/>
      </xdr:nvSpPr>
      <xdr:spPr>
        <a:xfrm>
          <a:off x="22250400"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oneCellAnchor>
    <xdr:from>
      <xdr:col>30</xdr:col>
      <xdr:colOff>473152</xdr:colOff>
      <xdr:row>82</xdr:row>
      <xdr:rowOff>16527</xdr:rowOff>
    </xdr:from>
    <xdr:ext cx="469744" cy="259045"/>
    <xdr:sp macro="" textlink="">
      <xdr:nvSpPr>
        <xdr:cNvPr id="594" name="n_1aveValue【消防施設】&#10;一人当たり面積"/>
        <xdr:cNvSpPr txBox="1"/>
      </xdr:nvSpPr>
      <xdr:spPr>
        <a:xfrm>
          <a:off x="210757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605" name="直線コネクタ 6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606" name="テキスト ボックス 6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07" name="直線コネクタ 6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08" name="テキスト ボックス 6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9" name="直線コネクタ 6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10" name="テキスト ボックス 6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11" name="直線コネクタ 6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12" name="テキスト ボックス 6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13" name="直線コネクタ 6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14" name="テキスト ボックス 6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15" name="直線コネクタ 6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16" name="テキスト ボックス 6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7" name="直線コネクタ 6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8" name="テキスト ボックス 6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113756</xdr:rowOff>
    </xdr:from>
    <xdr:to>
      <xdr:col>23</xdr:col>
      <xdr:colOff>516889</xdr:colOff>
      <xdr:row>107</xdr:row>
      <xdr:rowOff>149679</xdr:rowOff>
    </xdr:to>
    <xdr:cxnSp macro="">
      <xdr:nvCxnSpPr>
        <xdr:cNvPr id="620" name="直線コネクタ 619"/>
        <xdr:cNvCxnSpPr/>
      </xdr:nvCxnSpPr>
      <xdr:spPr>
        <a:xfrm flipV="1">
          <a:off x="16318864" y="17258756"/>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153506</xdr:rowOff>
    </xdr:from>
    <xdr:ext cx="405111" cy="259045"/>
    <xdr:sp macro="" textlink="">
      <xdr:nvSpPr>
        <xdr:cNvPr id="621" name="【庁舎】&#10;有形固定資産減価償却率最小値テキスト"/>
        <xdr:cNvSpPr txBox="1"/>
      </xdr:nvSpPr>
      <xdr:spPr>
        <a:xfrm>
          <a:off x="16408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23</xdr:col>
      <xdr:colOff>428625</xdr:colOff>
      <xdr:row>107</xdr:row>
      <xdr:rowOff>149679</xdr:rowOff>
    </xdr:from>
    <xdr:to>
      <xdr:col>23</xdr:col>
      <xdr:colOff>606425</xdr:colOff>
      <xdr:row>107</xdr:row>
      <xdr:rowOff>149679</xdr:rowOff>
    </xdr:to>
    <xdr:cxnSp macro="">
      <xdr:nvCxnSpPr>
        <xdr:cNvPr id="622" name="直線コネクタ 621"/>
        <xdr:cNvCxnSpPr/>
      </xdr:nvCxnSpPr>
      <xdr:spPr>
        <a:xfrm>
          <a:off x="16230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60433</xdr:rowOff>
    </xdr:from>
    <xdr:ext cx="405111" cy="259045"/>
    <xdr:sp macro="" textlink="">
      <xdr:nvSpPr>
        <xdr:cNvPr id="623" name="【庁舎】&#10;有形固定資産減価償却率最大値テキスト"/>
        <xdr:cNvSpPr txBox="1"/>
      </xdr:nvSpPr>
      <xdr:spPr>
        <a:xfrm>
          <a:off x="164084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100</xdr:row>
      <xdr:rowOff>113756</xdr:rowOff>
    </xdr:from>
    <xdr:to>
      <xdr:col>23</xdr:col>
      <xdr:colOff>606425</xdr:colOff>
      <xdr:row>100</xdr:row>
      <xdr:rowOff>113756</xdr:rowOff>
    </xdr:to>
    <xdr:cxnSp macro="">
      <xdr:nvCxnSpPr>
        <xdr:cNvPr id="624" name="直線コネクタ 623"/>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116495</xdr:rowOff>
    </xdr:from>
    <xdr:ext cx="405111" cy="259045"/>
    <xdr:sp macro="" textlink="">
      <xdr:nvSpPr>
        <xdr:cNvPr id="625" name="【庁舎】&#10;有形固定資産減価償却率平均値テキスト"/>
        <xdr:cNvSpPr txBox="1"/>
      </xdr:nvSpPr>
      <xdr:spPr>
        <a:xfrm>
          <a:off x="164084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138068</xdr:rowOff>
    </xdr:from>
    <xdr:to>
      <xdr:col>23</xdr:col>
      <xdr:colOff>568325</xdr:colOff>
      <xdr:row>105</xdr:row>
      <xdr:rowOff>68218</xdr:rowOff>
    </xdr:to>
    <xdr:sp macro="" textlink="">
      <xdr:nvSpPr>
        <xdr:cNvPr id="626" name="フローチャート : 判断 625"/>
        <xdr:cNvSpPr/>
      </xdr:nvSpPr>
      <xdr:spPr>
        <a:xfrm>
          <a:off x="16268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152763</xdr:rowOff>
    </xdr:from>
    <xdr:to>
      <xdr:col>22</xdr:col>
      <xdr:colOff>415925</xdr:colOff>
      <xdr:row>103</xdr:row>
      <xdr:rowOff>82913</xdr:rowOff>
    </xdr:to>
    <xdr:sp macro="" textlink="">
      <xdr:nvSpPr>
        <xdr:cNvPr id="627" name="フローチャート : 判断 626"/>
        <xdr:cNvSpPr/>
      </xdr:nvSpPr>
      <xdr:spPr>
        <a:xfrm>
          <a:off x="15430500" y="1764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8" name="テキスト ボックス 6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9" name="テキスト ボックス 6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0" name="テキスト ボックス 6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1" name="テキスト ボックス 6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2" name="テキスト ボックス 6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31931</xdr:rowOff>
    </xdr:from>
    <xdr:to>
      <xdr:col>23</xdr:col>
      <xdr:colOff>568325</xdr:colOff>
      <xdr:row>104</xdr:row>
      <xdr:rowOff>133531</xdr:rowOff>
    </xdr:to>
    <xdr:sp macro="" textlink="">
      <xdr:nvSpPr>
        <xdr:cNvPr id="633" name="円/楕円 632"/>
        <xdr:cNvSpPr/>
      </xdr:nvSpPr>
      <xdr:spPr>
        <a:xfrm>
          <a:off x="16268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54808</xdr:rowOff>
    </xdr:from>
    <xdr:ext cx="405111" cy="259045"/>
    <xdr:sp macro="" textlink="">
      <xdr:nvSpPr>
        <xdr:cNvPr id="634" name="【庁舎】&#10;有形固定資産減価償却率該当値テキスト"/>
        <xdr:cNvSpPr txBox="1"/>
      </xdr:nvSpPr>
      <xdr:spPr>
        <a:xfrm>
          <a:off x="16408400" y="1771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oneCellAnchor>
    <xdr:from>
      <xdr:col>22</xdr:col>
      <xdr:colOff>149868</xdr:colOff>
      <xdr:row>101</xdr:row>
      <xdr:rowOff>99440</xdr:rowOff>
    </xdr:from>
    <xdr:ext cx="405111" cy="259045"/>
    <xdr:sp macro="" textlink="">
      <xdr:nvSpPr>
        <xdr:cNvPr id="635" name="n_1aveValue【庁舎】&#10;有形固定資産減価償却率"/>
        <xdr:cNvSpPr txBox="1"/>
      </xdr:nvSpPr>
      <xdr:spPr>
        <a:xfrm>
          <a:off x="15266043"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6" name="正方形/長方形 6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7" name="正方形/長方形 6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8" name="正方形/長方形 6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9" name="正方形/長方形 6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0" name="正方形/長方形 6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1" name="正方形/長方形 6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2" name="正方形/長方形 6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3" name="正方形/長方形 6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4" name="テキスト ボックス 6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5" name="直線コネクタ 6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6" name="テキスト ボックス 64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7" name="直線コネクタ 6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8" name="テキスト ボックス 6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9" name="直線コネクタ 6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50" name="テキスト ボックス 6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51" name="直線コネクタ 6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2" name="テキスト ボックス 6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3" name="直線コネクタ 6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4" name="テキスト ボックス 6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5" name="直線コネクタ 6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6" name="テキスト ボックス 6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7" name="直線コネクタ 6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8" name="テキスト ボックス 6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133350</xdr:rowOff>
    </xdr:to>
    <xdr:cxnSp macro="">
      <xdr:nvCxnSpPr>
        <xdr:cNvPr id="660" name="直線コネクタ 659"/>
        <xdr:cNvCxnSpPr/>
      </xdr:nvCxnSpPr>
      <xdr:spPr>
        <a:xfrm flipV="1">
          <a:off x="22160864" y="17125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661"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662" name="直線コネクタ 661"/>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63"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64" name="直線コネクタ 663"/>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137177</xdr:rowOff>
    </xdr:from>
    <xdr:ext cx="469744" cy="259045"/>
    <xdr:sp macro="" textlink="">
      <xdr:nvSpPr>
        <xdr:cNvPr id="665" name="【庁舎】&#10;一人当たり面積平均値テキスト"/>
        <xdr:cNvSpPr txBox="1"/>
      </xdr:nvSpPr>
      <xdr:spPr>
        <a:xfrm>
          <a:off x="22250400" y="1745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101</xdr:row>
      <xdr:rowOff>158750</xdr:rowOff>
    </xdr:from>
    <xdr:to>
      <xdr:col>32</xdr:col>
      <xdr:colOff>238125</xdr:colOff>
      <xdr:row>102</xdr:row>
      <xdr:rowOff>88900</xdr:rowOff>
    </xdr:to>
    <xdr:sp macro="" textlink="">
      <xdr:nvSpPr>
        <xdr:cNvPr id="666" name="フローチャート : 判断 665"/>
        <xdr:cNvSpPr/>
      </xdr:nvSpPr>
      <xdr:spPr>
        <a:xfrm>
          <a:off x="221107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667" name="フローチャート : 判断 666"/>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8" name="テキスト ボックス 6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9" name="テキスト ボックス 6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0" name="テキスト ボックス 6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1" name="テキスト ボックス 6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2" name="テキスト ボックス 6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63500</xdr:rowOff>
    </xdr:from>
    <xdr:to>
      <xdr:col>32</xdr:col>
      <xdr:colOff>238125</xdr:colOff>
      <xdr:row>100</xdr:row>
      <xdr:rowOff>165100</xdr:rowOff>
    </xdr:to>
    <xdr:sp macro="" textlink="">
      <xdr:nvSpPr>
        <xdr:cNvPr id="673" name="円/楕円 672"/>
        <xdr:cNvSpPr/>
      </xdr:nvSpPr>
      <xdr:spPr>
        <a:xfrm>
          <a:off x="221107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86377</xdr:rowOff>
    </xdr:from>
    <xdr:ext cx="469744" cy="259045"/>
    <xdr:sp macro="" textlink="">
      <xdr:nvSpPr>
        <xdr:cNvPr id="674" name="【庁舎】&#10;一人当たり面積該当値テキスト"/>
        <xdr:cNvSpPr txBox="1"/>
      </xdr:nvSpPr>
      <xdr:spPr>
        <a:xfrm>
          <a:off x="22250400"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124477</xdr:rowOff>
    </xdr:from>
    <xdr:ext cx="469744" cy="259045"/>
    <xdr:sp macro="" textlink="">
      <xdr:nvSpPr>
        <xdr:cNvPr id="675" name="n_1aveValue【庁舎】&#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図書館、福祉施設、市民会館、一般廃棄物処理施設、庁舎であり、低くなっている施設は体育館・プール、保健センター・保健所、消防施設である。</a:t>
          </a:r>
          <a:endParaRPr lang="ja-JP" altLang="ja-JP" sz="1400">
            <a:effectLst/>
          </a:endParaRPr>
        </a:p>
        <a:p>
          <a:r>
            <a:rPr kumimoji="1" lang="ja-JP" altLang="ja-JP" sz="1100">
              <a:solidFill>
                <a:schemeClr val="dk1"/>
              </a:solidFill>
              <a:effectLst/>
              <a:latin typeface="+mn-lt"/>
              <a:ea typeface="+mn-ea"/>
              <a:cs typeface="+mn-cs"/>
            </a:rPr>
            <a:t>また、一般廃棄物処理施設を除いた施設の一人当たり面積は、軒並み類似団体平均を上回っている。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今後は、釧路市公共施設等総合管理計画に基づき、施設保有量の最適化、維持管理コストの縮減、更新費用の負担軽減と平準化など、適切な運営に努める。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北海道釧路市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174,518
173,893
1,362.90
95,905,873
95,304,777
600,625
48,572,196
126,596,366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111.5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人口の減少や長引く地域経済の低迷により、財政基盤が弱く、類似団体平均を大きく下回っている。この対策として、平成</a:t>
          </a:r>
          <a:r>
            <a:rPr kumimoji="1" lang="en-US" altLang="ja-JP" sz="1100">
              <a:latin typeface="ＭＳ Ｐゴシック"/>
            </a:rPr>
            <a:t>22</a:t>
          </a:r>
          <a:r>
            <a:rPr kumimoji="1" lang="ja-JP" altLang="en-US" sz="1100">
              <a:latin typeface="ＭＳ Ｐゴシック"/>
            </a:rPr>
            <a:t>年</a:t>
          </a:r>
          <a:r>
            <a:rPr kumimoji="1" lang="en-US" altLang="ja-JP" sz="1100">
              <a:latin typeface="ＭＳ Ｐゴシック"/>
            </a:rPr>
            <a:t>12</a:t>
          </a:r>
          <a:r>
            <a:rPr kumimoji="1" lang="ja-JP" altLang="en-US" sz="1100">
              <a:latin typeface="ＭＳ Ｐゴシック"/>
            </a:rPr>
            <a:t>月に策定した「釧路市財政健全化推進プラン」に沿った各種健全化の着実な実行を基本としながら、事務事業の見直しや市税等の収納強化対策などにより、財政の健全化を図る。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57855</xdr:rowOff>
    </xdr:to>
    <xdr:cxnSp macro="">
      <xdr:nvCxnSpPr>
        <xdr:cNvPr id="68" name="直線コネクタ 67"/>
        <xdr:cNvCxnSpPr/>
      </xdr:nvCxnSpPr>
      <xdr:spPr>
        <a:xfrm flipV="1">
          <a:off x="4114800" y="75882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9"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57855</xdr:rowOff>
    </xdr:from>
    <xdr:to>
      <xdr:col>6</xdr:col>
      <xdr:colOff>0</xdr:colOff>
      <xdr:row>44</xdr:row>
      <xdr:rowOff>71261</xdr:rowOff>
    </xdr:to>
    <xdr:cxnSp macro="">
      <xdr:nvCxnSpPr>
        <xdr:cNvPr id="71" name="直線コネクタ 70"/>
        <xdr:cNvCxnSpPr/>
      </xdr:nvCxnSpPr>
      <xdr:spPr>
        <a:xfrm flipV="1">
          <a:off x="3225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73" name="テキスト ボックス 72"/>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71261</xdr:rowOff>
    </xdr:from>
    <xdr:to>
      <xdr:col>4</xdr:col>
      <xdr:colOff>482600</xdr:colOff>
      <xdr:row>44</xdr:row>
      <xdr:rowOff>71261</xdr:rowOff>
    </xdr:to>
    <xdr:cxnSp macro="">
      <xdr:nvCxnSpPr>
        <xdr:cNvPr id="74" name="直線コネクタ 73"/>
        <xdr:cNvCxnSpPr/>
      </xdr:nvCxnSpPr>
      <xdr:spPr>
        <a:xfrm>
          <a:off x="2336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57855</xdr:rowOff>
    </xdr:from>
    <xdr:to>
      <xdr:col>3</xdr:col>
      <xdr:colOff>279400</xdr:colOff>
      <xdr:row>44</xdr:row>
      <xdr:rowOff>71261</xdr:rowOff>
    </xdr:to>
    <xdr:cxnSp macro="">
      <xdr:nvCxnSpPr>
        <xdr:cNvPr id="77" name="直線コネクタ 76"/>
        <xdr:cNvCxnSpPr/>
      </xdr:nvCxnSpPr>
      <xdr:spPr>
        <a:xfrm>
          <a:off x="1447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123772</xdr:rowOff>
    </xdr:from>
    <xdr:ext cx="762000" cy="259045"/>
    <xdr:sp macro="" textlink="">
      <xdr:nvSpPr>
        <xdr:cNvPr id="81" name="テキスト ボックス 80"/>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8"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7055</xdr:rowOff>
    </xdr:from>
    <xdr:to>
      <xdr:col>6</xdr:col>
      <xdr:colOff>50800</xdr:colOff>
      <xdr:row>44</xdr:row>
      <xdr:rowOff>108655</xdr:rowOff>
    </xdr:to>
    <xdr:sp macro="" textlink="">
      <xdr:nvSpPr>
        <xdr:cNvPr id="89" name="円/楕円 88"/>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93432</xdr:rowOff>
    </xdr:from>
    <xdr:ext cx="736600" cy="259045"/>
    <xdr:sp macro="" textlink="">
      <xdr:nvSpPr>
        <xdr:cNvPr id="90" name="テキスト ボックス 89"/>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20461</xdr:rowOff>
    </xdr:from>
    <xdr:to>
      <xdr:col>4</xdr:col>
      <xdr:colOff>533400</xdr:colOff>
      <xdr:row>44</xdr:row>
      <xdr:rowOff>122061</xdr:rowOff>
    </xdr:to>
    <xdr:sp macro="" textlink="">
      <xdr:nvSpPr>
        <xdr:cNvPr id="91" name="円/楕円 90"/>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106838</xdr:rowOff>
    </xdr:from>
    <xdr:ext cx="762000" cy="259045"/>
    <xdr:sp macro="" textlink="">
      <xdr:nvSpPr>
        <xdr:cNvPr id="92" name="テキスト ボックス 91"/>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20461</xdr:rowOff>
    </xdr:from>
    <xdr:to>
      <xdr:col>3</xdr:col>
      <xdr:colOff>330200</xdr:colOff>
      <xdr:row>44</xdr:row>
      <xdr:rowOff>122061</xdr:rowOff>
    </xdr:to>
    <xdr:sp macro="" textlink="">
      <xdr:nvSpPr>
        <xdr:cNvPr id="93" name="円/楕円 92"/>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106838</xdr:rowOff>
    </xdr:from>
    <xdr:ext cx="762000" cy="259045"/>
    <xdr:sp macro="" textlink="">
      <xdr:nvSpPr>
        <xdr:cNvPr id="94" name="テキスト ボックス 93"/>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7055</xdr:rowOff>
    </xdr:from>
    <xdr:to>
      <xdr:col>2</xdr:col>
      <xdr:colOff>127000</xdr:colOff>
      <xdr:row>44</xdr:row>
      <xdr:rowOff>108655</xdr:rowOff>
    </xdr:to>
    <xdr:sp macro="" textlink="">
      <xdr:nvSpPr>
        <xdr:cNvPr id="95" name="円/楕円 94"/>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93432</xdr:rowOff>
    </xdr:from>
    <xdr:ext cx="762000" cy="259045"/>
    <xdr:sp macro="" textlink="">
      <xdr:nvSpPr>
        <xdr:cNvPr id="96" name="テキスト ボックス 95"/>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地方消費税交付金、普通交付税及び臨時財政対策債の減少などにより、経常収支比率は前年度比で</a:t>
          </a:r>
          <a:r>
            <a:rPr kumimoji="1" lang="en-US" altLang="ja-JP" sz="1100">
              <a:latin typeface="ＭＳ Ｐゴシック"/>
            </a:rPr>
            <a:t>5.3</a:t>
          </a:r>
          <a:r>
            <a:rPr kumimoji="1" lang="ja-JP" altLang="en-US" sz="1100">
              <a:latin typeface="ＭＳ Ｐゴシック"/>
            </a:rPr>
            <a:t>ポイント</a:t>
          </a:r>
          <a:r>
            <a:rPr kumimoji="1" lang="ja-JP" altLang="en-US" sz="1100">
              <a:solidFill>
                <a:sysClr val="windowText" lastClr="000000"/>
              </a:solidFill>
              <a:latin typeface="ＭＳ Ｐゴシック"/>
            </a:rPr>
            <a:t>増加</a:t>
          </a:r>
          <a:r>
            <a:rPr kumimoji="1" lang="ja-JP" altLang="en-US" sz="1100">
              <a:latin typeface="ＭＳ Ｐゴシック"/>
            </a:rPr>
            <a:t>する結果となった。</a:t>
          </a:r>
        </a:p>
        <a:p>
          <a:r>
            <a:rPr kumimoji="1" lang="ja-JP" altLang="en-US" sz="1100">
              <a:latin typeface="ＭＳ Ｐゴシック"/>
            </a:rPr>
            <a:t>依然として類似団体平均を上回っていることから、引き続き、業務のアウトソーシングや、「返す以上に借りない」という方針に基づく公債費の縮減などにより、財政構造の弾力化を推し進めていく。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162560</xdr:rowOff>
    </xdr:from>
    <xdr:to>
      <xdr:col>7</xdr:col>
      <xdr:colOff>152400</xdr:colOff>
      <xdr:row>66</xdr:row>
      <xdr:rowOff>74506</xdr:rowOff>
    </xdr:to>
    <xdr:cxnSp macro="">
      <xdr:nvCxnSpPr>
        <xdr:cNvPr id="131" name="直線コネクタ 130"/>
        <xdr:cNvCxnSpPr/>
      </xdr:nvCxnSpPr>
      <xdr:spPr>
        <a:xfrm>
          <a:off x="4114800" y="10963910"/>
          <a:ext cx="838200" cy="4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162560</xdr:rowOff>
    </xdr:from>
    <xdr:to>
      <xdr:col>6</xdr:col>
      <xdr:colOff>0</xdr:colOff>
      <xdr:row>65</xdr:row>
      <xdr:rowOff>157480</xdr:rowOff>
    </xdr:to>
    <xdr:cxnSp macro="">
      <xdr:nvCxnSpPr>
        <xdr:cNvPr id="134" name="直線コネクタ 133"/>
        <xdr:cNvCxnSpPr/>
      </xdr:nvCxnSpPr>
      <xdr:spPr>
        <a:xfrm flipV="1">
          <a:off x="3225800" y="1096391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168063</xdr:rowOff>
    </xdr:from>
    <xdr:to>
      <xdr:col>4</xdr:col>
      <xdr:colOff>482600</xdr:colOff>
      <xdr:row>65</xdr:row>
      <xdr:rowOff>157480</xdr:rowOff>
    </xdr:to>
    <xdr:cxnSp macro="">
      <xdr:nvCxnSpPr>
        <xdr:cNvPr id="137" name="直線コネクタ 136"/>
        <xdr:cNvCxnSpPr/>
      </xdr:nvCxnSpPr>
      <xdr:spPr>
        <a:xfrm>
          <a:off x="2336800" y="1114086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168063</xdr:rowOff>
    </xdr:from>
    <xdr:to>
      <xdr:col>3</xdr:col>
      <xdr:colOff>279400</xdr:colOff>
      <xdr:row>66</xdr:row>
      <xdr:rowOff>58420</xdr:rowOff>
    </xdr:to>
    <xdr:cxnSp macro="">
      <xdr:nvCxnSpPr>
        <xdr:cNvPr id="140" name="直線コネクタ 139"/>
        <xdr:cNvCxnSpPr/>
      </xdr:nvCxnSpPr>
      <xdr:spPr>
        <a:xfrm flipV="1">
          <a:off x="1447800" y="11140863"/>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118973</xdr:rowOff>
    </xdr:from>
    <xdr:ext cx="762000" cy="259045"/>
    <xdr:sp macro="" textlink="">
      <xdr:nvSpPr>
        <xdr:cNvPr id="144" name="テキスト ボックス 143"/>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23706</xdr:rowOff>
    </xdr:from>
    <xdr:to>
      <xdr:col>7</xdr:col>
      <xdr:colOff>203200</xdr:colOff>
      <xdr:row>66</xdr:row>
      <xdr:rowOff>125306</xdr:rowOff>
    </xdr:to>
    <xdr:sp macro="" textlink="">
      <xdr:nvSpPr>
        <xdr:cNvPr id="150" name="円/楕円 149"/>
        <xdr:cNvSpPr/>
      </xdr:nvSpPr>
      <xdr:spPr>
        <a:xfrm>
          <a:off x="49022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167233</xdr:rowOff>
    </xdr:from>
    <xdr:ext cx="762000" cy="259045"/>
    <xdr:sp macro="" textlink="">
      <xdr:nvSpPr>
        <xdr:cNvPr id="151" name="財政構造の弾力性該当値テキスト"/>
        <xdr:cNvSpPr txBox="1"/>
      </xdr:nvSpPr>
      <xdr:spPr>
        <a:xfrm>
          <a:off x="5041900" y="113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111760</xdr:rowOff>
    </xdr:from>
    <xdr:to>
      <xdr:col>6</xdr:col>
      <xdr:colOff>50800</xdr:colOff>
      <xdr:row>64</xdr:row>
      <xdr:rowOff>41910</xdr:rowOff>
    </xdr:to>
    <xdr:sp macro="" textlink="">
      <xdr:nvSpPr>
        <xdr:cNvPr id="152" name="円/楕円 151"/>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26687</xdr:rowOff>
    </xdr:from>
    <xdr:ext cx="736600" cy="259045"/>
    <xdr:sp macro="" textlink="">
      <xdr:nvSpPr>
        <xdr:cNvPr id="153" name="テキスト ボックス 152"/>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106680</xdr:rowOff>
    </xdr:from>
    <xdr:to>
      <xdr:col>4</xdr:col>
      <xdr:colOff>533400</xdr:colOff>
      <xdr:row>66</xdr:row>
      <xdr:rowOff>36830</xdr:rowOff>
    </xdr:to>
    <xdr:sp macro="" textlink="">
      <xdr:nvSpPr>
        <xdr:cNvPr id="154" name="円/楕円 153"/>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21607</xdr:rowOff>
    </xdr:from>
    <xdr:ext cx="762000" cy="259045"/>
    <xdr:sp macro="" textlink="">
      <xdr:nvSpPr>
        <xdr:cNvPr id="155" name="テキスト ボックス 154"/>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117263</xdr:rowOff>
    </xdr:from>
    <xdr:to>
      <xdr:col>3</xdr:col>
      <xdr:colOff>330200</xdr:colOff>
      <xdr:row>65</xdr:row>
      <xdr:rowOff>47413</xdr:rowOff>
    </xdr:to>
    <xdr:sp macro="" textlink="">
      <xdr:nvSpPr>
        <xdr:cNvPr id="156" name="円/楕円 155"/>
        <xdr:cNvSpPr/>
      </xdr:nvSpPr>
      <xdr:spPr>
        <a:xfrm>
          <a:off x="2286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32190</xdr:rowOff>
    </xdr:from>
    <xdr:ext cx="762000" cy="259045"/>
    <xdr:sp macro="" textlink="">
      <xdr:nvSpPr>
        <xdr:cNvPr id="157" name="テキスト ボックス 156"/>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7620</xdr:rowOff>
    </xdr:from>
    <xdr:to>
      <xdr:col>2</xdr:col>
      <xdr:colOff>127000</xdr:colOff>
      <xdr:row>66</xdr:row>
      <xdr:rowOff>109220</xdr:rowOff>
    </xdr:to>
    <xdr:sp macro="" textlink="">
      <xdr:nvSpPr>
        <xdr:cNvPr id="158" name="円/楕円 157"/>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93997</xdr:rowOff>
    </xdr:from>
    <xdr:ext cx="762000" cy="259045"/>
    <xdr:sp macro="" textlink="">
      <xdr:nvSpPr>
        <xdr:cNvPr id="159" name="テキスト ボックス 158"/>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[132,469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件費については、消防事務を直接行っていることなどが大きな要因となり、類似団体平均を上回っている。定員適正化計画等に基づき縮減努力を行っているが、市の人口減少が進んでいるため、人口一人当たりの人件費・物件費等の抑制に繋がっていない状況にあると考えている。</a:t>
          </a:r>
        </a:p>
        <a:p>
          <a:r>
            <a:rPr kumimoji="1" lang="ja-JP" altLang="en-US" sz="1100">
              <a:latin typeface="ＭＳ Ｐゴシック"/>
            </a:rPr>
            <a:t>今後も、定員適正化計画に基づいた適正な定員配置やアウトソーシングの推進等により人件費の抑制に努める。</a:t>
          </a:r>
        </a:p>
        <a:p>
          <a:r>
            <a:rPr kumimoji="1" lang="ja-JP" altLang="en-US" sz="1100">
              <a:latin typeface="ＭＳ Ｐゴシック"/>
            </a:rPr>
            <a:t>また、物件費については、アウトソーシングを積極的に進めているため、委託料が類似団体平均を上回っている状況にある。その他の経費の圧縮についても、引き続き事務事業の見直し等に取り組み、さらなる圧縮に努める。</a:t>
          </a:r>
        </a:p>
        <a:p>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130525</xdr:rowOff>
    </xdr:from>
    <xdr:to>
      <xdr:col>7</xdr:col>
      <xdr:colOff>152400</xdr:colOff>
      <xdr:row>81</xdr:row>
      <xdr:rowOff>150346</xdr:rowOff>
    </xdr:to>
    <xdr:cxnSp macro="">
      <xdr:nvCxnSpPr>
        <xdr:cNvPr id="192" name="直線コネクタ 191"/>
        <xdr:cNvCxnSpPr/>
      </xdr:nvCxnSpPr>
      <xdr:spPr>
        <a:xfrm>
          <a:off x="4114800" y="14017975"/>
          <a:ext cx="838200" cy="1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49657</xdr:rowOff>
    </xdr:from>
    <xdr:ext cx="762000" cy="259045"/>
    <xdr:sp macro="" textlink="">
      <xdr:nvSpPr>
        <xdr:cNvPr id="193" name="人件費・物件費等の状況平均値テキスト"/>
        <xdr:cNvSpPr txBox="1"/>
      </xdr:nvSpPr>
      <xdr:spPr>
        <a:xfrm>
          <a:off x="5041900" y="137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128498</xdr:rowOff>
    </xdr:from>
    <xdr:to>
      <xdr:col>6</xdr:col>
      <xdr:colOff>0</xdr:colOff>
      <xdr:row>81</xdr:row>
      <xdr:rowOff>130525</xdr:rowOff>
    </xdr:to>
    <xdr:cxnSp macro="">
      <xdr:nvCxnSpPr>
        <xdr:cNvPr id="195" name="直線コネクタ 194"/>
        <xdr:cNvCxnSpPr/>
      </xdr:nvCxnSpPr>
      <xdr:spPr>
        <a:xfrm>
          <a:off x="3225800" y="14015948"/>
          <a:ext cx="8890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153396</xdr:rowOff>
    </xdr:from>
    <xdr:ext cx="736600" cy="259045"/>
    <xdr:sp macro="" textlink="">
      <xdr:nvSpPr>
        <xdr:cNvPr id="197" name="テキスト ボックス 196"/>
        <xdr:cNvSpPr txBox="1"/>
      </xdr:nvSpPr>
      <xdr:spPr>
        <a:xfrm>
          <a:off x="3733800" y="1369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99214</xdr:rowOff>
    </xdr:from>
    <xdr:to>
      <xdr:col>4</xdr:col>
      <xdr:colOff>482600</xdr:colOff>
      <xdr:row>81</xdr:row>
      <xdr:rowOff>128498</xdr:rowOff>
    </xdr:to>
    <xdr:cxnSp macro="">
      <xdr:nvCxnSpPr>
        <xdr:cNvPr id="198" name="直線コネクタ 197"/>
        <xdr:cNvCxnSpPr/>
      </xdr:nvCxnSpPr>
      <xdr:spPr>
        <a:xfrm>
          <a:off x="2336800" y="13986664"/>
          <a:ext cx="8890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109658</xdr:rowOff>
    </xdr:from>
    <xdr:ext cx="762000" cy="259045"/>
    <xdr:sp macro="" textlink="">
      <xdr:nvSpPr>
        <xdr:cNvPr id="200" name="テキスト ボックス 199"/>
        <xdr:cNvSpPr txBox="1"/>
      </xdr:nvSpPr>
      <xdr:spPr>
        <a:xfrm>
          <a:off x="2844800" y="1365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99214</xdr:rowOff>
    </xdr:from>
    <xdr:to>
      <xdr:col>3</xdr:col>
      <xdr:colOff>279400</xdr:colOff>
      <xdr:row>81</xdr:row>
      <xdr:rowOff>108471</xdr:rowOff>
    </xdr:to>
    <xdr:cxnSp macro="">
      <xdr:nvCxnSpPr>
        <xdr:cNvPr id="201" name="直線コネクタ 200"/>
        <xdr:cNvCxnSpPr/>
      </xdr:nvCxnSpPr>
      <xdr:spPr>
        <a:xfrm flipV="1">
          <a:off x="1447800" y="13986664"/>
          <a:ext cx="889000" cy="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91267</xdr:rowOff>
    </xdr:from>
    <xdr:ext cx="762000" cy="259045"/>
    <xdr:sp macro="" textlink="">
      <xdr:nvSpPr>
        <xdr:cNvPr id="203" name="テキスト ボックス 202"/>
        <xdr:cNvSpPr txBox="1"/>
      </xdr:nvSpPr>
      <xdr:spPr>
        <a:xfrm>
          <a:off x="1955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83988</xdr:rowOff>
    </xdr:from>
    <xdr:ext cx="762000" cy="259045"/>
    <xdr:sp macro="" textlink="">
      <xdr:nvSpPr>
        <xdr:cNvPr id="205" name="テキスト ボックス 204"/>
        <xdr:cNvSpPr txBox="1"/>
      </xdr:nvSpPr>
      <xdr:spPr>
        <a:xfrm>
          <a:off x="1066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99546</xdr:rowOff>
    </xdr:from>
    <xdr:to>
      <xdr:col>7</xdr:col>
      <xdr:colOff>203200</xdr:colOff>
      <xdr:row>82</xdr:row>
      <xdr:rowOff>29696</xdr:rowOff>
    </xdr:to>
    <xdr:sp macro="" textlink="">
      <xdr:nvSpPr>
        <xdr:cNvPr id="211" name="円/楕円 210"/>
        <xdr:cNvSpPr/>
      </xdr:nvSpPr>
      <xdr:spPr>
        <a:xfrm>
          <a:off x="4902200" y="1398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71623</xdr:rowOff>
    </xdr:from>
    <xdr:ext cx="762000" cy="259045"/>
    <xdr:sp macro="" textlink="">
      <xdr:nvSpPr>
        <xdr:cNvPr id="212" name="人件費・物件費等の状況該当値テキスト"/>
        <xdr:cNvSpPr txBox="1"/>
      </xdr:nvSpPr>
      <xdr:spPr>
        <a:xfrm>
          <a:off x="5041900" y="1395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132,469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79725</xdr:rowOff>
    </xdr:from>
    <xdr:to>
      <xdr:col>6</xdr:col>
      <xdr:colOff>50800</xdr:colOff>
      <xdr:row>82</xdr:row>
      <xdr:rowOff>9875</xdr:rowOff>
    </xdr:to>
    <xdr:sp macro="" textlink="">
      <xdr:nvSpPr>
        <xdr:cNvPr id="213" name="円/楕円 212"/>
        <xdr:cNvSpPr/>
      </xdr:nvSpPr>
      <xdr:spPr>
        <a:xfrm>
          <a:off x="4064000" y="139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166102</xdr:rowOff>
    </xdr:from>
    <xdr:ext cx="736600" cy="259045"/>
    <xdr:sp macro="" textlink="">
      <xdr:nvSpPr>
        <xdr:cNvPr id="214" name="テキスト ボックス 213"/>
        <xdr:cNvSpPr txBox="1"/>
      </xdr:nvSpPr>
      <xdr:spPr>
        <a:xfrm>
          <a:off x="3733800" y="14053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128,362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77698</xdr:rowOff>
    </xdr:from>
    <xdr:to>
      <xdr:col>4</xdr:col>
      <xdr:colOff>533400</xdr:colOff>
      <xdr:row>82</xdr:row>
      <xdr:rowOff>7848</xdr:rowOff>
    </xdr:to>
    <xdr:sp macro="" textlink="">
      <xdr:nvSpPr>
        <xdr:cNvPr id="215" name="円/楕円 214"/>
        <xdr:cNvSpPr/>
      </xdr:nvSpPr>
      <xdr:spPr>
        <a:xfrm>
          <a:off x="3175000" y="1396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164075</xdr:rowOff>
    </xdr:from>
    <xdr:ext cx="762000" cy="259045"/>
    <xdr:sp macro="" textlink="">
      <xdr:nvSpPr>
        <xdr:cNvPr id="216" name="テキスト ボックス 215"/>
        <xdr:cNvSpPr txBox="1"/>
      </xdr:nvSpPr>
      <xdr:spPr>
        <a:xfrm>
          <a:off x="2844800" y="1405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127,942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48414</xdr:rowOff>
    </xdr:from>
    <xdr:to>
      <xdr:col>3</xdr:col>
      <xdr:colOff>330200</xdr:colOff>
      <xdr:row>81</xdr:row>
      <xdr:rowOff>150014</xdr:rowOff>
    </xdr:to>
    <xdr:sp macro="" textlink="">
      <xdr:nvSpPr>
        <xdr:cNvPr id="217" name="円/楕円 216"/>
        <xdr:cNvSpPr/>
      </xdr:nvSpPr>
      <xdr:spPr>
        <a:xfrm>
          <a:off x="2286000" y="139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134791</xdr:rowOff>
    </xdr:from>
    <xdr:ext cx="762000" cy="259045"/>
    <xdr:sp macro="" textlink="">
      <xdr:nvSpPr>
        <xdr:cNvPr id="218" name="テキスト ボックス 217"/>
        <xdr:cNvSpPr txBox="1"/>
      </xdr:nvSpPr>
      <xdr:spPr>
        <a:xfrm>
          <a:off x="1955800" y="1402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121,874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57671</xdr:rowOff>
    </xdr:from>
    <xdr:to>
      <xdr:col>2</xdr:col>
      <xdr:colOff>127000</xdr:colOff>
      <xdr:row>81</xdr:row>
      <xdr:rowOff>159271</xdr:rowOff>
    </xdr:to>
    <xdr:sp macro="" textlink="">
      <xdr:nvSpPr>
        <xdr:cNvPr id="219" name="円/楕円 218"/>
        <xdr:cNvSpPr/>
      </xdr:nvSpPr>
      <xdr:spPr>
        <a:xfrm>
          <a:off x="1397000" y="1394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144048</xdr:rowOff>
    </xdr:from>
    <xdr:ext cx="762000" cy="259045"/>
    <xdr:sp macro="" textlink="">
      <xdr:nvSpPr>
        <xdr:cNvPr id="220" name="テキスト ボックス 219"/>
        <xdr:cNvSpPr txBox="1"/>
      </xdr:nvSpPr>
      <xdr:spPr>
        <a:xfrm>
          <a:off x="1066800" y="1403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本市は、平成２３年度から５年間、行財政改革取組の一環として給与の独自削減を実施することとしていた。平成２３、２４年度は国家公務員の臨時特例法に基づく給与削減が実施されたため指数が上昇しているが、平成２５年度に、国家公務員の臨時特例法に基づく給与削減が終了したことにより、他都市同様、本市においても指数は減少している。</a:t>
          </a:r>
          <a:endParaRPr lang="ja-JP" altLang="ja-JP" sz="1400">
            <a:effectLst/>
          </a:endParaRPr>
        </a:p>
        <a:p>
          <a:pPr rtl="0"/>
          <a:r>
            <a:rPr lang="ja-JP" altLang="ja-JP" sz="1100" b="0" i="0" baseline="0">
              <a:solidFill>
                <a:schemeClr val="dk1"/>
              </a:solidFill>
              <a:effectLst/>
              <a:latin typeface="+mn-lt"/>
              <a:ea typeface="+mn-ea"/>
              <a:cs typeface="+mn-cs"/>
            </a:rPr>
            <a:t>平成２６年度においても、本市は給与の独自削減を継続実施していることから、類似団体の平均を下回る結果になったものと考えている。</a:t>
          </a:r>
          <a:endParaRPr lang="ja-JP" altLang="ja-JP" sz="1400">
            <a:effectLst/>
          </a:endParaRPr>
        </a:p>
        <a:p>
          <a:pPr rtl="0"/>
          <a:r>
            <a:rPr lang="ja-JP" altLang="ja-JP" sz="1100" b="0" i="0" baseline="0">
              <a:solidFill>
                <a:schemeClr val="dk1"/>
              </a:solidFill>
              <a:effectLst/>
              <a:latin typeface="+mn-lt"/>
              <a:ea typeface="+mn-ea"/>
              <a:cs typeface="+mn-cs"/>
            </a:rPr>
            <a:t>平成２７年度をもって給与の独自削減を終了したことから指数は増加した</a:t>
          </a:r>
          <a:r>
            <a:rPr lang="ja-JP" altLang="en-US" sz="1100" b="0" i="0" baseline="0">
              <a:solidFill>
                <a:schemeClr val="dk1"/>
              </a:solidFill>
              <a:effectLst/>
              <a:latin typeface="+mn-lt"/>
              <a:ea typeface="+mn-ea"/>
              <a:cs typeface="+mn-cs"/>
            </a:rPr>
            <a:t>もの</a:t>
          </a:r>
          <a:r>
            <a:rPr lang="ja-JP" altLang="ja-JP" sz="1100" b="0" i="0" baseline="0">
              <a:solidFill>
                <a:schemeClr val="dk1"/>
              </a:solidFill>
              <a:effectLst/>
              <a:latin typeface="+mn-lt"/>
              <a:ea typeface="+mn-ea"/>
              <a:cs typeface="+mn-cs"/>
            </a:rPr>
            <a:t>の、国と同様の給与制度を維持してきたことにより、平成２８年度も国と同水準となったと考える。</a:t>
          </a:r>
          <a:endParaRPr lang="ja-JP" altLang="ja-JP" sz="1400">
            <a:effectLst/>
          </a:endParaRPr>
        </a:p>
        <a:p>
          <a:pPr rtl="0"/>
          <a:r>
            <a:rPr lang="ja-JP" altLang="ja-JP" sz="1100" b="0" i="0" baseline="0">
              <a:solidFill>
                <a:schemeClr val="dk1"/>
              </a:solidFill>
              <a:effectLst/>
              <a:latin typeface="+mn-lt"/>
              <a:ea typeface="+mn-ea"/>
              <a:cs typeface="+mn-cs"/>
            </a:rPr>
            <a:t>今後も各種手当の見直し等を通じ、給与の適正化に努めていきたいと考えている。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47272</xdr:rowOff>
    </xdr:from>
    <xdr:to>
      <xdr:col>24</xdr:col>
      <xdr:colOff>558800</xdr:colOff>
      <xdr:row>86</xdr:row>
      <xdr:rowOff>74789</xdr:rowOff>
    </xdr:to>
    <xdr:cxnSp macro="">
      <xdr:nvCxnSpPr>
        <xdr:cNvPr id="249" name="直線コネクタ 248"/>
        <xdr:cNvCxnSpPr/>
      </xdr:nvCxnSpPr>
      <xdr:spPr>
        <a:xfrm flipV="1">
          <a:off x="17018000" y="1393472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46866</xdr:rowOff>
    </xdr:from>
    <xdr:ext cx="762000" cy="259045"/>
    <xdr:sp macro="" textlink="">
      <xdr:nvSpPr>
        <xdr:cNvPr id="250" name="給与水準   （国との比較）最小値テキスト"/>
        <xdr:cNvSpPr txBox="1"/>
      </xdr:nvSpPr>
      <xdr:spPr>
        <a:xfrm>
          <a:off x="17106900" y="147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74789</xdr:rowOff>
    </xdr:from>
    <xdr:to>
      <xdr:col>24</xdr:col>
      <xdr:colOff>647700</xdr:colOff>
      <xdr:row>86</xdr:row>
      <xdr:rowOff>74789</xdr:rowOff>
    </xdr:to>
    <xdr:cxnSp macro="">
      <xdr:nvCxnSpPr>
        <xdr:cNvPr id="251" name="直線コネクタ 250"/>
        <xdr:cNvCxnSpPr/>
      </xdr:nvCxnSpPr>
      <xdr:spPr>
        <a:xfrm>
          <a:off x="16929100" y="1481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133649</xdr:rowOff>
    </xdr:from>
    <xdr:ext cx="762000" cy="259045"/>
    <xdr:sp macro="" textlink="">
      <xdr:nvSpPr>
        <xdr:cNvPr id="252"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47272</xdr:rowOff>
    </xdr:from>
    <xdr:to>
      <xdr:col>24</xdr:col>
      <xdr:colOff>647700</xdr:colOff>
      <xdr:row>81</xdr:row>
      <xdr:rowOff>47272</xdr:rowOff>
    </xdr:to>
    <xdr:cxnSp macro="">
      <xdr:nvCxnSpPr>
        <xdr:cNvPr id="253" name="直線コネクタ 252"/>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93134</xdr:rowOff>
    </xdr:to>
    <xdr:cxnSp macro="">
      <xdr:nvCxnSpPr>
        <xdr:cNvPr id="254" name="直線コネクタ 253"/>
        <xdr:cNvCxnSpPr/>
      </xdr:nvCxnSpPr>
      <xdr:spPr>
        <a:xfrm flipV="1">
          <a:off x="16179800" y="142832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5"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6" name="フローチャート : 判断 255"/>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47272</xdr:rowOff>
    </xdr:from>
    <xdr:to>
      <xdr:col>23</xdr:col>
      <xdr:colOff>406400</xdr:colOff>
      <xdr:row>83</xdr:row>
      <xdr:rowOff>93134</xdr:rowOff>
    </xdr:to>
    <xdr:cxnSp macro="">
      <xdr:nvCxnSpPr>
        <xdr:cNvPr id="257" name="直線コネクタ 256"/>
        <xdr:cNvCxnSpPr/>
      </xdr:nvCxnSpPr>
      <xdr:spPr>
        <a:xfrm>
          <a:off x="15290800" y="13934722"/>
          <a:ext cx="889000" cy="38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47272</xdr:rowOff>
    </xdr:from>
    <xdr:to>
      <xdr:col>22</xdr:col>
      <xdr:colOff>203200</xdr:colOff>
      <xdr:row>81</xdr:row>
      <xdr:rowOff>60678</xdr:rowOff>
    </xdr:to>
    <xdr:cxnSp macro="">
      <xdr:nvCxnSpPr>
        <xdr:cNvPr id="260" name="直線コネクタ 259"/>
        <xdr:cNvCxnSpPr/>
      </xdr:nvCxnSpPr>
      <xdr:spPr>
        <a:xfrm flipV="1">
          <a:off x="14401800" y="139347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1" name="フローチャート : 判断 260"/>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2" name="テキスト ボックス 261"/>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60678</xdr:rowOff>
    </xdr:from>
    <xdr:to>
      <xdr:col>21</xdr:col>
      <xdr:colOff>0</xdr:colOff>
      <xdr:row>87</xdr:row>
      <xdr:rowOff>37395</xdr:rowOff>
    </xdr:to>
    <xdr:cxnSp macro="">
      <xdr:nvCxnSpPr>
        <xdr:cNvPr id="263" name="直線コネクタ 262"/>
        <xdr:cNvCxnSpPr/>
      </xdr:nvCxnSpPr>
      <xdr:spPr>
        <a:xfrm flipV="1">
          <a:off x="13512800" y="13948128"/>
          <a:ext cx="889000" cy="100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55739</xdr:rowOff>
    </xdr:from>
    <xdr:to>
      <xdr:col>21</xdr:col>
      <xdr:colOff>50800</xdr:colOff>
      <xdr:row>83</xdr:row>
      <xdr:rowOff>157339</xdr:rowOff>
    </xdr:to>
    <xdr:sp macro="" textlink="">
      <xdr:nvSpPr>
        <xdr:cNvPr id="264" name="フローチャート : 判断 263"/>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142116</xdr:rowOff>
    </xdr:from>
    <xdr:ext cx="762000" cy="259045"/>
    <xdr:sp macro="" textlink="">
      <xdr:nvSpPr>
        <xdr:cNvPr id="265" name="テキスト ボックス 264"/>
        <xdr:cNvSpPr txBox="1"/>
      </xdr:nvSpPr>
      <xdr:spPr>
        <a:xfrm>
          <a:off x="14020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6" name="フローチャート : 判断 265"/>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7" name="テキスト ボックス 266"/>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3" name="円/楕円 272"/>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4"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75" name="円/楕円 274"/>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76" name="テキスト ボックス 275"/>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167922</xdr:rowOff>
    </xdr:from>
    <xdr:to>
      <xdr:col>22</xdr:col>
      <xdr:colOff>254000</xdr:colOff>
      <xdr:row>81</xdr:row>
      <xdr:rowOff>98072</xdr:rowOff>
    </xdr:to>
    <xdr:sp macro="" textlink="">
      <xdr:nvSpPr>
        <xdr:cNvPr id="277" name="円/楕円 276"/>
        <xdr:cNvSpPr/>
      </xdr:nvSpPr>
      <xdr:spPr>
        <a:xfrm>
          <a:off x="152400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108249</xdr:rowOff>
    </xdr:from>
    <xdr:ext cx="762000" cy="259045"/>
    <xdr:sp macro="" textlink="">
      <xdr:nvSpPr>
        <xdr:cNvPr id="278" name="テキスト ボックス 277"/>
        <xdr:cNvSpPr txBox="1"/>
      </xdr:nvSpPr>
      <xdr:spPr>
        <a:xfrm>
          <a:off x="14909800" y="1365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9878</xdr:rowOff>
    </xdr:from>
    <xdr:to>
      <xdr:col>21</xdr:col>
      <xdr:colOff>50800</xdr:colOff>
      <xdr:row>81</xdr:row>
      <xdr:rowOff>111478</xdr:rowOff>
    </xdr:to>
    <xdr:sp macro="" textlink="">
      <xdr:nvSpPr>
        <xdr:cNvPr id="279" name="円/楕円 278"/>
        <xdr:cNvSpPr/>
      </xdr:nvSpPr>
      <xdr:spPr>
        <a:xfrm>
          <a:off x="14351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121655</xdr:rowOff>
    </xdr:from>
    <xdr:ext cx="762000" cy="259045"/>
    <xdr:sp macro="" textlink="">
      <xdr:nvSpPr>
        <xdr:cNvPr id="280" name="テキスト ボックス 279"/>
        <xdr:cNvSpPr txBox="1"/>
      </xdr:nvSpPr>
      <xdr:spPr>
        <a:xfrm>
          <a:off x="14020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158045</xdr:rowOff>
    </xdr:from>
    <xdr:to>
      <xdr:col>19</xdr:col>
      <xdr:colOff>533400</xdr:colOff>
      <xdr:row>87</xdr:row>
      <xdr:rowOff>88195</xdr:rowOff>
    </xdr:to>
    <xdr:sp macro="" textlink="">
      <xdr:nvSpPr>
        <xdr:cNvPr id="281" name="円/楕円 280"/>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98372</xdr:rowOff>
    </xdr:from>
    <xdr:ext cx="762000" cy="259045"/>
    <xdr:sp macro="" textlink="">
      <xdr:nvSpPr>
        <xdr:cNvPr id="282" name="テキスト ボックス 281"/>
        <xdr:cNvSpPr txBox="1"/>
      </xdr:nvSpPr>
      <xdr:spPr>
        <a:xfrm>
          <a:off x="13131800" y="1467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類似団体との比較では平均を上回っているが、これは、当市の生活保護受給率が高水準であり、福祉事務所の職員数が多いことに起因している。</a:t>
          </a:r>
          <a:endParaRPr lang="ja-JP" altLang="ja-JP" sz="1400">
            <a:effectLst/>
          </a:endParaRPr>
        </a:p>
        <a:p>
          <a:r>
            <a:rPr kumimoji="1" lang="ja-JP" altLang="ja-JP" sz="1100">
              <a:solidFill>
                <a:schemeClr val="dk1"/>
              </a:solidFill>
              <a:effectLst/>
              <a:latin typeface="+mn-lt"/>
              <a:ea typeface="+mn-ea"/>
              <a:cs typeface="+mn-cs"/>
            </a:rPr>
            <a:t>また、当市の特徴として、消防部門では、</a:t>
          </a:r>
          <a:r>
            <a:rPr kumimoji="1" lang="en-US" altLang="ja-JP" sz="1100">
              <a:solidFill>
                <a:schemeClr val="dk1"/>
              </a:solidFill>
              <a:effectLst/>
              <a:latin typeface="+mn-lt"/>
              <a:ea typeface="+mn-ea"/>
              <a:cs typeface="+mn-cs"/>
            </a:rPr>
            <a:t>1,300</a:t>
          </a:r>
          <a:r>
            <a:rPr kumimoji="1" lang="ja-JP" altLang="ja-JP" sz="1100">
              <a:solidFill>
                <a:schemeClr val="dk1"/>
              </a:solidFill>
              <a:effectLst/>
              <a:latin typeface="+mn-lt"/>
              <a:ea typeface="+mn-ea"/>
              <a:cs typeface="+mn-cs"/>
            </a:rPr>
            <a:t>平方キロメートルを超える全国でも有数の広大な面積を管轄していることや、隣町から消防事務を受託していること、さらには、港湾、市立高校、動物園部門を有していることなども職員数が多くなっている要因である。平成２７年に策定した定員適正化計画に基づき、アウトソーシングの推進、組織機構の見直しなどの取り組みを行い、職員数の更なる適正化を推進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113574</xdr:rowOff>
    </xdr:from>
    <xdr:to>
      <xdr:col>24</xdr:col>
      <xdr:colOff>558800</xdr:colOff>
      <xdr:row>66</xdr:row>
      <xdr:rowOff>141151</xdr:rowOff>
    </xdr:to>
    <xdr:cxnSp macro="">
      <xdr:nvCxnSpPr>
        <xdr:cNvPr id="319" name="直線コネクタ 318"/>
        <xdr:cNvCxnSpPr/>
      </xdr:nvCxnSpPr>
      <xdr:spPr>
        <a:xfrm>
          <a:off x="16179800" y="11429274"/>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154050</xdr:rowOff>
    </xdr:from>
    <xdr:ext cx="762000" cy="259045"/>
    <xdr:sp macro="" textlink="">
      <xdr:nvSpPr>
        <xdr:cNvPr id="320" name="定員管理の状況平均値テキスト"/>
        <xdr:cNvSpPr txBox="1"/>
      </xdr:nvSpPr>
      <xdr:spPr>
        <a:xfrm>
          <a:off x="17106900" y="10441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113574</xdr:rowOff>
    </xdr:from>
    <xdr:to>
      <xdr:col>23</xdr:col>
      <xdr:colOff>406400</xdr:colOff>
      <xdr:row>66</xdr:row>
      <xdr:rowOff>117022</xdr:rowOff>
    </xdr:to>
    <xdr:cxnSp macro="">
      <xdr:nvCxnSpPr>
        <xdr:cNvPr id="322" name="直線コネクタ 321"/>
        <xdr:cNvCxnSpPr/>
      </xdr:nvCxnSpPr>
      <xdr:spPr>
        <a:xfrm flipV="1">
          <a:off x="15290800" y="1142927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3" name="フローチャート : 判断 322"/>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126110</xdr:rowOff>
    </xdr:from>
    <xdr:ext cx="736600" cy="259045"/>
    <xdr:sp macro="" textlink="">
      <xdr:nvSpPr>
        <xdr:cNvPr id="324" name="テキスト ボックス 323"/>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117022</xdr:rowOff>
    </xdr:from>
    <xdr:to>
      <xdr:col>22</xdr:col>
      <xdr:colOff>203200</xdr:colOff>
      <xdr:row>66</xdr:row>
      <xdr:rowOff>144599</xdr:rowOff>
    </xdr:to>
    <xdr:cxnSp macro="">
      <xdr:nvCxnSpPr>
        <xdr:cNvPr id="325" name="直線コネクタ 324"/>
        <xdr:cNvCxnSpPr/>
      </xdr:nvCxnSpPr>
      <xdr:spPr>
        <a:xfrm flipV="1">
          <a:off x="14401800" y="1143272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6" name="フローチャート : 判断 325"/>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7" name="テキスト ボックス 326"/>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144599</xdr:rowOff>
    </xdr:from>
    <xdr:to>
      <xdr:col>21</xdr:col>
      <xdr:colOff>0</xdr:colOff>
      <xdr:row>67</xdr:row>
      <xdr:rowOff>7620</xdr:rowOff>
    </xdr:to>
    <xdr:cxnSp macro="">
      <xdr:nvCxnSpPr>
        <xdr:cNvPr id="328" name="直線コネクタ 327"/>
        <xdr:cNvCxnSpPr/>
      </xdr:nvCxnSpPr>
      <xdr:spPr>
        <a:xfrm flipV="1">
          <a:off x="13512800" y="1146029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9" name="フローチャート : 判断 328"/>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0" name="テキスト ボックス 329"/>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1" name="フローチャート : 判断 330"/>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2" name="テキスト ボックス 331"/>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90351</xdr:rowOff>
    </xdr:from>
    <xdr:to>
      <xdr:col>24</xdr:col>
      <xdr:colOff>609600</xdr:colOff>
      <xdr:row>67</xdr:row>
      <xdr:rowOff>20501</xdr:rowOff>
    </xdr:to>
    <xdr:sp macro="" textlink="">
      <xdr:nvSpPr>
        <xdr:cNvPr id="338" name="円/楕円 337"/>
        <xdr:cNvSpPr/>
      </xdr:nvSpPr>
      <xdr:spPr>
        <a:xfrm>
          <a:off x="169672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157678</xdr:rowOff>
    </xdr:from>
    <xdr:ext cx="762000" cy="259045"/>
    <xdr:sp macro="" textlink="">
      <xdr:nvSpPr>
        <xdr:cNvPr id="339" name="定員管理の状況該当値テキスト"/>
        <xdr:cNvSpPr txBox="1"/>
      </xdr:nvSpPr>
      <xdr:spPr>
        <a:xfrm>
          <a:off x="17106900" y="1130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62774</xdr:rowOff>
    </xdr:from>
    <xdr:to>
      <xdr:col>23</xdr:col>
      <xdr:colOff>457200</xdr:colOff>
      <xdr:row>66</xdr:row>
      <xdr:rowOff>164374</xdr:rowOff>
    </xdr:to>
    <xdr:sp macro="" textlink="">
      <xdr:nvSpPr>
        <xdr:cNvPr id="340" name="円/楕円 339"/>
        <xdr:cNvSpPr/>
      </xdr:nvSpPr>
      <xdr:spPr>
        <a:xfrm>
          <a:off x="16129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149151</xdr:rowOff>
    </xdr:from>
    <xdr:ext cx="736600" cy="259045"/>
    <xdr:sp macro="" textlink="">
      <xdr:nvSpPr>
        <xdr:cNvPr id="341" name="テキスト ボックス 340"/>
        <xdr:cNvSpPr txBox="1"/>
      </xdr:nvSpPr>
      <xdr:spPr>
        <a:xfrm>
          <a:off x="15798800" y="1146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66222</xdr:rowOff>
    </xdr:from>
    <xdr:to>
      <xdr:col>22</xdr:col>
      <xdr:colOff>254000</xdr:colOff>
      <xdr:row>66</xdr:row>
      <xdr:rowOff>167822</xdr:rowOff>
    </xdr:to>
    <xdr:sp macro="" textlink="">
      <xdr:nvSpPr>
        <xdr:cNvPr id="342" name="円/楕円 341"/>
        <xdr:cNvSpPr/>
      </xdr:nvSpPr>
      <xdr:spPr>
        <a:xfrm>
          <a:off x="15240000" y="113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152599</xdr:rowOff>
    </xdr:from>
    <xdr:ext cx="762000" cy="259045"/>
    <xdr:sp macro="" textlink="">
      <xdr:nvSpPr>
        <xdr:cNvPr id="343" name="テキスト ボックス 342"/>
        <xdr:cNvSpPr txBox="1"/>
      </xdr:nvSpPr>
      <xdr:spPr>
        <a:xfrm>
          <a:off x="14909800" y="1146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93799</xdr:rowOff>
    </xdr:from>
    <xdr:to>
      <xdr:col>21</xdr:col>
      <xdr:colOff>50800</xdr:colOff>
      <xdr:row>67</xdr:row>
      <xdr:rowOff>23949</xdr:rowOff>
    </xdr:to>
    <xdr:sp macro="" textlink="">
      <xdr:nvSpPr>
        <xdr:cNvPr id="344" name="円/楕円 343"/>
        <xdr:cNvSpPr/>
      </xdr:nvSpPr>
      <xdr:spPr>
        <a:xfrm>
          <a:off x="14351000" y="114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8726</xdr:rowOff>
    </xdr:from>
    <xdr:ext cx="762000" cy="259045"/>
    <xdr:sp macro="" textlink="">
      <xdr:nvSpPr>
        <xdr:cNvPr id="345" name="テキスト ボックス 344"/>
        <xdr:cNvSpPr txBox="1"/>
      </xdr:nvSpPr>
      <xdr:spPr>
        <a:xfrm>
          <a:off x="14020800" y="1149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128270</xdr:rowOff>
    </xdr:from>
    <xdr:to>
      <xdr:col>19</xdr:col>
      <xdr:colOff>533400</xdr:colOff>
      <xdr:row>67</xdr:row>
      <xdr:rowOff>58420</xdr:rowOff>
    </xdr:to>
    <xdr:sp macro="" textlink="">
      <xdr:nvSpPr>
        <xdr:cNvPr id="346" name="円/楕円 345"/>
        <xdr:cNvSpPr/>
      </xdr:nvSpPr>
      <xdr:spPr>
        <a:xfrm>
          <a:off x="13462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43197</xdr:rowOff>
    </xdr:from>
    <xdr:ext cx="762000" cy="259045"/>
    <xdr:sp macro="" textlink="">
      <xdr:nvSpPr>
        <xdr:cNvPr id="347" name="テキスト ボックス 346"/>
        <xdr:cNvSpPr txBox="1"/>
      </xdr:nvSpPr>
      <xdr:spPr>
        <a:xfrm>
          <a:off x="13131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第三セクター等改革推進債（振興公社分）の償還が始まった平成</a:t>
          </a:r>
          <a:r>
            <a:rPr kumimoji="1" lang="en-US" altLang="ja-JP" sz="1100">
              <a:latin typeface="ＭＳ Ｐゴシック"/>
            </a:rPr>
            <a:t>24</a:t>
          </a:r>
          <a:r>
            <a:rPr kumimoji="1" lang="ja-JP" altLang="en-US" sz="1100">
              <a:latin typeface="ＭＳ Ｐゴシック"/>
            </a:rPr>
            <a:t>年度以降、</a:t>
          </a:r>
          <a:r>
            <a:rPr kumimoji="1" lang="en-US" altLang="ja-JP" sz="1100">
              <a:latin typeface="ＭＳ Ｐゴシック"/>
            </a:rPr>
            <a:t>12.0</a:t>
          </a:r>
          <a:r>
            <a:rPr kumimoji="1" lang="ja-JP" altLang="en-US" sz="1100">
              <a:latin typeface="ＭＳ Ｐゴシック"/>
            </a:rPr>
            <a:t>％以上で高止まり傾向にあったが、その他の元利償還金の減等により、平成</a:t>
          </a:r>
          <a:r>
            <a:rPr kumimoji="1" lang="en-US" altLang="ja-JP" sz="1100">
              <a:latin typeface="ＭＳ Ｐゴシック"/>
            </a:rPr>
            <a:t>28</a:t>
          </a:r>
          <a:r>
            <a:rPr kumimoji="1" lang="ja-JP" altLang="en-US" sz="1100">
              <a:latin typeface="ＭＳ Ｐゴシック"/>
            </a:rPr>
            <a:t>年度は前年度比で</a:t>
          </a:r>
          <a:r>
            <a:rPr kumimoji="1" lang="en-US" altLang="ja-JP" sz="1100">
              <a:latin typeface="ＭＳ Ｐゴシック"/>
            </a:rPr>
            <a:t>0.5</a:t>
          </a:r>
          <a:r>
            <a:rPr kumimoji="1" lang="ja-JP" altLang="en-US" sz="1100">
              <a:latin typeface="ＭＳ Ｐゴシック"/>
            </a:rPr>
            <a:t>ポイント減少し、平成</a:t>
          </a:r>
          <a:r>
            <a:rPr kumimoji="1" lang="en-US" altLang="ja-JP" sz="1100">
              <a:latin typeface="ＭＳ Ｐゴシック"/>
            </a:rPr>
            <a:t>23</a:t>
          </a:r>
          <a:r>
            <a:rPr kumimoji="1" lang="ja-JP" altLang="en-US" sz="1100">
              <a:latin typeface="ＭＳ Ｐゴシック"/>
            </a:rPr>
            <a:t>年度以前と同程度となった。</a:t>
          </a:r>
        </a:p>
        <a:p>
          <a:r>
            <a:rPr kumimoji="1" lang="ja-JP" altLang="en-US" sz="1100">
              <a:latin typeface="ＭＳ Ｐゴシック"/>
            </a:rPr>
            <a:t>今後も「返す以上に借りない」という方針に基づき、公債費の縮減に努める。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28122</xdr:rowOff>
    </xdr:from>
    <xdr:to>
      <xdr:col>24</xdr:col>
      <xdr:colOff>558800</xdr:colOff>
      <xdr:row>45</xdr:row>
      <xdr:rowOff>85574</xdr:rowOff>
    </xdr:to>
    <xdr:cxnSp macro="">
      <xdr:nvCxnSpPr>
        <xdr:cNvPr id="382" name="直線コネクタ 381"/>
        <xdr:cNvCxnSpPr/>
      </xdr:nvCxnSpPr>
      <xdr:spPr>
        <a:xfrm flipV="1">
          <a:off x="16179800" y="774337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3"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85574</xdr:rowOff>
    </xdr:from>
    <xdr:to>
      <xdr:col>23</xdr:col>
      <xdr:colOff>406400</xdr:colOff>
      <xdr:row>45</xdr:row>
      <xdr:rowOff>166007</xdr:rowOff>
    </xdr:to>
    <xdr:cxnSp macro="">
      <xdr:nvCxnSpPr>
        <xdr:cNvPr id="385" name="直線コネクタ 384"/>
        <xdr:cNvCxnSpPr/>
      </xdr:nvCxnSpPr>
      <xdr:spPr>
        <a:xfrm flipV="1">
          <a:off x="15290800" y="780082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6" name="フローチャート :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87" name="テキスト ボックス 386"/>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166007</xdr:rowOff>
    </xdr:from>
    <xdr:to>
      <xdr:col>22</xdr:col>
      <xdr:colOff>203200</xdr:colOff>
      <xdr:row>46</xdr:row>
      <xdr:rowOff>6048</xdr:rowOff>
    </xdr:to>
    <xdr:cxnSp macro="">
      <xdr:nvCxnSpPr>
        <xdr:cNvPr id="388" name="直線コネクタ 387"/>
        <xdr:cNvCxnSpPr/>
      </xdr:nvCxnSpPr>
      <xdr:spPr>
        <a:xfrm flipV="1">
          <a:off x="14401800" y="78812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0" name="テキスト ボックス 389"/>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131535</xdr:rowOff>
    </xdr:from>
    <xdr:to>
      <xdr:col>21</xdr:col>
      <xdr:colOff>0</xdr:colOff>
      <xdr:row>46</xdr:row>
      <xdr:rowOff>6048</xdr:rowOff>
    </xdr:to>
    <xdr:cxnSp macro="">
      <xdr:nvCxnSpPr>
        <xdr:cNvPr id="391" name="直線コネクタ 390"/>
        <xdr:cNvCxnSpPr/>
      </xdr:nvCxnSpPr>
      <xdr:spPr>
        <a:xfrm>
          <a:off x="13512800" y="7846785"/>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2" name="フローチャート :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3" name="テキスト ボックス 392"/>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4" name="フローチャート : 判断 393"/>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5" name="テキスト ボックス 394"/>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44</xdr:row>
      <xdr:rowOff>148772</xdr:rowOff>
    </xdr:from>
    <xdr:to>
      <xdr:col>24</xdr:col>
      <xdr:colOff>609600</xdr:colOff>
      <xdr:row>45</xdr:row>
      <xdr:rowOff>78922</xdr:rowOff>
    </xdr:to>
    <xdr:sp macro="" textlink="">
      <xdr:nvSpPr>
        <xdr:cNvPr id="401" name="円/楕円 400"/>
        <xdr:cNvSpPr/>
      </xdr:nvSpPr>
      <xdr:spPr>
        <a:xfrm>
          <a:off x="16967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44649</xdr:rowOff>
    </xdr:from>
    <xdr:ext cx="762000" cy="259045"/>
    <xdr:sp macro="" textlink="">
      <xdr:nvSpPr>
        <xdr:cNvPr id="402" name="公債費負担の状況該当値テキスト"/>
        <xdr:cNvSpPr txBox="1"/>
      </xdr:nvSpPr>
      <xdr:spPr>
        <a:xfrm>
          <a:off x="17106900" y="75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45</xdr:row>
      <xdr:rowOff>34774</xdr:rowOff>
    </xdr:from>
    <xdr:to>
      <xdr:col>23</xdr:col>
      <xdr:colOff>457200</xdr:colOff>
      <xdr:row>45</xdr:row>
      <xdr:rowOff>136374</xdr:rowOff>
    </xdr:to>
    <xdr:sp macro="" textlink="">
      <xdr:nvSpPr>
        <xdr:cNvPr id="403" name="円/楕円 402"/>
        <xdr:cNvSpPr/>
      </xdr:nvSpPr>
      <xdr:spPr>
        <a:xfrm>
          <a:off x="16129000" y="77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121151</xdr:rowOff>
    </xdr:from>
    <xdr:ext cx="736600" cy="259045"/>
    <xdr:sp macro="" textlink="">
      <xdr:nvSpPr>
        <xdr:cNvPr id="404" name="テキスト ボックス 403"/>
        <xdr:cNvSpPr txBox="1"/>
      </xdr:nvSpPr>
      <xdr:spPr>
        <a:xfrm>
          <a:off x="15798800" y="78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45</xdr:row>
      <xdr:rowOff>115207</xdr:rowOff>
    </xdr:from>
    <xdr:to>
      <xdr:col>22</xdr:col>
      <xdr:colOff>254000</xdr:colOff>
      <xdr:row>46</xdr:row>
      <xdr:rowOff>45357</xdr:rowOff>
    </xdr:to>
    <xdr:sp macro="" textlink="">
      <xdr:nvSpPr>
        <xdr:cNvPr id="405" name="円/楕円 404"/>
        <xdr:cNvSpPr/>
      </xdr:nvSpPr>
      <xdr:spPr>
        <a:xfrm>
          <a:off x="15240000" y="78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46</xdr:row>
      <xdr:rowOff>30134</xdr:rowOff>
    </xdr:from>
    <xdr:ext cx="762000" cy="259045"/>
    <xdr:sp macro="" textlink="">
      <xdr:nvSpPr>
        <xdr:cNvPr id="406" name="テキスト ボックス 405"/>
        <xdr:cNvSpPr txBox="1"/>
      </xdr:nvSpPr>
      <xdr:spPr>
        <a:xfrm>
          <a:off x="14909800" y="791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126698</xdr:rowOff>
    </xdr:from>
    <xdr:to>
      <xdr:col>21</xdr:col>
      <xdr:colOff>50800</xdr:colOff>
      <xdr:row>46</xdr:row>
      <xdr:rowOff>56848</xdr:rowOff>
    </xdr:to>
    <xdr:sp macro="" textlink="">
      <xdr:nvSpPr>
        <xdr:cNvPr id="407" name="円/楕円 406"/>
        <xdr:cNvSpPr/>
      </xdr:nvSpPr>
      <xdr:spPr>
        <a:xfrm>
          <a:off x="14351000" y="78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46</xdr:row>
      <xdr:rowOff>41625</xdr:rowOff>
    </xdr:from>
    <xdr:ext cx="762000" cy="259045"/>
    <xdr:sp macro="" textlink="">
      <xdr:nvSpPr>
        <xdr:cNvPr id="408" name="テキスト ボックス 407"/>
        <xdr:cNvSpPr txBox="1"/>
      </xdr:nvSpPr>
      <xdr:spPr>
        <a:xfrm>
          <a:off x="14020800" y="79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80735</xdr:rowOff>
    </xdr:from>
    <xdr:to>
      <xdr:col>19</xdr:col>
      <xdr:colOff>533400</xdr:colOff>
      <xdr:row>46</xdr:row>
      <xdr:rowOff>10885</xdr:rowOff>
    </xdr:to>
    <xdr:sp macro="" textlink="">
      <xdr:nvSpPr>
        <xdr:cNvPr id="409" name="円/楕円 408"/>
        <xdr:cNvSpPr/>
      </xdr:nvSpPr>
      <xdr:spPr>
        <a:xfrm>
          <a:off x="13462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167112</xdr:rowOff>
    </xdr:from>
    <xdr:ext cx="762000" cy="259045"/>
    <xdr:sp macro="" textlink="">
      <xdr:nvSpPr>
        <xdr:cNvPr id="410" name="テキスト ボックス 409"/>
        <xdr:cNvSpPr txBox="1"/>
      </xdr:nvSpPr>
      <xdr:spPr>
        <a:xfrm>
          <a:off x="13131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地方債残高の減少や充当可能基金の増などにより、将来負担比率は年々減少しており、平成</a:t>
          </a:r>
          <a:r>
            <a:rPr kumimoji="1" lang="en-US" altLang="ja-JP" sz="1100">
              <a:latin typeface="ＭＳ Ｐゴシック"/>
            </a:rPr>
            <a:t>28</a:t>
          </a:r>
          <a:r>
            <a:rPr kumimoji="1" lang="ja-JP" altLang="en-US" sz="1100">
              <a:latin typeface="ＭＳ Ｐゴシック"/>
            </a:rPr>
            <a:t>年度は前年度比で</a:t>
          </a:r>
          <a:r>
            <a:rPr kumimoji="1" lang="en-US" altLang="ja-JP" sz="1100">
              <a:latin typeface="ＭＳ Ｐゴシック"/>
            </a:rPr>
            <a:t>8.4</a:t>
          </a:r>
          <a:r>
            <a:rPr kumimoji="1" lang="ja-JP" altLang="en-US" sz="1100">
              <a:latin typeface="ＭＳ Ｐゴシック"/>
            </a:rPr>
            <a:t>ポイント減少した。</a:t>
          </a:r>
        </a:p>
        <a:p>
          <a:r>
            <a:rPr kumimoji="1" lang="ja-JP" altLang="en-US" sz="1100">
              <a:latin typeface="ＭＳ Ｐゴシック"/>
            </a:rPr>
            <a:t>依然として類似団体平均を大きく上回っている</a:t>
          </a:r>
          <a:r>
            <a:rPr kumimoji="1" lang="ja-JP" altLang="en-US" sz="1100">
              <a:solidFill>
                <a:sysClr val="windowText" lastClr="000000"/>
              </a:solidFill>
              <a:latin typeface="ＭＳ Ｐゴシック"/>
            </a:rPr>
            <a:t>ため、今後なお一層の収支改善に取り組み、財政健全化に努める。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98298</xdr:rowOff>
    </xdr:to>
    <xdr:cxnSp macro="">
      <xdr:nvCxnSpPr>
        <xdr:cNvPr id="437" name="直線コネクタ 436"/>
        <xdr:cNvCxnSpPr/>
      </xdr:nvCxnSpPr>
      <xdr:spPr>
        <a:xfrm flipV="1">
          <a:off x="17018000" y="2451100"/>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70375</xdr:rowOff>
    </xdr:from>
    <xdr:ext cx="762000" cy="259045"/>
    <xdr:sp macro="" textlink="">
      <xdr:nvSpPr>
        <xdr:cNvPr id="438" name="将来負担の状況最小値テキスト"/>
        <xdr:cNvSpPr txBox="1"/>
      </xdr:nvSpPr>
      <xdr:spPr>
        <a:xfrm>
          <a:off x="17106900" y="34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20</xdr:row>
      <xdr:rowOff>98298</xdr:rowOff>
    </xdr:from>
    <xdr:to>
      <xdr:col>24</xdr:col>
      <xdr:colOff>647700</xdr:colOff>
      <xdr:row>20</xdr:row>
      <xdr:rowOff>98298</xdr:rowOff>
    </xdr:to>
    <xdr:cxnSp macro="">
      <xdr:nvCxnSpPr>
        <xdr:cNvPr id="439" name="直線コネクタ 438"/>
        <xdr:cNvCxnSpPr/>
      </xdr:nvCxnSpPr>
      <xdr:spPr>
        <a:xfrm>
          <a:off x="16929100" y="3527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98298</xdr:rowOff>
    </xdr:from>
    <xdr:to>
      <xdr:col>24</xdr:col>
      <xdr:colOff>558800</xdr:colOff>
      <xdr:row>21</xdr:row>
      <xdr:rowOff>7925</xdr:rowOff>
    </xdr:to>
    <xdr:cxnSp macro="">
      <xdr:nvCxnSpPr>
        <xdr:cNvPr id="442" name="直線コネクタ 441"/>
        <xdr:cNvCxnSpPr/>
      </xdr:nvCxnSpPr>
      <xdr:spPr>
        <a:xfrm flipV="1">
          <a:off x="16179800" y="3527298"/>
          <a:ext cx="8382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5300</xdr:rowOff>
    </xdr:from>
    <xdr:ext cx="762000" cy="259045"/>
    <xdr:sp macro="" textlink="">
      <xdr:nvSpPr>
        <xdr:cNvPr id="443" name="将来負担の状況平均値テキスト"/>
        <xdr:cNvSpPr txBox="1"/>
      </xdr:nvSpPr>
      <xdr:spPr>
        <a:xfrm>
          <a:off x="17106900" y="2405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160223</xdr:rowOff>
    </xdr:from>
    <xdr:to>
      <xdr:col>24</xdr:col>
      <xdr:colOff>609600</xdr:colOff>
      <xdr:row>15</xdr:row>
      <xdr:rowOff>90373</xdr:rowOff>
    </xdr:to>
    <xdr:sp macro="" textlink="">
      <xdr:nvSpPr>
        <xdr:cNvPr id="444" name="フローチャート : 判断 443"/>
        <xdr:cNvSpPr/>
      </xdr:nvSpPr>
      <xdr:spPr>
        <a:xfrm>
          <a:off x="16967200" y="25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7925</xdr:rowOff>
    </xdr:from>
    <xdr:to>
      <xdr:col>23</xdr:col>
      <xdr:colOff>406400</xdr:colOff>
      <xdr:row>21</xdr:row>
      <xdr:rowOff>128575</xdr:rowOff>
    </xdr:to>
    <xdr:cxnSp macro="">
      <xdr:nvCxnSpPr>
        <xdr:cNvPr id="445" name="直線コネクタ 444"/>
        <xdr:cNvCxnSpPr/>
      </xdr:nvCxnSpPr>
      <xdr:spPr>
        <a:xfrm flipV="1">
          <a:off x="15290800" y="36083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73711</xdr:rowOff>
    </xdr:from>
    <xdr:to>
      <xdr:col>23</xdr:col>
      <xdr:colOff>457200</xdr:colOff>
      <xdr:row>16</xdr:row>
      <xdr:rowOff>3861</xdr:rowOff>
    </xdr:to>
    <xdr:sp macro="" textlink="">
      <xdr:nvSpPr>
        <xdr:cNvPr id="446" name="フローチャート : 判断 445"/>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14038</xdr:rowOff>
    </xdr:from>
    <xdr:ext cx="736600" cy="259045"/>
    <xdr:sp macro="" textlink="">
      <xdr:nvSpPr>
        <xdr:cNvPr id="447" name="テキスト ボックス 446"/>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128575</xdr:rowOff>
    </xdr:from>
    <xdr:to>
      <xdr:col>22</xdr:col>
      <xdr:colOff>203200</xdr:colOff>
      <xdr:row>22</xdr:row>
      <xdr:rowOff>93218</xdr:rowOff>
    </xdr:to>
    <xdr:cxnSp macro="">
      <xdr:nvCxnSpPr>
        <xdr:cNvPr id="448" name="直線コネクタ 447"/>
        <xdr:cNvCxnSpPr/>
      </xdr:nvCxnSpPr>
      <xdr:spPr>
        <a:xfrm flipV="1">
          <a:off x="14401800" y="3729025"/>
          <a:ext cx="889000" cy="1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122936</xdr:rowOff>
    </xdr:from>
    <xdr:to>
      <xdr:col>22</xdr:col>
      <xdr:colOff>254000</xdr:colOff>
      <xdr:row>16</xdr:row>
      <xdr:rowOff>53086</xdr:rowOff>
    </xdr:to>
    <xdr:sp macro="" textlink="">
      <xdr:nvSpPr>
        <xdr:cNvPr id="449" name="フローチャート : 判断 448"/>
        <xdr:cNvSpPr/>
      </xdr:nvSpPr>
      <xdr:spPr>
        <a:xfrm>
          <a:off x="15240000" y="26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63263</xdr:rowOff>
    </xdr:from>
    <xdr:ext cx="762000" cy="259045"/>
    <xdr:sp macro="" textlink="">
      <xdr:nvSpPr>
        <xdr:cNvPr id="450" name="テキスト ボックス 449"/>
        <xdr:cNvSpPr txBox="1"/>
      </xdr:nvSpPr>
      <xdr:spPr>
        <a:xfrm>
          <a:off x="14909800" y="246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93218</xdr:rowOff>
    </xdr:from>
    <xdr:to>
      <xdr:col>21</xdr:col>
      <xdr:colOff>0</xdr:colOff>
      <xdr:row>23</xdr:row>
      <xdr:rowOff>36627</xdr:rowOff>
    </xdr:to>
    <xdr:cxnSp macro="">
      <xdr:nvCxnSpPr>
        <xdr:cNvPr id="451" name="直線コネクタ 450"/>
        <xdr:cNvCxnSpPr/>
      </xdr:nvCxnSpPr>
      <xdr:spPr>
        <a:xfrm flipV="1">
          <a:off x="13512800" y="3865118"/>
          <a:ext cx="889000" cy="1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143205</xdr:rowOff>
    </xdr:from>
    <xdr:to>
      <xdr:col>21</xdr:col>
      <xdr:colOff>50800</xdr:colOff>
      <xdr:row>16</xdr:row>
      <xdr:rowOff>73355</xdr:rowOff>
    </xdr:to>
    <xdr:sp macro="" textlink="">
      <xdr:nvSpPr>
        <xdr:cNvPr id="452" name="フローチャート : 判断 451"/>
        <xdr:cNvSpPr/>
      </xdr:nvSpPr>
      <xdr:spPr>
        <a:xfrm>
          <a:off x="14351000" y="27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83532</xdr:rowOff>
    </xdr:from>
    <xdr:ext cx="762000" cy="259045"/>
    <xdr:sp macro="" textlink="">
      <xdr:nvSpPr>
        <xdr:cNvPr id="453" name="テキスト ボックス 452"/>
        <xdr:cNvSpPr txBox="1"/>
      </xdr:nvSpPr>
      <xdr:spPr>
        <a:xfrm>
          <a:off x="14020800" y="248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62484</xdr:rowOff>
    </xdr:from>
    <xdr:to>
      <xdr:col>19</xdr:col>
      <xdr:colOff>533400</xdr:colOff>
      <xdr:row>16</xdr:row>
      <xdr:rowOff>164084</xdr:rowOff>
    </xdr:to>
    <xdr:sp macro="" textlink="">
      <xdr:nvSpPr>
        <xdr:cNvPr id="454" name="フローチャート : 判断 453"/>
        <xdr:cNvSpPr/>
      </xdr:nvSpPr>
      <xdr:spPr>
        <a:xfrm>
          <a:off x="1346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2811</xdr:rowOff>
    </xdr:from>
    <xdr:ext cx="762000" cy="259045"/>
    <xdr:sp macro="" textlink="">
      <xdr:nvSpPr>
        <xdr:cNvPr id="455" name="テキスト ボックス 454"/>
        <xdr:cNvSpPr txBox="1"/>
      </xdr:nvSpPr>
      <xdr:spPr>
        <a:xfrm>
          <a:off x="1313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47498</xdr:rowOff>
    </xdr:from>
    <xdr:to>
      <xdr:col>24</xdr:col>
      <xdr:colOff>609600</xdr:colOff>
      <xdr:row>20</xdr:row>
      <xdr:rowOff>149098</xdr:rowOff>
    </xdr:to>
    <xdr:sp macro="" textlink="">
      <xdr:nvSpPr>
        <xdr:cNvPr id="461" name="円/楕円 460"/>
        <xdr:cNvSpPr/>
      </xdr:nvSpPr>
      <xdr:spPr>
        <a:xfrm>
          <a:off x="16967200" y="34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114825</xdr:rowOff>
    </xdr:from>
    <xdr:ext cx="762000" cy="259045"/>
    <xdr:sp macro="" textlink="">
      <xdr:nvSpPr>
        <xdr:cNvPr id="462" name="将来負担の状況該当値テキスト"/>
        <xdr:cNvSpPr txBox="1"/>
      </xdr:nvSpPr>
      <xdr:spPr>
        <a:xfrm>
          <a:off x="17106900" y="337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128575</xdr:rowOff>
    </xdr:from>
    <xdr:to>
      <xdr:col>23</xdr:col>
      <xdr:colOff>457200</xdr:colOff>
      <xdr:row>21</xdr:row>
      <xdr:rowOff>58725</xdr:rowOff>
    </xdr:to>
    <xdr:sp macro="" textlink="">
      <xdr:nvSpPr>
        <xdr:cNvPr id="463" name="円/楕円 462"/>
        <xdr:cNvSpPr/>
      </xdr:nvSpPr>
      <xdr:spPr>
        <a:xfrm>
          <a:off x="16129000" y="35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43502</xdr:rowOff>
    </xdr:from>
    <xdr:ext cx="736600" cy="259045"/>
    <xdr:sp macro="" textlink="">
      <xdr:nvSpPr>
        <xdr:cNvPr id="464" name="テキスト ボックス 463"/>
        <xdr:cNvSpPr txBox="1"/>
      </xdr:nvSpPr>
      <xdr:spPr>
        <a:xfrm>
          <a:off x="15798800" y="3643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77775</xdr:rowOff>
    </xdr:from>
    <xdr:to>
      <xdr:col>22</xdr:col>
      <xdr:colOff>254000</xdr:colOff>
      <xdr:row>22</xdr:row>
      <xdr:rowOff>7925</xdr:rowOff>
    </xdr:to>
    <xdr:sp macro="" textlink="">
      <xdr:nvSpPr>
        <xdr:cNvPr id="465" name="円/楕円 464"/>
        <xdr:cNvSpPr/>
      </xdr:nvSpPr>
      <xdr:spPr>
        <a:xfrm>
          <a:off x="15240000" y="36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164152</xdr:rowOff>
    </xdr:from>
    <xdr:ext cx="762000" cy="259045"/>
    <xdr:sp macro="" textlink="">
      <xdr:nvSpPr>
        <xdr:cNvPr id="466" name="テキスト ボックス 465"/>
        <xdr:cNvSpPr txBox="1"/>
      </xdr:nvSpPr>
      <xdr:spPr>
        <a:xfrm>
          <a:off x="14909800" y="376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42418</xdr:rowOff>
    </xdr:from>
    <xdr:to>
      <xdr:col>21</xdr:col>
      <xdr:colOff>50800</xdr:colOff>
      <xdr:row>22</xdr:row>
      <xdr:rowOff>144018</xdr:rowOff>
    </xdr:to>
    <xdr:sp macro="" textlink="">
      <xdr:nvSpPr>
        <xdr:cNvPr id="467" name="円/楕円 466"/>
        <xdr:cNvSpPr/>
      </xdr:nvSpPr>
      <xdr:spPr>
        <a:xfrm>
          <a:off x="14351000" y="38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128795</xdr:rowOff>
    </xdr:from>
    <xdr:ext cx="762000" cy="259045"/>
    <xdr:sp macro="" textlink="">
      <xdr:nvSpPr>
        <xdr:cNvPr id="468" name="テキスト ボックス 467"/>
        <xdr:cNvSpPr txBox="1"/>
      </xdr:nvSpPr>
      <xdr:spPr>
        <a:xfrm>
          <a:off x="14020800" y="390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157277</xdr:rowOff>
    </xdr:from>
    <xdr:to>
      <xdr:col>19</xdr:col>
      <xdr:colOff>533400</xdr:colOff>
      <xdr:row>23</xdr:row>
      <xdr:rowOff>87427</xdr:rowOff>
    </xdr:to>
    <xdr:sp macro="" textlink="">
      <xdr:nvSpPr>
        <xdr:cNvPr id="469" name="円/楕円 468"/>
        <xdr:cNvSpPr/>
      </xdr:nvSpPr>
      <xdr:spPr>
        <a:xfrm>
          <a:off x="13462000" y="39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72204</xdr:rowOff>
    </xdr:from>
    <xdr:ext cx="762000" cy="259045"/>
    <xdr:sp macro="" textlink="">
      <xdr:nvSpPr>
        <xdr:cNvPr id="470" name="テキスト ボックス 469"/>
        <xdr:cNvSpPr txBox="1"/>
      </xdr:nvSpPr>
      <xdr:spPr>
        <a:xfrm>
          <a:off x="13131800" y="401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北海道釧路市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174,518
173,893
1,362.90
95,905,873
95,304,777
600,625
48,572,196
126,596,366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111.5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定員適正化計画等に基づく職員定数の見直しや財政健全化推進プランに基づいた業務のアウトソーシング、給与の独自削減等により年々その割合は減少し、類似団体平均を下回る結果となった。引き続き業務のアウトソーシングや職員の適正配置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39914</xdr:rowOff>
    </xdr:from>
    <xdr:to>
      <xdr:col>7</xdr:col>
      <xdr:colOff>15875</xdr:colOff>
      <xdr:row>35</xdr:row>
      <xdr:rowOff>20864</xdr:rowOff>
    </xdr:to>
    <xdr:cxnSp macro="">
      <xdr:nvCxnSpPr>
        <xdr:cNvPr id="68" name="直線コネクタ 67"/>
        <xdr:cNvCxnSpPr/>
      </xdr:nvCxnSpPr>
      <xdr:spPr>
        <a:xfrm>
          <a:off x="3987800" y="5869214"/>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34670</xdr:rowOff>
    </xdr:from>
    <xdr:ext cx="762000" cy="259045"/>
    <xdr:sp macro="" textlink="">
      <xdr:nvSpPr>
        <xdr:cNvPr id="69" name="人件費平均値テキスト"/>
        <xdr:cNvSpPr txBox="1"/>
      </xdr:nvSpPr>
      <xdr:spPr>
        <a:xfrm>
          <a:off x="4914900" y="637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39914</xdr:rowOff>
    </xdr:from>
    <xdr:to>
      <xdr:col>5</xdr:col>
      <xdr:colOff>549275</xdr:colOff>
      <xdr:row>34</xdr:row>
      <xdr:rowOff>159657</xdr:rowOff>
    </xdr:to>
    <xdr:cxnSp macro="">
      <xdr:nvCxnSpPr>
        <xdr:cNvPr id="71" name="直線コネクタ 70"/>
        <xdr:cNvCxnSpPr/>
      </xdr:nvCxnSpPr>
      <xdr:spPr>
        <a:xfrm flipV="1">
          <a:off x="3098800" y="58692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159855</xdr:rowOff>
    </xdr:from>
    <xdr:ext cx="736600" cy="259045"/>
    <xdr:sp macro="" textlink="">
      <xdr:nvSpPr>
        <xdr:cNvPr id="73" name="テキスト ボックス 72"/>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159657</xdr:rowOff>
    </xdr:from>
    <xdr:to>
      <xdr:col>4</xdr:col>
      <xdr:colOff>346075</xdr:colOff>
      <xdr:row>35</xdr:row>
      <xdr:rowOff>9978</xdr:rowOff>
    </xdr:to>
    <xdr:cxnSp macro="">
      <xdr:nvCxnSpPr>
        <xdr:cNvPr id="74" name="直線コネクタ 73"/>
        <xdr:cNvCxnSpPr/>
      </xdr:nvCxnSpPr>
      <xdr:spPr>
        <a:xfrm flipV="1">
          <a:off x="2209800" y="5988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9978</xdr:rowOff>
    </xdr:from>
    <xdr:to>
      <xdr:col>3</xdr:col>
      <xdr:colOff>142875</xdr:colOff>
      <xdr:row>35</xdr:row>
      <xdr:rowOff>129722</xdr:rowOff>
    </xdr:to>
    <xdr:cxnSp macro="">
      <xdr:nvCxnSpPr>
        <xdr:cNvPr id="77" name="直線コネクタ 76"/>
        <xdr:cNvCxnSpPr/>
      </xdr:nvCxnSpPr>
      <xdr:spPr>
        <a:xfrm flipV="1">
          <a:off x="1320800" y="60107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21062</xdr:rowOff>
    </xdr:from>
    <xdr:ext cx="762000" cy="259045"/>
    <xdr:sp macro="" textlink="">
      <xdr:nvSpPr>
        <xdr:cNvPr id="81" name="テキスト ボックス 80"/>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141514</xdr:rowOff>
    </xdr:from>
    <xdr:to>
      <xdr:col>7</xdr:col>
      <xdr:colOff>66675</xdr:colOff>
      <xdr:row>35</xdr:row>
      <xdr:rowOff>71664</xdr:rowOff>
    </xdr:to>
    <xdr:sp macro="" textlink="">
      <xdr:nvSpPr>
        <xdr:cNvPr id="87" name="円/楕円 86"/>
        <xdr:cNvSpPr/>
      </xdr:nvSpPr>
      <xdr:spPr>
        <a:xfrm>
          <a:off x="4775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158041</xdr:rowOff>
    </xdr:from>
    <xdr:ext cx="762000" cy="259045"/>
    <xdr:sp macro="" textlink="">
      <xdr:nvSpPr>
        <xdr:cNvPr id="88" name="人件費該当値テキスト"/>
        <xdr:cNvSpPr txBox="1"/>
      </xdr:nvSpPr>
      <xdr:spPr>
        <a:xfrm>
          <a:off x="4914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160564</xdr:rowOff>
    </xdr:from>
    <xdr:to>
      <xdr:col>5</xdr:col>
      <xdr:colOff>600075</xdr:colOff>
      <xdr:row>34</xdr:row>
      <xdr:rowOff>90714</xdr:rowOff>
    </xdr:to>
    <xdr:sp macro="" textlink="">
      <xdr:nvSpPr>
        <xdr:cNvPr id="89" name="円/楕円 88"/>
        <xdr:cNvSpPr/>
      </xdr:nvSpPr>
      <xdr:spPr>
        <a:xfrm>
          <a:off x="3937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100891</xdr:rowOff>
    </xdr:from>
    <xdr:ext cx="736600" cy="259045"/>
    <xdr:sp macro="" textlink="">
      <xdr:nvSpPr>
        <xdr:cNvPr id="90" name="テキスト ボックス 89"/>
        <xdr:cNvSpPr txBox="1"/>
      </xdr:nvSpPr>
      <xdr:spPr>
        <a:xfrm>
          <a:off x="3606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108857</xdr:rowOff>
    </xdr:from>
    <xdr:to>
      <xdr:col>4</xdr:col>
      <xdr:colOff>396875</xdr:colOff>
      <xdr:row>35</xdr:row>
      <xdr:rowOff>39007</xdr:rowOff>
    </xdr:to>
    <xdr:sp macro="" textlink="">
      <xdr:nvSpPr>
        <xdr:cNvPr id="91" name="円/楕円 90"/>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49184</xdr:rowOff>
    </xdr:from>
    <xdr:ext cx="762000" cy="259045"/>
    <xdr:sp macro="" textlink="">
      <xdr:nvSpPr>
        <xdr:cNvPr id="92" name="テキスト ボックス 91"/>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130628</xdr:rowOff>
    </xdr:from>
    <xdr:to>
      <xdr:col>3</xdr:col>
      <xdr:colOff>193675</xdr:colOff>
      <xdr:row>35</xdr:row>
      <xdr:rowOff>60778</xdr:rowOff>
    </xdr:to>
    <xdr:sp macro="" textlink="">
      <xdr:nvSpPr>
        <xdr:cNvPr id="93" name="円/楕円 92"/>
        <xdr:cNvSpPr/>
      </xdr:nvSpPr>
      <xdr:spPr>
        <a:xfrm>
          <a:off x="2159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70955</xdr:rowOff>
    </xdr:from>
    <xdr:ext cx="762000" cy="259045"/>
    <xdr:sp macro="" textlink="">
      <xdr:nvSpPr>
        <xdr:cNvPr id="94" name="テキスト ボックス 93"/>
        <xdr:cNvSpPr txBox="1"/>
      </xdr:nvSpPr>
      <xdr:spPr>
        <a:xfrm>
          <a:off x="1828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78922</xdr:rowOff>
    </xdr:from>
    <xdr:to>
      <xdr:col>1</xdr:col>
      <xdr:colOff>676275</xdr:colOff>
      <xdr:row>36</xdr:row>
      <xdr:rowOff>9072</xdr:rowOff>
    </xdr:to>
    <xdr:sp macro="" textlink="">
      <xdr:nvSpPr>
        <xdr:cNvPr id="95" name="円/楕円 94"/>
        <xdr:cNvSpPr/>
      </xdr:nvSpPr>
      <xdr:spPr>
        <a:xfrm>
          <a:off x="1270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19249</xdr:rowOff>
    </xdr:from>
    <xdr:ext cx="762000" cy="259045"/>
    <xdr:sp macro="" textlink="">
      <xdr:nvSpPr>
        <xdr:cNvPr id="96" name="テキスト ボックス 95"/>
        <xdr:cNvSpPr txBox="1"/>
      </xdr:nvSpPr>
      <xdr:spPr>
        <a:xfrm>
          <a:off x="939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と比較すると、物件費に係る経常収支比率は平均を下回っているが、その割合は横ばい傾向にある。これは、財政健全化推進プランに基づいた事務事業の見直しにより物件費の支出が減少している一方で、業務のアウトソーシングの推進を着実に実行した結果、委託料が増加したことによるものである。引き続き、事務事業の見直しによる歳出の抑制とともに業務のアウトソーシングを積極的に推進していく。</a:t>
          </a:r>
        </a:p>
        <a:p>
          <a:endParaRPr kumimoji="1" lang="ja-JP" altLang="en-US" sz="11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165862</xdr:rowOff>
    </xdr:from>
    <xdr:to>
      <xdr:col>24</xdr:col>
      <xdr:colOff>31750</xdr:colOff>
      <xdr:row>14</xdr:row>
      <xdr:rowOff>12700</xdr:rowOff>
    </xdr:to>
    <xdr:cxnSp macro="">
      <xdr:nvCxnSpPr>
        <xdr:cNvPr id="127" name="直線コネクタ 126"/>
        <xdr:cNvCxnSpPr/>
      </xdr:nvCxnSpPr>
      <xdr:spPr>
        <a:xfrm>
          <a:off x="15671800" y="23947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9415</xdr:rowOff>
    </xdr:from>
    <xdr:ext cx="762000" cy="259045"/>
    <xdr:sp macro="" textlink="">
      <xdr:nvSpPr>
        <xdr:cNvPr id="128"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165862</xdr:rowOff>
    </xdr:from>
    <xdr:to>
      <xdr:col>22</xdr:col>
      <xdr:colOff>565150</xdr:colOff>
      <xdr:row>14</xdr:row>
      <xdr:rowOff>8128</xdr:rowOff>
    </xdr:to>
    <xdr:cxnSp macro="">
      <xdr:nvCxnSpPr>
        <xdr:cNvPr id="130" name="直線コネクタ 129"/>
        <xdr:cNvCxnSpPr/>
      </xdr:nvCxnSpPr>
      <xdr:spPr>
        <a:xfrm flipV="1">
          <a:off x="14782800" y="23947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82567</xdr:rowOff>
    </xdr:from>
    <xdr:ext cx="736600" cy="259045"/>
    <xdr:sp macro="" textlink="">
      <xdr:nvSpPr>
        <xdr:cNvPr id="132" name="テキスト ボックス 131"/>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156718</xdr:rowOff>
    </xdr:from>
    <xdr:to>
      <xdr:col>21</xdr:col>
      <xdr:colOff>361950</xdr:colOff>
      <xdr:row>14</xdr:row>
      <xdr:rowOff>8128</xdr:rowOff>
    </xdr:to>
    <xdr:cxnSp macro="">
      <xdr:nvCxnSpPr>
        <xdr:cNvPr id="133" name="直線コネクタ 132"/>
        <xdr:cNvCxnSpPr/>
      </xdr:nvCxnSpPr>
      <xdr:spPr>
        <a:xfrm>
          <a:off x="13893800" y="23855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5" name="テキスト ボックス 134"/>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143002</xdr:rowOff>
    </xdr:from>
    <xdr:to>
      <xdr:col>20</xdr:col>
      <xdr:colOff>158750</xdr:colOff>
      <xdr:row>13</xdr:row>
      <xdr:rowOff>156718</xdr:rowOff>
    </xdr:to>
    <xdr:cxnSp macro="">
      <xdr:nvCxnSpPr>
        <xdr:cNvPr id="136" name="直線コネクタ 135"/>
        <xdr:cNvCxnSpPr/>
      </xdr:nvCxnSpPr>
      <xdr:spPr>
        <a:xfrm>
          <a:off x="13004800" y="23718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27703</xdr:rowOff>
    </xdr:from>
    <xdr:ext cx="762000" cy="259045"/>
    <xdr:sp macro="" textlink="">
      <xdr:nvSpPr>
        <xdr:cNvPr id="138" name="テキスト ボックス 137"/>
        <xdr:cNvSpPr txBox="1"/>
      </xdr:nvSpPr>
      <xdr:spPr>
        <a:xfrm>
          <a:off x="13512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4843</xdr:rowOff>
    </xdr:from>
    <xdr:ext cx="762000" cy="259045"/>
    <xdr:sp macro="" textlink="">
      <xdr:nvSpPr>
        <xdr:cNvPr id="140" name="テキスト ボックス 139"/>
        <xdr:cNvSpPr txBox="1"/>
      </xdr:nvSpPr>
      <xdr:spPr>
        <a:xfrm>
          <a:off x="12623800" y="25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133350</xdr:rowOff>
    </xdr:from>
    <xdr:to>
      <xdr:col>24</xdr:col>
      <xdr:colOff>82550</xdr:colOff>
      <xdr:row>14</xdr:row>
      <xdr:rowOff>63500</xdr:rowOff>
    </xdr:to>
    <xdr:sp macro="" textlink="">
      <xdr:nvSpPr>
        <xdr:cNvPr id="146" name="円/楕円 145"/>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41927</xdr:rowOff>
    </xdr:from>
    <xdr:ext cx="762000" cy="259045"/>
    <xdr:sp macro="" textlink="">
      <xdr:nvSpPr>
        <xdr:cNvPr id="147" name="物件費該当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115062</xdr:rowOff>
    </xdr:from>
    <xdr:to>
      <xdr:col>22</xdr:col>
      <xdr:colOff>615950</xdr:colOff>
      <xdr:row>14</xdr:row>
      <xdr:rowOff>45212</xdr:rowOff>
    </xdr:to>
    <xdr:sp macro="" textlink="">
      <xdr:nvSpPr>
        <xdr:cNvPr id="148" name="円/楕円 147"/>
        <xdr:cNvSpPr/>
      </xdr:nvSpPr>
      <xdr:spPr>
        <a:xfrm>
          <a:off x="15621000" y="23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55389</xdr:rowOff>
    </xdr:from>
    <xdr:ext cx="736600" cy="259045"/>
    <xdr:sp macro="" textlink="">
      <xdr:nvSpPr>
        <xdr:cNvPr id="149" name="テキスト ボックス 148"/>
        <xdr:cNvSpPr txBox="1"/>
      </xdr:nvSpPr>
      <xdr:spPr>
        <a:xfrm>
          <a:off x="15290800" y="211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128778</xdr:rowOff>
    </xdr:from>
    <xdr:to>
      <xdr:col>21</xdr:col>
      <xdr:colOff>412750</xdr:colOff>
      <xdr:row>14</xdr:row>
      <xdr:rowOff>58928</xdr:rowOff>
    </xdr:to>
    <xdr:sp macro="" textlink="">
      <xdr:nvSpPr>
        <xdr:cNvPr id="150" name="円/楕円 149"/>
        <xdr:cNvSpPr/>
      </xdr:nvSpPr>
      <xdr:spPr>
        <a:xfrm>
          <a:off x="14732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69105</xdr:rowOff>
    </xdr:from>
    <xdr:ext cx="762000" cy="259045"/>
    <xdr:sp macro="" textlink="">
      <xdr:nvSpPr>
        <xdr:cNvPr id="151" name="テキスト ボックス 150"/>
        <xdr:cNvSpPr txBox="1"/>
      </xdr:nvSpPr>
      <xdr:spPr>
        <a:xfrm>
          <a:off x="14401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105918</xdr:rowOff>
    </xdr:from>
    <xdr:to>
      <xdr:col>20</xdr:col>
      <xdr:colOff>209550</xdr:colOff>
      <xdr:row>14</xdr:row>
      <xdr:rowOff>36068</xdr:rowOff>
    </xdr:to>
    <xdr:sp macro="" textlink="">
      <xdr:nvSpPr>
        <xdr:cNvPr id="152" name="円/楕円 151"/>
        <xdr:cNvSpPr/>
      </xdr:nvSpPr>
      <xdr:spPr>
        <a:xfrm>
          <a:off x="13843000" y="233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46245</xdr:rowOff>
    </xdr:from>
    <xdr:ext cx="762000" cy="259045"/>
    <xdr:sp macro="" textlink="">
      <xdr:nvSpPr>
        <xdr:cNvPr id="153" name="テキスト ボックス 152"/>
        <xdr:cNvSpPr txBox="1"/>
      </xdr:nvSpPr>
      <xdr:spPr>
        <a:xfrm>
          <a:off x="13512800" y="210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92202</xdr:rowOff>
    </xdr:from>
    <xdr:to>
      <xdr:col>19</xdr:col>
      <xdr:colOff>6350</xdr:colOff>
      <xdr:row>14</xdr:row>
      <xdr:rowOff>22352</xdr:rowOff>
    </xdr:to>
    <xdr:sp macro="" textlink="">
      <xdr:nvSpPr>
        <xdr:cNvPr id="154" name="円/楕円 153"/>
        <xdr:cNvSpPr/>
      </xdr:nvSpPr>
      <xdr:spPr>
        <a:xfrm>
          <a:off x="12954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32529</xdr:rowOff>
    </xdr:from>
    <xdr:ext cx="762000" cy="259045"/>
    <xdr:sp macro="" textlink="">
      <xdr:nvSpPr>
        <xdr:cNvPr id="155" name="テキスト ボックス 154"/>
        <xdr:cNvSpPr txBox="1"/>
      </xdr:nvSpPr>
      <xdr:spPr>
        <a:xfrm>
          <a:off x="12623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生活保護受給者の自立支援を目的とした釧路市自立支援プログラムの推進などにより、生活保護費は減少傾向にあるが、平成</a:t>
          </a:r>
          <a:r>
            <a:rPr kumimoji="1" lang="en-US" altLang="ja-JP" sz="1100">
              <a:latin typeface="ＭＳ Ｐゴシック"/>
            </a:rPr>
            <a:t>28</a:t>
          </a:r>
          <a:r>
            <a:rPr kumimoji="1" lang="ja-JP" altLang="en-US" sz="1100">
              <a:latin typeface="ＭＳ Ｐゴシック"/>
            </a:rPr>
            <a:t>年度は年金生活者等支援臨時福祉給付金などの社会福祉費の増加により、前年度比で</a:t>
          </a:r>
          <a:r>
            <a:rPr kumimoji="1" lang="en-US" altLang="ja-JP" sz="1100">
              <a:latin typeface="ＭＳ Ｐゴシック"/>
            </a:rPr>
            <a:t>0.6</a:t>
          </a:r>
          <a:r>
            <a:rPr kumimoji="1" lang="ja-JP" altLang="en-US" sz="1100">
              <a:latin typeface="ＭＳ Ｐゴシック"/>
            </a:rPr>
            <a:t>ポイント増加した。</a:t>
          </a:r>
        </a:p>
        <a:p>
          <a:r>
            <a:rPr kumimoji="1" lang="ja-JP" altLang="en-US" sz="1100">
              <a:latin typeface="ＭＳ Ｐゴシック"/>
            </a:rPr>
            <a:t>また、経常的一般財源の扶助費に占める生活保護費の割合は</a:t>
          </a:r>
          <a:r>
            <a:rPr kumimoji="1" lang="en-US" altLang="ja-JP" sz="1100">
              <a:latin typeface="ＭＳ Ｐゴシック"/>
            </a:rPr>
            <a:t>40.3</a:t>
          </a:r>
          <a:r>
            <a:rPr kumimoji="1" lang="ja-JP" altLang="en-US" sz="1100">
              <a:latin typeface="ＭＳ Ｐゴシック"/>
            </a:rPr>
            <a:t>％と依然として大きいことから、今後も、自立支援プログラムの推進による生活保護費の抑制に努めていく。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37193</xdr:rowOff>
    </xdr:from>
    <xdr:to>
      <xdr:col>7</xdr:col>
      <xdr:colOff>15875</xdr:colOff>
      <xdr:row>59</xdr:row>
      <xdr:rowOff>135165</xdr:rowOff>
    </xdr:to>
    <xdr:cxnSp macro="">
      <xdr:nvCxnSpPr>
        <xdr:cNvPr id="190" name="直線コネクタ 189"/>
        <xdr:cNvCxnSpPr/>
      </xdr:nvCxnSpPr>
      <xdr:spPr>
        <a:xfrm>
          <a:off x="3987800" y="101527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37193</xdr:rowOff>
    </xdr:from>
    <xdr:to>
      <xdr:col>5</xdr:col>
      <xdr:colOff>549275</xdr:colOff>
      <xdr:row>60</xdr:row>
      <xdr:rowOff>12700</xdr:rowOff>
    </xdr:to>
    <xdr:cxnSp macro="">
      <xdr:nvCxnSpPr>
        <xdr:cNvPr id="193" name="直線コネクタ 192"/>
        <xdr:cNvCxnSpPr/>
      </xdr:nvCxnSpPr>
      <xdr:spPr>
        <a:xfrm flipV="1">
          <a:off x="3098800" y="101527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147155</xdr:rowOff>
    </xdr:from>
    <xdr:ext cx="736600" cy="259045"/>
    <xdr:sp macro="" textlink="">
      <xdr:nvSpPr>
        <xdr:cNvPr id="195" name="テキスト ボックス 194"/>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102507</xdr:rowOff>
    </xdr:from>
    <xdr:to>
      <xdr:col>4</xdr:col>
      <xdr:colOff>346075</xdr:colOff>
      <xdr:row>60</xdr:row>
      <xdr:rowOff>12700</xdr:rowOff>
    </xdr:to>
    <xdr:cxnSp macro="">
      <xdr:nvCxnSpPr>
        <xdr:cNvPr id="196" name="直線コネクタ 195"/>
        <xdr:cNvCxnSpPr/>
      </xdr:nvCxnSpPr>
      <xdr:spPr>
        <a:xfrm>
          <a:off x="2209800" y="102180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102507</xdr:rowOff>
    </xdr:from>
    <xdr:to>
      <xdr:col>3</xdr:col>
      <xdr:colOff>142875</xdr:colOff>
      <xdr:row>60</xdr:row>
      <xdr:rowOff>78015</xdr:rowOff>
    </xdr:to>
    <xdr:cxnSp macro="">
      <xdr:nvCxnSpPr>
        <xdr:cNvPr id="199" name="直線コネクタ 198"/>
        <xdr:cNvCxnSpPr/>
      </xdr:nvCxnSpPr>
      <xdr:spPr>
        <a:xfrm flipV="1">
          <a:off x="1320800" y="102180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84365</xdr:rowOff>
    </xdr:from>
    <xdr:to>
      <xdr:col>7</xdr:col>
      <xdr:colOff>66675</xdr:colOff>
      <xdr:row>60</xdr:row>
      <xdr:rowOff>14515</xdr:rowOff>
    </xdr:to>
    <xdr:sp macro="" textlink="">
      <xdr:nvSpPr>
        <xdr:cNvPr id="209" name="円/楕円 208"/>
        <xdr:cNvSpPr/>
      </xdr:nvSpPr>
      <xdr:spPr>
        <a:xfrm>
          <a:off x="47752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56442</xdr:rowOff>
    </xdr:from>
    <xdr:ext cx="762000" cy="259045"/>
    <xdr:sp macro="" textlink="">
      <xdr:nvSpPr>
        <xdr:cNvPr id="210" name="扶助費該当値テキスト"/>
        <xdr:cNvSpPr txBox="1"/>
      </xdr:nvSpPr>
      <xdr:spPr>
        <a:xfrm>
          <a:off x="49149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157843</xdr:rowOff>
    </xdr:from>
    <xdr:to>
      <xdr:col>5</xdr:col>
      <xdr:colOff>600075</xdr:colOff>
      <xdr:row>59</xdr:row>
      <xdr:rowOff>87993</xdr:rowOff>
    </xdr:to>
    <xdr:sp macro="" textlink="">
      <xdr:nvSpPr>
        <xdr:cNvPr id="211" name="円/楕円 210"/>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72770</xdr:rowOff>
    </xdr:from>
    <xdr:ext cx="736600" cy="259045"/>
    <xdr:sp macro="" textlink="">
      <xdr:nvSpPr>
        <xdr:cNvPr id="212" name="テキスト ボックス 211"/>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13" name="円/楕円 212"/>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14" name="テキスト ボックス 213"/>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51707</xdr:rowOff>
    </xdr:from>
    <xdr:to>
      <xdr:col>3</xdr:col>
      <xdr:colOff>193675</xdr:colOff>
      <xdr:row>59</xdr:row>
      <xdr:rowOff>153307</xdr:rowOff>
    </xdr:to>
    <xdr:sp macro="" textlink="">
      <xdr:nvSpPr>
        <xdr:cNvPr id="215" name="円/楕円 214"/>
        <xdr:cNvSpPr/>
      </xdr:nvSpPr>
      <xdr:spPr>
        <a:xfrm>
          <a:off x="2159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138084</xdr:rowOff>
    </xdr:from>
    <xdr:ext cx="762000" cy="259045"/>
    <xdr:sp macro="" textlink="">
      <xdr:nvSpPr>
        <xdr:cNvPr id="216" name="テキスト ボックス 215"/>
        <xdr:cNvSpPr txBox="1"/>
      </xdr:nvSpPr>
      <xdr:spPr>
        <a:xfrm>
          <a:off x="1828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27215</xdr:rowOff>
    </xdr:from>
    <xdr:to>
      <xdr:col>1</xdr:col>
      <xdr:colOff>676275</xdr:colOff>
      <xdr:row>60</xdr:row>
      <xdr:rowOff>128815</xdr:rowOff>
    </xdr:to>
    <xdr:sp macro="" textlink="">
      <xdr:nvSpPr>
        <xdr:cNvPr id="217" name="円/楕円 216"/>
        <xdr:cNvSpPr/>
      </xdr:nvSpPr>
      <xdr:spPr>
        <a:xfrm>
          <a:off x="1270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113592</xdr:rowOff>
    </xdr:from>
    <xdr:ext cx="762000" cy="259045"/>
    <xdr:sp macro="" textlink="">
      <xdr:nvSpPr>
        <xdr:cNvPr id="218" name="テキスト ボックス 217"/>
        <xdr:cNvSpPr txBox="1"/>
      </xdr:nvSpPr>
      <xdr:spPr>
        <a:xfrm>
          <a:off x="939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その他に係る経常収支比率は類似団体平均を下回ってはいるが、特別会計、とくに国民健康保険特別会計や後期高齢者医療特別会計への繰出金が増加の傾向にある。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19050</xdr:rowOff>
    </xdr:from>
    <xdr:to>
      <xdr:col>24</xdr:col>
      <xdr:colOff>31750</xdr:colOff>
      <xdr:row>55</xdr:row>
      <xdr:rowOff>158750</xdr:rowOff>
    </xdr:to>
    <xdr:cxnSp macro="">
      <xdr:nvCxnSpPr>
        <xdr:cNvPr id="251" name="直線コネクタ 250"/>
        <xdr:cNvCxnSpPr/>
      </xdr:nvCxnSpPr>
      <xdr:spPr>
        <a:xfrm>
          <a:off x="15671800" y="9448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19050</xdr:rowOff>
    </xdr:from>
    <xdr:to>
      <xdr:col>22</xdr:col>
      <xdr:colOff>565150</xdr:colOff>
      <xdr:row>55</xdr:row>
      <xdr:rowOff>19050</xdr:rowOff>
    </xdr:to>
    <xdr:cxnSp macro="">
      <xdr:nvCxnSpPr>
        <xdr:cNvPr id="254" name="直線コネクタ 253"/>
        <xdr:cNvCxnSpPr/>
      </xdr:nvCxnSpPr>
      <xdr:spPr>
        <a:xfrm>
          <a:off x="14782800" y="944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76200</xdr:rowOff>
    </xdr:from>
    <xdr:to>
      <xdr:col>21</xdr:col>
      <xdr:colOff>361950</xdr:colOff>
      <xdr:row>55</xdr:row>
      <xdr:rowOff>19050</xdr:rowOff>
    </xdr:to>
    <xdr:cxnSp macro="">
      <xdr:nvCxnSpPr>
        <xdr:cNvPr id="257" name="直線コネクタ 256"/>
        <xdr:cNvCxnSpPr/>
      </xdr:nvCxnSpPr>
      <xdr:spPr>
        <a:xfrm>
          <a:off x="13893800" y="933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76200</xdr:rowOff>
    </xdr:from>
    <xdr:to>
      <xdr:col>20</xdr:col>
      <xdr:colOff>158750</xdr:colOff>
      <xdr:row>54</xdr:row>
      <xdr:rowOff>101600</xdr:rowOff>
    </xdr:to>
    <xdr:cxnSp macro="">
      <xdr:nvCxnSpPr>
        <xdr:cNvPr id="260" name="直線コネクタ 259"/>
        <xdr:cNvCxnSpPr/>
      </xdr:nvCxnSpPr>
      <xdr:spPr>
        <a:xfrm flipV="1">
          <a:off x="13004800" y="933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62" name="テキスト ボックス 261"/>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156227</xdr:rowOff>
    </xdr:from>
    <xdr:ext cx="762000" cy="259045"/>
    <xdr:sp macro="" textlink="">
      <xdr:nvSpPr>
        <xdr:cNvPr id="264" name="テキスト ボックス 263"/>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107950</xdr:rowOff>
    </xdr:from>
    <xdr:to>
      <xdr:col>24</xdr:col>
      <xdr:colOff>82550</xdr:colOff>
      <xdr:row>56</xdr:row>
      <xdr:rowOff>38100</xdr:rowOff>
    </xdr:to>
    <xdr:sp macro="" textlink="">
      <xdr:nvSpPr>
        <xdr:cNvPr id="270" name="円/楕円 269"/>
        <xdr:cNvSpPr/>
      </xdr:nvSpPr>
      <xdr:spPr>
        <a:xfrm>
          <a:off x="16459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124477</xdr:rowOff>
    </xdr:from>
    <xdr:ext cx="762000" cy="259045"/>
    <xdr:sp macro="" textlink="">
      <xdr:nvSpPr>
        <xdr:cNvPr id="271" name="その他該当値テキスト"/>
        <xdr:cNvSpPr txBox="1"/>
      </xdr:nvSpPr>
      <xdr:spPr>
        <a:xfrm>
          <a:off x="16598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139700</xdr:rowOff>
    </xdr:from>
    <xdr:to>
      <xdr:col>22</xdr:col>
      <xdr:colOff>615950</xdr:colOff>
      <xdr:row>55</xdr:row>
      <xdr:rowOff>69850</xdr:rowOff>
    </xdr:to>
    <xdr:sp macro="" textlink="">
      <xdr:nvSpPr>
        <xdr:cNvPr id="272" name="円/楕円 271"/>
        <xdr:cNvSpPr/>
      </xdr:nvSpPr>
      <xdr:spPr>
        <a:xfrm>
          <a:off x="15621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80027</xdr:rowOff>
    </xdr:from>
    <xdr:ext cx="736600" cy="259045"/>
    <xdr:sp macro="" textlink="">
      <xdr:nvSpPr>
        <xdr:cNvPr id="273" name="テキスト ボックス 272"/>
        <xdr:cNvSpPr txBox="1"/>
      </xdr:nvSpPr>
      <xdr:spPr>
        <a:xfrm>
          <a:off x="15290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139700</xdr:rowOff>
    </xdr:from>
    <xdr:to>
      <xdr:col>21</xdr:col>
      <xdr:colOff>412750</xdr:colOff>
      <xdr:row>55</xdr:row>
      <xdr:rowOff>69850</xdr:rowOff>
    </xdr:to>
    <xdr:sp macro="" textlink="">
      <xdr:nvSpPr>
        <xdr:cNvPr id="274" name="円/楕円 273"/>
        <xdr:cNvSpPr/>
      </xdr:nvSpPr>
      <xdr:spPr>
        <a:xfrm>
          <a:off x="14732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80027</xdr:rowOff>
    </xdr:from>
    <xdr:ext cx="762000" cy="259045"/>
    <xdr:sp macro="" textlink="">
      <xdr:nvSpPr>
        <xdr:cNvPr id="275" name="テキスト ボックス 274"/>
        <xdr:cNvSpPr txBox="1"/>
      </xdr:nvSpPr>
      <xdr:spPr>
        <a:xfrm>
          <a:off x="14401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25400</xdr:rowOff>
    </xdr:from>
    <xdr:to>
      <xdr:col>20</xdr:col>
      <xdr:colOff>209550</xdr:colOff>
      <xdr:row>54</xdr:row>
      <xdr:rowOff>127000</xdr:rowOff>
    </xdr:to>
    <xdr:sp macro="" textlink="">
      <xdr:nvSpPr>
        <xdr:cNvPr id="276" name="円/楕円 275"/>
        <xdr:cNvSpPr/>
      </xdr:nvSpPr>
      <xdr:spPr>
        <a:xfrm>
          <a:off x="13843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137177</xdr:rowOff>
    </xdr:from>
    <xdr:ext cx="762000" cy="259045"/>
    <xdr:sp macro="" textlink="">
      <xdr:nvSpPr>
        <xdr:cNvPr id="277" name="テキスト ボックス 276"/>
        <xdr:cNvSpPr txBox="1"/>
      </xdr:nvSpPr>
      <xdr:spPr>
        <a:xfrm>
          <a:off x="13512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50800</xdr:rowOff>
    </xdr:from>
    <xdr:to>
      <xdr:col>19</xdr:col>
      <xdr:colOff>6350</xdr:colOff>
      <xdr:row>54</xdr:row>
      <xdr:rowOff>152400</xdr:rowOff>
    </xdr:to>
    <xdr:sp macro="" textlink="">
      <xdr:nvSpPr>
        <xdr:cNvPr id="278" name="円/楕円 277"/>
        <xdr:cNvSpPr/>
      </xdr:nvSpPr>
      <xdr:spPr>
        <a:xfrm>
          <a:off x="12954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162577</xdr:rowOff>
    </xdr:from>
    <xdr:ext cx="762000" cy="259045"/>
    <xdr:sp macro="" textlink="">
      <xdr:nvSpPr>
        <xdr:cNvPr id="279" name="テキスト ボックス 278"/>
        <xdr:cNvSpPr txBox="1"/>
      </xdr:nvSpPr>
      <xdr:spPr>
        <a:xfrm>
          <a:off x="12623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補助費等の経常収支比率が類似団体平均を上回っているのは、建設投資に係る企業債の償還のための企業会計への補助費が多いためである。</a:t>
          </a:r>
        </a:p>
        <a:p>
          <a:endParaRPr kumimoji="1" lang="ja-JP" altLang="en-US"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25400</xdr:rowOff>
    </xdr:from>
    <xdr:to>
      <xdr:col>24</xdr:col>
      <xdr:colOff>31750</xdr:colOff>
      <xdr:row>38</xdr:row>
      <xdr:rowOff>101600</xdr:rowOff>
    </xdr:to>
    <xdr:cxnSp macro="">
      <xdr:nvCxnSpPr>
        <xdr:cNvPr id="312" name="直線コネクタ 311"/>
        <xdr:cNvCxnSpPr/>
      </xdr:nvCxnSpPr>
      <xdr:spPr>
        <a:xfrm>
          <a:off x="15671800" y="6540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3"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25400</xdr:rowOff>
    </xdr:from>
    <xdr:to>
      <xdr:col>22</xdr:col>
      <xdr:colOff>565150</xdr:colOff>
      <xdr:row>38</xdr:row>
      <xdr:rowOff>76200</xdr:rowOff>
    </xdr:to>
    <xdr:cxnSp macro="">
      <xdr:nvCxnSpPr>
        <xdr:cNvPr id="315" name="直線コネクタ 314"/>
        <xdr:cNvCxnSpPr/>
      </xdr:nvCxnSpPr>
      <xdr:spPr>
        <a:xfrm flipV="1">
          <a:off x="14782800" y="654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137177</xdr:rowOff>
    </xdr:from>
    <xdr:ext cx="736600" cy="259045"/>
    <xdr:sp macro="" textlink="">
      <xdr:nvSpPr>
        <xdr:cNvPr id="317" name="テキスト ボックス 316"/>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63500</xdr:rowOff>
    </xdr:from>
    <xdr:to>
      <xdr:col>21</xdr:col>
      <xdr:colOff>361950</xdr:colOff>
      <xdr:row>38</xdr:row>
      <xdr:rowOff>76200</xdr:rowOff>
    </xdr:to>
    <xdr:cxnSp macro="">
      <xdr:nvCxnSpPr>
        <xdr:cNvPr id="318" name="直線コネクタ 317"/>
        <xdr:cNvCxnSpPr/>
      </xdr:nvCxnSpPr>
      <xdr:spPr>
        <a:xfrm>
          <a:off x="13893800" y="657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0" name="テキスト ボックス 31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63500</xdr:rowOff>
    </xdr:from>
    <xdr:to>
      <xdr:col>20</xdr:col>
      <xdr:colOff>158750</xdr:colOff>
      <xdr:row>38</xdr:row>
      <xdr:rowOff>152400</xdr:rowOff>
    </xdr:to>
    <xdr:cxnSp macro="">
      <xdr:nvCxnSpPr>
        <xdr:cNvPr id="321" name="直線コネクタ 320"/>
        <xdr:cNvCxnSpPr/>
      </xdr:nvCxnSpPr>
      <xdr:spPr>
        <a:xfrm flipV="1">
          <a:off x="13004800" y="6578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80027</xdr:rowOff>
    </xdr:from>
    <xdr:ext cx="762000" cy="259045"/>
    <xdr:sp macro="" textlink="">
      <xdr:nvSpPr>
        <xdr:cNvPr id="325" name="テキスト ボックス 324"/>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50800</xdr:rowOff>
    </xdr:from>
    <xdr:to>
      <xdr:col>24</xdr:col>
      <xdr:colOff>82550</xdr:colOff>
      <xdr:row>38</xdr:row>
      <xdr:rowOff>152400</xdr:rowOff>
    </xdr:to>
    <xdr:sp macro="" textlink="">
      <xdr:nvSpPr>
        <xdr:cNvPr id="331" name="円/楕円 330"/>
        <xdr:cNvSpPr/>
      </xdr:nvSpPr>
      <xdr:spPr>
        <a:xfrm>
          <a:off x="16459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22877</xdr:rowOff>
    </xdr:from>
    <xdr:ext cx="762000" cy="259045"/>
    <xdr:sp macro="" textlink="">
      <xdr:nvSpPr>
        <xdr:cNvPr id="332" name="補助費等該当値テキスト"/>
        <xdr:cNvSpPr txBox="1"/>
      </xdr:nvSpPr>
      <xdr:spPr>
        <a:xfrm>
          <a:off x="16598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146050</xdr:rowOff>
    </xdr:from>
    <xdr:to>
      <xdr:col>22</xdr:col>
      <xdr:colOff>615950</xdr:colOff>
      <xdr:row>38</xdr:row>
      <xdr:rowOff>76200</xdr:rowOff>
    </xdr:to>
    <xdr:sp macro="" textlink="">
      <xdr:nvSpPr>
        <xdr:cNvPr id="333" name="円/楕円 332"/>
        <xdr:cNvSpPr/>
      </xdr:nvSpPr>
      <xdr:spPr>
        <a:xfrm>
          <a:off x="15621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60977</xdr:rowOff>
    </xdr:from>
    <xdr:ext cx="736600" cy="259045"/>
    <xdr:sp macro="" textlink="">
      <xdr:nvSpPr>
        <xdr:cNvPr id="334" name="テキスト ボックス 333"/>
        <xdr:cNvSpPr txBox="1"/>
      </xdr:nvSpPr>
      <xdr:spPr>
        <a:xfrm>
          <a:off x="15290800" y="657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25400</xdr:rowOff>
    </xdr:from>
    <xdr:to>
      <xdr:col>21</xdr:col>
      <xdr:colOff>412750</xdr:colOff>
      <xdr:row>38</xdr:row>
      <xdr:rowOff>127000</xdr:rowOff>
    </xdr:to>
    <xdr:sp macro="" textlink="">
      <xdr:nvSpPr>
        <xdr:cNvPr id="335" name="円/楕円 334"/>
        <xdr:cNvSpPr/>
      </xdr:nvSpPr>
      <xdr:spPr>
        <a:xfrm>
          <a:off x="14732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111777</xdr:rowOff>
    </xdr:from>
    <xdr:ext cx="762000" cy="259045"/>
    <xdr:sp macro="" textlink="">
      <xdr:nvSpPr>
        <xdr:cNvPr id="336" name="テキスト ボックス 335"/>
        <xdr:cNvSpPr txBox="1"/>
      </xdr:nvSpPr>
      <xdr:spPr>
        <a:xfrm>
          <a:off x="14401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12700</xdr:rowOff>
    </xdr:from>
    <xdr:to>
      <xdr:col>20</xdr:col>
      <xdr:colOff>209550</xdr:colOff>
      <xdr:row>38</xdr:row>
      <xdr:rowOff>114300</xdr:rowOff>
    </xdr:to>
    <xdr:sp macro="" textlink="">
      <xdr:nvSpPr>
        <xdr:cNvPr id="337" name="円/楕円 336"/>
        <xdr:cNvSpPr/>
      </xdr:nvSpPr>
      <xdr:spPr>
        <a:xfrm>
          <a:off x="13843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99077</xdr:rowOff>
    </xdr:from>
    <xdr:ext cx="762000" cy="259045"/>
    <xdr:sp macro="" textlink="">
      <xdr:nvSpPr>
        <xdr:cNvPr id="338" name="テキスト ボックス 337"/>
        <xdr:cNvSpPr txBox="1"/>
      </xdr:nvSpPr>
      <xdr:spPr>
        <a:xfrm>
          <a:off x="13512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101600</xdr:rowOff>
    </xdr:from>
    <xdr:to>
      <xdr:col>19</xdr:col>
      <xdr:colOff>6350</xdr:colOff>
      <xdr:row>39</xdr:row>
      <xdr:rowOff>31750</xdr:rowOff>
    </xdr:to>
    <xdr:sp macro="" textlink="">
      <xdr:nvSpPr>
        <xdr:cNvPr id="339" name="円/楕円 338"/>
        <xdr:cNvSpPr/>
      </xdr:nvSpPr>
      <xdr:spPr>
        <a:xfrm>
          <a:off x="12954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16527</xdr:rowOff>
    </xdr:from>
    <xdr:ext cx="762000" cy="259045"/>
    <xdr:sp macro="" textlink="">
      <xdr:nvSpPr>
        <xdr:cNvPr id="340" name="テキスト ボックス 339"/>
        <xdr:cNvSpPr txBox="1"/>
      </xdr:nvSpPr>
      <xdr:spPr>
        <a:xfrm>
          <a:off x="12623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通常、県が行っている港湾や空港の建設費用を当市が負担しており、これらに係る公債費の経常収支比率は</a:t>
          </a:r>
          <a:r>
            <a:rPr kumimoji="1" lang="en-US" altLang="ja-JP" sz="1100">
              <a:latin typeface="ＭＳ Ｐゴシック"/>
            </a:rPr>
            <a:t>3.2</a:t>
          </a:r>
          <a:r>
            <a:rPr kumimoji="1" lang="ja-JP" altLang="en-US" sz="1100">
              <a:latin typeface="ＭＳ Ｐゴシック"/>
            </a:rPr>
            <a:t>％である。これを当市の比率</a:t>
          </a:r>
          <a:r>
            <a:rPr kumimoji="1" lang="en-US" altLang="ja-JP" sz="1100">
              <a:latin typeface="ＭＳ Ｐゴシック"/>
            </a:rPr>
            <a:t>23.9</a:t>
          </a:r>
          <a:r>
            <a:rPr kumimoji="1" lang="ja-JP" altLang="en-US" sz="1100">
              <a:latin typeface="ＭＳ Ｐゴシック"/>
            </a:rPr>
            <a:t>％から差し引くと</a:t>
          </a:r>
          <a:r>
            <a:rPr kumimoji="1" lang="en-US" altLang="ja-JP" sz="1100">
              <a:latin typeface="ＭＳ Ｐゴシック"/>
            </a:rPr>
            <a:t>20.7</a:t>
          </a:r>
          <a:r>
            <a:rPr kumimoji="1" lang="ja-JP" altLang="en-US" sz="1100">
              <a:latin typeface="ＭＳ Ｐゴシック"/>
            </a:rPr>
            <a:t>％まで低下する。</a:t>
          </a:r>
        </a:p>
        <a:p>
          <a:r>
            <a:rPr kumimoji="1" lang="ja-JP" altLang="en-US" sz="1100">
              <a:latin typeface="ＭＳ Ｐゴシック"/>
            </a:rPr>
            <a:t>しかし、それでも類似団体平均を大きく上回っていることから、今後も、「返す以上に借りない」という方針を守り、比率の低下に努める。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142239</xdr:rowOff>
    </xdr:from>
    <xdr:to>
      <xdr:col>7</xdr:col>
      <xdr:colOff>15875</xdr:colOff>
      <xdr:row>81</xdr:row>
      <xdr:rowOff>62230</xdr:rowOff>
    </xdr:to>
    <xdr:cxnSp macro="">
      <xdr:nvCxnSpPr>
        <xdr:cNvPr id="373" name="直線コネクタ 372"/>
        <xdr:cNvCxnSpPr/>
      </xdr:nvCxnSpPr>
      <xdr:spPr>
        <a:xfrm>
          <a:off x="3987800" y="138582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4"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142239</xdr:rowOff>
    </xdr:from>
    <xdr:to>
      <xdr:col>5</xdr:col>
      <xdr:colOff>549275</xdr:colOff>
      <xdr:row>81</xdr:row>
      <xdr:rowOff>85089</xdr:rowOff>
    </xdr:to>
    <xdr:cxnSp macro="">
      <xdr:nvCxnSpPr>
        <xdr:cNvPr id="376" name="直線コネクタ 375"/>
        <xdr:cNvCxnSpPr/>
      </xdr:nvCxnSpPr>
      <xdr:spPr>
        <a:xfrm flipV="1">
          <a:off x="3098800" y="138582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8" name="テキスト ボックス 377"/>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69850</xdr:rowOff>
    </xdr:from>
    <xdr:to>
      <xdr:col>4</xdr:col>
      <xdr:colOff>346075</xdr:colOff>
      <xdr:row>81</xdr:row>
      <xdr:rowOff>85089</xdr:rowOff>
    </xdr:to>
    <xdr:cxnSp macro="">
      <xdr:nvCxnSpPr>
        <xdr:cNvPr id="379" name="直線コネクタ 378"/>
        <xdr:cNvCxnSpPr/>
      </xdr:nvCxnSpPr>
      <xdr:spPr>
        <a:xfrm>
          <a:off x="2209800" y="13957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81" name="テキスト ボックス 380"/>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69850</xdr:rowOff>
    </xdr:from>
    <xdr:to>
      <xdr:col>3</xdr:col>
      <xdr:colOff>142875</xdr:colOff>
      <xdr:row>81</xdr:row>
      <xdr:rowOff>92711</xdr:rowOff>
    </xdr:to>
    <xdr:cxnSp macro="">
      <xdr:nvCxnSpPr>
        <xdr:cNvPr id="382" name="直線コネクタ 381"/>
        <xdr:cNvCxnSpPr/>
      </xdr:nvCxnSpPr>
      <xdr:spPr>
        <a:xfrm flipV="1">
          <a:off x="1320800" y="13957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84" name="テキスト ボックス 383"/>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6" name="テキスト ボックス 385"/>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81</xdr:row>
      <xdr:rowOff>11430</xdr:rowOff>
    </xdr:from>
    <xdr:to>
      <xdr:col>7</xdr:col>
      <xdr:colOff>66675</xdr:colOff>
      <xdr:row>81</xdr:row>
      <xdr:rowOff>113030</xdr:rowOff>
    </xdr:to>
    <xdr:sp macro="" textlink="">
      <xdr:nvSpPr>
        <xdr:cNvPr id="392" name="円/楕円 391"/>
        <xdr:cNvSpPr/>
      </xdr:nvSpPr>
      <xdr:spPr>
        <a:xfrm>
          <a:off x="47752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91457</xdr:rowOff>
    </xdr:from>
    <xdr:ext cx="762000" cy="259045"/>
    <xdr:sp macro="" textlink="">
      <xdr:nvSpPr>
        <xdr:cNvPr id="393" name="公債費該当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91439</xdr:rowOff>
    </xdr:from>
    <xdr:to>
      <xdr:col>5</xdr:col>
      <xdr:colOff>600075</xdr:colOff>
      <xdr:row>81</xdr:row>
      <xdr:rowOff>21589</xdr:rowOff>
    </xdr:to>
    <xdr:sp macro="" textlink="">
      <xdr:nvSpPr>
        <xdr:cNvPr id="394" name="円/楕円 393"/>
        <xdr:cNvSpPr/>
      </xdr:nvSpPr>
      <xdr:spPr>
        <a:xfrm>
          <a:off x="3937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6366</xdr:rowOff>
    </xdr:from>
    <xdr:ext cx="736600" cy="259045"/>
    <xdr:sp macro="" textlink="">
      <xdr:nvSpPr>
        <xdr:cNvPr id="395" name="テキスト ボックス 394"/>
        <xdr:cNvSpPr txBox="1"/>
      </xdr:nvSpPr>
      <xdr:spPr>
        <a:xfrm>
          <a:off x="3606800" y="13893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34289</xdr:rowOff>
    </xdr:from>
    <xdr:to>
      <xdr:col>4</xdr:col>
      <xdr:colOff>396875</xdr:colOff>
      <xdr:row>81</xdr:row>
      <xdr:rowOff>135889</xdr:rowOff>
    </xdr:to>
    <xdr:sp macro="" textlink="">
      <xdr:nvSpPr>
        <xdr:cNvPr id="396" name="円/楕円 395"/>
        <xdr:cNvSpPr/>
      </xdr:nvSpPr>
      <xdr:spPr>
        <a:xfrm>
          <a:off x="30480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120666</xdr:rowOff>
    </xdr:from>
    <xdr:ext cx="762000" cy="259045"/>
    <xdr:sp macro="" textlink="">
      <xdr:nvSpPr>
        <xdr:cNvPr id="397" name="テキスト ボックス 396"/>
        <xdr:cNvSpPr txBox="1"/>
      </xdr:nvSpPr>
      <xdr:spPr>
        <a:xfrm>
          <a:off x="2717800" y="1400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19050</xdr:rowOff>
    </xdr:from>
    <xdr:to>
      <xdr:col>3</xdr:col>
      <xdr:colOff>193675</xdr:colOff>
      <xdr:row>81</xdr:row>
      <xdr:rowOff>120650</xdr:rowOff>
    </xdr:to>
    <xdr:sp macro="" textlink="">
      <xdr:nvSpPr>
        <xdr:cNvPr id="398" name="円/楕円 397"/>
        <xdr:cNvSpPr/>
      </xdr:nvSpPr>
      <xdr:spPr>
        <a:xfrm>
          <a:off x="2159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105427</xdr:rowOff>
    </xdr:from>
    <xdr:ext cx="762000" cy="259045"/>
    <xdr:sp macro="" textlink="">
      <xdr:nvSpPr>
        <xdr:cNvPr id="399" name="テキスト ボックス 398"/>
        <xdr:cNvSpPr txBox="1"/>
      </xdr:nvSpPr>
      <xdr:spPr>
        <a:xfrm>
          <a:off x="1828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41911</xdr:rowOff>
    </xdr:from>
    <xdr:to>
      <xdr:col>1</xdr:col>
      <xdr:colOff>676275</xdr:colOff>
      <xdr:row>81</xdr:row>
      <xdr:rowOff>143511</xdr:rowOff>
    </xdr:to>
    <xdr:sp macro="" textlink="">
      <xdr:nvSpPr>
        <xdr:cNvPr id="400" name="円/楕円 399"/>
        <xdr:cNvSpPr/>
      </xdr:nvSpPr>
      <xdr:spPr>
        <a:xfrm>
          <a:off x="1270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128288</xdr:rowOff>
    </xdr:from>
    <xdr:ext cx="762000" cy="259045"/>
    <xdr:sp macro="" textlink="">
      <xdr:nvSpPr>
        <xdr:cNvPr id="401" name="テキスト ボックス 400"/>
        <xdr:cNvSpPr txBox="1"/>
      </xdr:nvSpPr>
      <xdr:spPr>
        <a:xfrm>
          <a:off x="939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公債費以外では、類似団体平均を下回っている。これは、人件費や物件費の割合が類似団体平均より低いことが要因である。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72</xdr:row>
      <xdr:rowOff>119380</xdr:rowOff>
    </xdr:from>
    <xdr:to>
      <xdr:col>24</xdr:col>
      <xdr:colOff>31750</xdr:colOff>
      <xdr:row>74</xdr:row>
      <xdr:rowOff>88900</xdr:rowOff>
    </xdr:to>
    <xdr:cxnSp macro="">
      <xdr:nvCxnSpPr>
        <xdr:cNvPr id="434" name="直線コネクタ 433"/>
        <xdr:cNvCxnSpPr/>
      </xdr:nvCxnSpPr>
      <xdr:spPr>
        <a:xfrm>
          <a:off x="15671800" y="1246378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139716</xdr:rowOff>
    </xdr:from>
    <xdr:ext cx="762000" cy="259045"/>
    <xdr:sp macro="" textlink="">
      <xdr:nvSpPr>
        <xdr:cNvPr id="435"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119380</xdr:rowOff>
    </xdr:from>
    <xdr:to>
      <xdr:col>22</xdr:col>
      <xdr:colOff>565150</xdr:colOff>
      <xdr:row>73</xdr:row>
      <xdr:rowOff>153670</xdr:rowOff>
    </xdr:to>
    <xdr:cxnSp macro="">
      <xdr:nvCxnSpPr>
        <xdr:cNvPr id="437" name="直線コネクタ 436"/>
        <xdr:cNvCxnSpPr/>
      </xdr:nvCxnSpPr>
      <xdr:spPr>
        <a:xfrm flipV="1">
          <a:off x="14782800" y="12463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8" name="フローチャート : 判断 437"/>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39" name="テキスト ボックス 438"/>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16510</xdr:rowOff>
    </xdr:from>
    <xdr:to>
      <xdr:col>21</xdr:col>
      <xdr:colOff>361950</xdr:colOff>
      <xdr:row>73</xdr:row>
      <xdr:rowOff>153670</xdr:rowOff>
    </xdr:to>
    <xdr:cxnSp macro="">
      <xdr:nvCxnSpPr>
        <xdr:cNvPr id="440" name="直線コネクタ 439"/>
        <xdr:cNvCxnSpPr/>
      </xdr:nvCxnSpPr>
      <xdr:spPr>
        <a:xfrm>
          <a:off x="13893800" y="12532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143527</xdr:rowOff>
    </xdr:from>
    <xdr:ext cx="762000" cy="259045"/>
    <xdr:sp macro="" textlink="">
      <xdr:nvSpPr>
        <xdr:cNvPr id="442" name="テキスト ボックス 44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16510</xdr:rowOff>
    </xdr:from>
    <xdr:to>
      <xdr:col>20</xdr:col>
      <xdr:colOff>158750</xdr:colOff>
      <xdr:row>74</xdr:row>
      <xdr:rowOff>43180</xdr:rowOff>
    </xdr:to>
    <xdr:cxnSp macro="">
      <xdr:nvCxnSpPr>
        <xdr:cNvPr id="443" name="直線コネクタ 442"/>
        <xdr:cNvCxnSpPr/>
      </xdr:nvCxnSpPr>
      <xdr:spPr>
        <a:xfrm flipV="1">
          <a:off x="13004800" y="125323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36847</xdr:rowOff>
    </xdr:from>
    <xdr:ext cx="762000" cy="259045"/>
    <xdr:sp macro="" textlink="">
      <xdr:nvSpPr>
        <xdr:cNvPr id="445" name="テキスト ボックス 444"/>
        <xdr:cNvSpPr txBox="1"/>
      </xdr:nvSpPr>
      <xdr:spPr>
        <a:xfrm>
          <a:off x="13512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59707</xdr:rowOff>
    </xdr:from>
    <xdr:ext cx="762000" cy="259045"/>
    <xdr:sp macro="" textlink="">
      <xdr:nvSpPr>
        <xdr:cNvPr id="447" name="テキスト ボックス 44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38100</xdr:rowOff>
    </xdr:from>
    <xdr:to>
      <xdr:col>24</xdr:col>
      <xdr:colOff>82550</xdr:colOff>
      <xdr:row>74</xdr:row>
      <xdr:rowOff>139700</xdr:rowOff>
    </xdr:to>
    <xdr:sp macro="" textlink="">
      <xdr:nvSpPr>
        <xdr:cNvPr id="453" name="円/楕円 452"/>
        <xdr:cNvSpPr/>
      </xdr:nvSpPr>
      <xdr:spPr>
        <a:xfrm>
          <a:off x="16459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54627</xdr:rowOff>
    </xdr:from>
    <xdr:ext cx="762000" cy="259045"/>
    <xdr:sp macro="" textlink="">
      <xdr:nvSpPr>
        <xdr:cNvPr id="454" name="公債費以外該当値テキスト"/>
        <xdr:cNvSpPr txBox="1"/>
      </xdr:nvSpPr>
      <xdr:spPr>
        <a:xfrm>
          <a:off x="16598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68580</xdr:rowOff>
    </xdr:from>
    <xdr:to>
      <xdr:col>22</xdr:col>
      <xdr:colOff>615950</xdr:colOff>
      <xdr:row>72</xdr:row>
      <xdr:rowOff>170180</xdr:rowOff>
    </xdr:to>
    <xdr:sp macro="" textlink="">
      <xdr:nvSpPr>
        <xdr:cNvPr id="455" name="円/楕円 454"/>
        <xdr:cNvSpPr/>
      </xdr:nvSpPr>
      <xdr:spPr>
        <a:xfrm>
          <a:off x="15621000" y="124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8907</xdr:rowOff>
    </xdr:from>
    <xdr:ext cx="736600" cy="259045"/>
    <xdr:sp macro="" textlink="">
      <xdr:nvSpPr>
        <xdr:cNvPr id="456" name="テキスト ボックス 455"/>
        <xdr:cNvSpPr txBox="1"/>
      </xdr:nvSpPr>
      <xdr:spPr>
        <a:xfrm>
          <a:off x="15290800" y="1218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102870</xdr:rowOff>
    </xdr:from>
    <xdr:to>
      <xdr:col>21</xdr:col>
      <xdr:colOff>412750</xdr:colOff>
      <xdr:row>74</xdr:row>
      <xdr:rowOff>33020</xdr:rowOff>
    </xdr:to>
    <xdr:sp macro="" textlink="">
      <xdr:nvSpPr>
        <xdr:cNvPr id="457" name="円/楕円 456"/>
        <xdr:cNvSpPr/>
      </xdr:nvSpPr>
      <xdr:spPr>
        <a:xfrm>
          <a:off x="14732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43197</xdr:rowOff>
    </xdr:from>
    <xdr:ext cx="762000" cy="259045"/>
    <xdr:sp macro="" textlink="">
      <xdr:nvSpPr>
        <xdr:cNvPr id="458" name="テキスト ボックス 457"/>
        <xdr:cNvSpPr txBox="1"/>
      </xdr:nvSpPr>
      <xdr:spPr>
        <a:xfrm>
          <a:off x="14401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137160</xdr:rowOff>
    </xdr:from>
    <xdr:to>
      <xdr:col>20</xdr:col>
      <xdr:colOff>209550</xdr:colOff>
      <xdr:row>73</xdr:row>
      <xdr:rowOff>67310</xdr:rowOff>
    </xdr:to>
    <xdr:sp macro="" textlink="">
      <xdr:nvSpPr>
        <xdr:cNvPr id="459" name="円/楕円 458"/>
        <xdr:cNvSpPr/>
      </xdr:nvSpPr>
      <xdr:spPr>
        <a:xfrm>
          <a:off x="13843000" y="124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77487</xdr:rowOff>
    </xdr:from>
    <xdr:ext cx="762000" cy="259045"/>
    <xdr:sp macro="" textlink="">
      <xdr:nvSpPr>
        <xdr:cNvPr id="460" name="テキスト ボックス 459"/>
        <xdr:cNvSpPr txBox="1"/>
      </xdr:nvSpPr>
      <xdr:spPr>
        <a:xfrm>
          <a:off x="13512800" y="1225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163830</xdr:rowOff>
    </xdr:from>
    <xdr:to>
      <xdr:col>19</xdr:col>
      <xdr:colOff>6350</xdr:colOff>
      <xdr:row>74</xdr:row>
      <xdr:rowOff>93980</xdr:rowOff>
    </xdr:to>
    <xdr:sp macro="" textlink="">
      <xdr:nvSpPr>
        <xdr:cNvPr id="461" name="円/楕円 460"/>
        <xdr:cNvSpPr/>
      </xdr:nvSpPr>
      <xdr:spPr>
        <a:xfrm>
          <a:off x="12954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104157</xdr:rowOff>
    </xdr:from>
    <xdr:ext cx="762000" cy="259045"/>
    <xdr:sp macro="" textlink="">
      <xdr:nvSpPr>
        <xdr:cNvPr id="462" name="テキスト ボックス 461"/>
        <xdr:cNvSpPr txBox="1"/>
      </xdr:nvSpPr>
      <xdr:spPr>
        <a:xfrm>
          <a:off x="12623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北海道釧路市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68364</xdr:rowOff>
    </xdr:from>
    <xdr:to>
      <xdr:col>4</xdr:col>
      <xdr:colOff>1117600</xdr:colOff>
      <xdr:row>12</xdr:row>
      <xdr:rowOff>74155</xdr:rowOff>
    </xdr:to>
    <xdr:cxnSp macro="">
      <xdr:nvCxnSpPr>
        <xdr:cNvPr id="50" name="直線コネクタ 49"/>
        <xdr:cNvCxnSpPr/>
      </xdr:nvCxnSpPr>
      <xdr:spPr bwMode="auto">
        <a:xfrm flipV="1">
          <a:off x="5003800" y="2173389"/>
          <a:ext cx="6477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33570</xdr:rowOff>
    </xdr:from>
    <xdr:ext cx="762000" cy="259045"/>
    <xdr:sp macro="" textlink="">
      <xdr:nvSpPr>
        <xdr:cNvPr id="51" name="人口1人当たり決算額の推移平均値テキスト130"/>
        <xdr:cNvSpPr txBox="1"/>
      </xdr:nvSpPr>
      <xdr:spPr>
        <a:xfrm>
          <a:off x="5740400" y="2652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72860</xdr:rowOff>
    </xdr:from>
    <xdr:to>
      <xdr:col>4</xdr:col>
      <xdr:colOff>469900</xdr:colOff>
      <xdr:row>12</xdr:row>
      <xdr:rowOff>74155</xdr:rowOff>
    </xdr:to>
    <xdr:cxnSp macro="">
      <xdr:nvCxnSpPr>
        <xdr:cNvPr id="53" name="直線コネクタ 52"/>
        <xdr:cNvCxnSpPr/>
      </xdr:nvCxnSpPr>
      <xdr:spPr bwMode="auto">
        <a:xfrm>
          <a:off x="4305300" y="2177885"/>
          <a:ext cx="698500" cy="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103903</xdr:rowOff>
    </xdr:from>
    <xdr:ext cx="736600" cy="259045"/>
    <xdr:sp macro="" textlink="">
      <xdr:nvSpPr>
        <xdr:cNvPr id="55" name="テキスト ボックス 54"/>
        <xdr:cNvSpPr txBox="1"/>
      </xdr:nvSpPr>
      <xdr:spPr>
        <a:xfrm>
          <a:off x="4622800" y="272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72860</xdr:rowOff>
    </xdr:from>
    <xdr:to>
      <xdr:col>3</xdr:col>
      <xdr:colOff>904875</xdr:colOff>
      <xdr:row>12</xdr:row>
      <xdr:rowOff>86728</xdr:rowOff>
    </xdr:to>
    <xdr:cxnSp macro="">
      <xdr:nvCxnSpPr>
        <xdr:cNvPr id="56" name="直線コネクタ 55"/>
        <xdr:cNvCxnSpPr/>
      </xdr:nvCxnSpPr>
      <xdr:spPr bwMode="auto">
        <a:xfrm flipV="1">
          <a:off x="3606800" y="2177885"/>
          <a:ext cx="698500" cy="13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xdr:rowOff>
    </xdr:from>
    <xdr:ext cx="762000" cy="259045"/>
    <xdr:sp macro="" textlink="">
      <xdr:nvSpPr>
        <xdr:cNvPr id="58" name="テキスト ボックス 57"/>
        <xdr:cNvSpPr txBox="1"/>
      </xdr:nvSpPr>
      <xdr:spPr>
        <a:xfrm>
          <a:off x="3924300" y="279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9652</xdr:rowOff>
    </xdr:from>
    <xdr:to>
      <xdr:col>3</xdr:col>
      <xdr:colOff>206375</xdr:colOff>
      <xdr:row>12</xdr:row>
      <xdr:rowOff>86728</xdr:rowOff>
    </xdr:to>
    <xdr:cxnSp macro="">
      <xdr:nvCxnSpPr>
        <xdr:cNvPr id="59" name="直線コネクタ 58"/>
        <xdr:cNvCxnSpPr/>
      </xdr:nvCxnSpPr>
      <xdr:spPr bwMode="auto">
        <a:xfrm>
          <a:off x="2908300" y="2114677"/>
          <a:ext cx="698500" cy="77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4348</xdr:rowOff>
    </xdr:from>
    <xdr:ext cx="762000" cy="259045"/>
    <xdr:sp macro="" textlink="">
      <xdr:nvSpPr>
        <xdr:cNvPr id="61" name="テキスト ボックス 60"/>
        <xdr:cNvSpPr txBox="1"/>
      </xdr:nvSpPr>
      <xdr:spPr>
        <a:xfrm>
          <a:off x="32258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138345</xdr:rowOff>
    </xdr:from>
    <xdr:ext cx="762000" cy="259045"/>
    <xdr:sp macro="" textlink="">
      <xdr:nvSpPr>
        <xdr:cNvPr id="63" name="テキスト ボックス 62"/>
        <xdr:cNvSpPr txBox="1"/>
      </xdr:nvSpPr>
      <xdr:spPr>
        <a:xfrm>
          <a:off x="25273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17564</xdr:rowOff>
    </xdr:from>
    <xdr:to>
      <xdr:col>5</xdr:col>
      <xdr:colOff>34925</xdr:colOff>
      <xdr:row>12</xdr:row>
      <xdr:rowOff>119164</xdr:rowOff>
    </xdr:to>
    <xdr:sp macro="" textlink="">
      <xdr:nvSpPr>
        <xdr:cNvPr id="69" name="円/楕円 68"/>
        <xdr:cNvSpPr/>
      </xdr:nvSpPr>
      <xdr:spPr bwMode="auto">
        <a:xfrm>
          <a:off x="5600700" y="2122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34091</xdr:rowOff>
    </xdr:from>
    <xdr:ext cx="762000" cy="259045"/>
    <xdr:sp macro="" textlink="">
      <xdr:nvSpPr>
        <xdr:cNvPr id="70" name="人口1人当たり決算額の推移該当値テキスト130"/>
        <xdr:cNvSpPr txBox="1"/>
      </xdr:nvSpPr>
      <xdr:spPr>
        <a:xfrm>
          <a:off x="5740400" y="196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76,289</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23355</xdr:rowOff>
    </xdr:from>
    <xdr:to>
      <xdr:col>4</xdr:col>
      <xdr:colOff>520700</xdr:colOff>
      <xdr:row>12</xdr:row>
      <xdr:rowOff>124955</xdr:rowOff>
    </xdr:to>
    <xdr:sp macro="" textlink="">
      <xdr:nvSpPr>
        <xdr:cNvPr id="71" name="円/楕円 70"/>
        <xdr:cNvSpPr/>
      </xdr:nvSpPr>
      <xdr:spPr bwMode="auto">
        <a:xfrm>
          <a:off x="4953000" y="2128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135132</xdr:rowOff>
    </xdr:from>
    <xdr:ext cx="736600" cy="259045"/>
    <xdr:sp macro="" textlink="">
      <xdr:nvSpPr>
        <xdr:cNvPr id="72" name="テキスト ボックス 71"/>
        <xdr:cNvSpPr txBox="1"/>
      </xdr:nvSpPr>
      <xdr:spPr>
        <a:xfrm>
          <a:off x="4622800" y="189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76,137</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22060</xdr:rowOff>
    </xdr:from>
    <xdr:to>
      <xdr:col>3</xdr:col>
      <xdr:colOff>955675</xdr:colOff>
      <xdr:row>12</xdr:row>
      <xdr:rowOff>123660</xdr:rowOff>
    </xdr:to>
    <xdr:sp macro="" textlink="">
      <xdr:nvSpPr>
        <xdr:cNvPr id="73" name="円/楕円 72"/>
        <xdr:cNvSpPr/>
      </xdr:nvSpPr>
      <xdr:spPr bwMode="auto">
        <a:xfrm>
          <a:off x="4254500" y="2127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133837</xdr:rowOff>
    </xdr:from>
    <xdr:ext cx="762000" cy="259045"/>
    <xdr:sp macro="" textlink="">
      <xdr:nvSpPr>
        <xdr:cNvPr id="74" name="テキスト ボックス 73"/>
        <xdr:cNvSpPr txBox="1"/>
      </xdr:nvSpPr>
      <xdr:spPr>
        <a:xfrm>
          <a:off x="3924300" y="189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76,171</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35928</xdr:rowOff>
    </xdr:from>
    <xdr:to>
      <xdr:col>3</xdr:col>
      <xdr:colOff>257175</xdr:colOff>
      <xdr:row>12</xdr:row>
      <xdr:rowOff>137528</xdr:rowOff>
    </xdr:to>
    <xdr:sp macro="" textlink="">
      <xdr:nvSpPr>
        <xdr:cNvPr id="75" name="円/楕円 74"/>
        <xdr:cNvSpPr/>
      </xdr:nvSpPr>
      <xdr:spPr bwMode="auto">
        <a:xfrm>
          <a:off x="3556000" y="2140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147705</xdr:rowOff>
    </xdr:from>
    <xdr:ext cx="762000" cy="259045"/>
    <xdr:sp macro="" textlink="">
      <xdr:nvSpPr>
        <xdr:cNvPr id="76" name="テキスト ボックス 75"/>
        <xdr:cNvSpPr txBox="1"/>
      </xdr:nvSpPr>
      <xdr:spPr>
        <a:xfrm>
          <a:off x="3225800" y="19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75,807</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130302</xdr:rowOff>
    </xdr:from>
    <xdr:to>
      <xdr:col>2</xdr:col>
      <xdr:colOff>692150</xdr:colOff>
      <xdr:row>12</xdr:row>
      <xdr:rowOff>60452</xdr:rowOff>
    </xdr:to>
    <xdr:sp macro="" textlink="">
      <xdr:nvSpPr>
        <xdr:cNvPr id="77" name="円/楕円 76"/>
        <xdr:cNvSpPr/>
      </xdr:nvSpPr>
      <xdr:spPr bwMode="auto">
        <a:xfrm>
          <a:off x="2857500" y="2063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70629</xdr:rowOff>
    </xdr:from>
    <xdr:ext cx="762000" cy="259045"/>
    <xdr:sp macro="" textlink="">
      <xdr:nvSpPr>
        <xdr:cNvPr id="78" name="テキスト ボックス 77"/>
        <xdr:cNvSpPr txBox="1"/>
      </xdr:nvSpPr>
      <xdr:spPr>
        <a:xfrm>
          <a:off x="2527300" y="183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268884</xdr:rowOff>
    </xdr:from>
    <xdr:to>
      <xdr:col>4</xdr:col>
      <xdr:colOff>1117600</xdr:colOff>
      <xdr:row>33</xdr:row>
      <xdr:rowOff>313728</xdr:rowOff>
    </xdr:to>
    <xdr:cxnSp macro="">
      <xdr:nvCxnSpPr>
        <xdr:cNvPr id="111" name="直線コネクタ 110"/>
        <xdr:cNvCxnSpPr/>
      </xdr:nvCxnSpPr>
      <xdr:spPr bwMode="auto">
        <a:xfrm flipV="1">
          <a:off x="5003800" y="6193434"/>
          <a:ext cx="647700" cy="44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245025</xdr:rowOff>
    </xdr:from>
    <xdr:ext cx="762000" cy="259045"/>
    <xdr:sp macro="" textlink="">
      <xdr:nvSpPr>
        <xdr:cNvPr id="112" name="人口1人当たり決算額の推移平均値テキスト445"/>
        <xdr:cNvSpPr txBox="1"/>
      </xdr:nvSpPr>
      <xdr:spPr>
        <a:xfrm>
          <a:off x="5740400" y="6855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260655</xdr:rowOff>
    </xdr:from>
    <xdr:to>
      <xdr:col>4</xdr:col>
      <xdr:colOff>469900</xdr:colOff>
      <xdr:row>33</xdr:row>
      <xdr:rowOff>313728</xdr:rowOff>
    </xdr:to>
    <xdr:cxnSp macro="">
      <xdr:nvCxnSpPr>
        <xdr:cNvPr id="114" name="直線コネクタ 113"/>
        <xdr:cNvCxnSpPr/>
      </xdr:nvCxnSpPr>
      <xdr:spPr bwMode="auto">
        <a:xfrm>
          <a:off x="4305300" y="6185205"/>
          <a:ext cx="698500" cy="5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311319</xdr:rowOff>
    </xdr:from>
    <xdr:ext cx="736600" cy="259045"/>
    <xdr:sp macro="" textlink="">
      <xdr:nvSpPr>
        <xdr:cNvPr id="116" name="テキスト ボックス 115"/>
        <xdr:cNvSpPr txBox="1"/>
      </xdr:nvSpPr>
      <xdr:spPr>
        <a:xfrm>
          <a:off x="4622800" y="692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173215</xdr:rowOff>
    </xdr:from>
    <xdr:to>
      <xdr:col>3</xdr:col>
      <xdr:colOff>904875</xdr:colOff>
      <xdr:row>33</xdr:row>
      <xdr:rowOff>260655</xdr:rowOff>
    </xdr:to>
    <xdr:cxnSp macro="">
      <xdr:nvCxnSpPr>
        <xdr:cNvPr id="117" name="直線コネクタ 116"/>
        <xdr:cNvCxnSpPr/>
      </xdr:nvCxnSpPr>
      <xdr:spPr bwMode="auto">
        <a:xfrm>
          <a:off x="3606800" y="6097765"/>
          <a:ext cx="698500" cy="87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301338</xdr:rowOff>
    </xdr:from>
    <xdr:ext cx="762000" cy="259045"/>
    <xdr:sp macro="" textlink="">
      <xdr:nvSpPr>
        <xdr:cNvPr id="119" name="テキスト ボックス 118"/>
        <xdr:cNvSpPr txBox="1"/>
      </xdr:nvSpPr>
      <xdr:spPr>
        <a:xfrm>
          <a:off x="3924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163043</xdr:rowOff>
    </xdr:from>
    <xdr:to>
      <xdr:col>3</xdr:col>
      <xdr:colOff>206375</xdr:colOff>
      <xdr:row>33</xdr:row>
      <xdr:rowOff>173215</xdr:rowOff>
    </xdr:to>
    <xdr:cxnSp macro="">
      <xdr:nvCxnSpPr>
        <xdr:cNvPr id="120" name="直線コネクタ 119"/>
        <xdr:cNvCxnSpPr/>
      </xdr:nvCxnSpPr>
      <xdr:spPr bwMode="auto">
        <a:xfrm>
          <a:off x="2908300" y="6087593"/>
          <a:ext cx="698500" cy="10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246587</xdr:rowOff>
    </xdr:from>
    <xdr:ext cx="762000" cy="259045"/>
    <xdr:sp macro="" textlink="">
      <xdr:nvSpPr>
        <xdr:cNvPr id="122" name="テキスト ボックス 121"/>
        <xdr:cNvSpPr txBox="1"/>
      </xdr:nvSpPr>
      <xdr:spPr>
        <a:xfrm>
          <a:off x="32258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179226</xdr:rowOff>
    </xdr:from>
    <xdr:ext cx="762000" cy="259045"/>
    <xdr:sp macro="" textlink="">
      <xdr:nvSpPr>
        <xdr:cNvPr id="124" name="テキスト ボックス 123"/>
        <xdr:cNvSpPr txBox="1"/>
      </xdr:nvSpPr>
      <xdr:spPr>
        <a:xfrm>
          <a:off x="2527300" y="678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218084</xdr:rowOff>
    </xdr:from>
    <xdr:to>
      <xdr:col>5</xdr:col>
      <xdr:colOff>34925</xdr:colOff>
      <xdr:row>33</xdr:row>
      <xdr:rowOff>319684</xdr:rowOff>
    </xdr:to>
    <xdr:sp macro="" textlink="">
      <xdr:nvSpPr>
        <xdr:cNvPr id="130" name="円/楕円 129"/>
        <xdr:cNvSpPr/>
      </xdr:nvSpPr>
      <xdr:spPr bwMode="auto">
        <a:xfrm>
          <a:off x="5600700" y="6142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164761</xdr:rowOff>
    </xdr:from>
    <xdr:ext cx="762000" cy="259045"/>
    <xdr:sp macro="" textlink="">
      <xdr:nvSpPr>
        <xdr:cNvPr id="131" name="人口1人当たり決算額の推移該当値テキスト445"/>
        <xdr:cNvSpPr txBox="1"/>
      </xdr:nvSpPr>
      <xdr:spPr>
        <a:xfrm>
          <a:off x="5740400" y="6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25,776</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262928</xdr:rowOff>
    </xdr:from>
    <xdr:to>
      <xdr:col>4</xdr:col>
      <xdr:colOff>520700</xdr:colOff>
      <xdr:row>34</xdr:row>
      <xdr:rowOff>21628</xdr:rowOff>
    </xdr:to>
    <xdr:sp macro="" textlink="">
      <xdr:nvSpPr>
        <xdr:cNvPr id="132" name="円/楕円 131"/>
        <xdr:cNvSpPr/>
      </xdr:nvSpPr>
      <xdr:spPr bwMode="auto">
        <a:xfrm>
          <a:off x="4953000" y="6187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31805</xdr:rowOff>
    </xdr:from>
    <xdr:ext cx="736600" cy="259045"/>
    <xdr:sp macro="" textlink="">
      <xdr:nvSpPr>
        <xdr:cNvPr id="133" name="テキスト ボックス 132"/>
        <xdr:cNvSpPr txBox="1"/>
      </xdr:nvSpPr>
      <xdr:spPr>
        <a:xfrm>
          <a:off x="4622800" y="595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24,599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209855</xdr:rowOff>
    </xdr:from>
    <xdr:to>
      <xdr:col>3</xdr:col>
      <xdr:colOff>955675</xdr:colOff>
      <xdr:row>33</xdr:row>
      <xdr:rowOff>311455</xdr:rowOff>
    </xdr:to>
    <xdr:sp macro="" textlink="">
      <xdr:nvSpPr>
        <xdr:cNvPr id="134" name="円/楕円 133"/>
        <xdr:cNvSpPr/>
      </xdr:nvSpPr>
      <xdr:spPr bwMode="auto">
        <a:xfrm>
          <a:off x="4254500" y="6134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150182</xdr:rowOff>
    </xdr:from>
    <xdr:ext cx="762000" cy="259045"/>
    <xdr:sp macro="" textlink="">
      <xdr:nvSpPr>
        <xdr:cNvPr id="135" name="テキスト ボックス 134"/>
        <xdr:cNvSpPr txBox="1"/>
      </xdr:nvSpPr>
      <xdr:spPr>
        <a:xfrm>
          <a:off x="3924300" y="590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25,992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122415</xdr:rowOff>
    </xdr:from>
    <xdr:to>
      <xdr:col>3</xdr:col>
      <xdr:colOff>257175</xdr:colOff>
      <xdr:row>33</xdr:row>
      <xdr:rowOff>224015</xdr:rowOff>
    </xdr:to>
    <xdr:sp macro="" textlink="">
      <xdr:nvSpPr>
        <xdr:cNvPr id="136" name="円/楕円 135"/>
        <xdr:cNvSpPr/>
      </xdr:nvSpPr>
      <xdr:spPr bwMode="auto">
        <a:xfrm>
          <a:off x="3556000" y="604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62742</xdr:rowOff>
    </xdr:from>
    <xdr:ext cx="762000" cy="259045"/>
    <xdr:sp macro="" textlink="">
      <xdr:nvSpPr>
        <xdr:cNvPr id="137" name="テキスト ボックス 136"/>
        <xdr:cNvSpPr txBox="1"/>
      </xdr:nvSpPr>
      <xdr:spPr>
        <a:xfrm>
          <a:off x="3225800" y="581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28,287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112243</xdr:rowOff>
    </xdr:from>
    <xdr:to>
      <xdr:col>2</xdr:col>
      <xdr:colOff>692150</xdr:colOff>
      <xdr:row>33</xdr:row>
      <xdr:rowOff>213843</xdr:rowOff>
    </xdr:to>
    <xdr:sp macro="" textlink="">
      <xdr:nvSpPr>
        <xdr:cNvPr id="138" name="円/楕円 137"/>
        <xdr:cNvSpPr/>
      </xdr:nvSpPr>
      <xdr:spPr bwMode="auto">
        <a:xfrm>
          <a:off x="2857500" y="6036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52570</xdr:rowOff>
    </xdr:from>
    <xdr:ext cx="762000" cy="259045"/>
    <xdr:sp macro="" textlink="">
      <xdr:nvSpPr>
        <xdr:cNvPr id="139" name="テキスト ボックス 138"/>
        <xdr:cNvSpPr txBox="1"/>
      </xdr:nvSpPr>
      <xdr:spPr>
        <a:xfrm>
          <a:off x="2527300" y="58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北海道釧路市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174,518
173,893
1,362.90
95,905,873
95,304,777
600,625
48,572,196
126,596,366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111.5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160541</xdr:rowOff>
    </xdr:from>
    <xdr:to>
      <xdr:col>6</xdr:col>
      <xdr:colOff>510540</xdr:colOff>
      <xdr:row>38</xdr:row>
      <xdr:rowOff>161607</xdr:rowOff>
    </xdr:to>
    <xdr:cxnSp macro="">
      <xdr:nvCxnSpPr>
        <xdr:cNvPr id="56" name="直線コネクタ 55"/>
        <xdr:cNvCxnSpPr/>
      </xdr:nvCxnSpPr>
      <xdr:spPr>
        <a:xfrm flipV="1">
          <a:off x="4633595" y="5475491"/>
          <a:ext cx="1270" cy="1201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165434</xdr:rowOff>
    </xdr:from>
    <xdr:ext cx="534377" cy="259045"/>
    <xdr:sp macro="" textlink="">
      <xdr:nvSpPr>
        <xdr:cNvPr id="57" name="人件費最小値テキスト"/>
        <xdr:cNvSpPr txBox="1"/>
      </xdr:nvSpPr>
      <xdr:spPr>
        <a:xfrm>
          <a:off x="4686300" y="668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161607</xdr:rowOff>
    </xdr:from>
    <xdr:to>
      <xdr:col>6</xdr:col>
      <xdr:colOff>600075</xdr:colOff>
      <xdr:row>38</xdr:row>
      <xdr:rowOff>161607</xdr:rowOff>
    </xdr:to>
    <xdr:cxnSp macro="">
      <xdr:nvCxnSpPr>
        <xdr:cNvPr id="58" name="直線コネクタ 57"/>
        <xdr:cNvCxnSpPr/>
      </xdr:nvCxnSpPr>
      <xdr:spPr>
        <a:xfrm>
          <a:off x="4546600" y="667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107218</xdr:rowOff>
    </xdr:from>
    <xdr:ext cx="534377" cy="259045"/>
    <xdr:sp macro="" textlink="">
      <xdr:nvSpPr>
        <xdr:cNvPr id="59" name="人件費最大値テキスト"/>
        <xdr:cNvSpPr txBox="1"/>
      </xdr:nvSpPr>
      <xdr:spPr>
        <a:xfrm>
          <a:off x="4686300" y="52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31</xdr:row>
      <xdr:rowOff>160541</xdr:rowOff>
    </xdr:from>
    <xdr:to>
      <xdr:col>6</xdr:col>
      <xdr:colOff>600075</xdr:colOff>
      <xdr:row>31</xdr:row>
      <xdr:rowOff>160541</xdr:rowOff>
    </xdr:to>
    <xdr:cxnSp macro="">
      <xdr:nvCxnSpPr>
        <xdr:cNvPr id="60" name="直線コネクタ 59"/>
        <xdr:cNvCxnSpPr/>
      </xdr:nvCxnSpPr>
      <xdr:spPr>
        <a:xfrm>
          <a:off x="4546600" y="547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163284</xdr:rowOff>
    </xdr:from>
    <xdr:to>
      <xdr:col>6</xdr:col>
      <xdr:colOff>511175</xdr:colOff>
      <xdr:row>32</xdr:row>
      <xdr:rowOff>58090</xdr:rowOff>
    </xdr:to>
    <xdr:cxnSp macro="">
      <xdr:nvCxnSpPr>
        <xdr:cNvPr id="61" name="直線コネクタ 60"/>
        <xdr:cNvCxnSpPr/>
      </xdr:nvCxnSpPr>
      <xdr:spPr>
        <a:xfrm flipV="1">
          <a:off x="3797300" y="5478234"/>
          <a:ext cx="8382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41190</xdr:rowOff>
    </xdr:from>
    <xdr:ext cx="534377" cy="259045"/>
    <xdr:sp macro="" textlink="">
      <xdr:nvSpPr>
        <xdr:cNvPr id="62" name="人件費平均値テキスト"/>
        <xdr:cNvSpPr txBox="1"/>
      </xdr:nvSpPr>
      <xdr:spPr>
        <a:xfrm>
          <a:off x="4686300" y="6041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62763</xdr:rowOff>
    </xdr:from>
    <xdr:to>
      <xdr:col>6</xdr:col>
      <xdr:colOff>561975</xdr:colOff>
      <xdr:row>35</xdr:row>
      <xdr:rowOff>164363</xdr:rowOff>
    </xdr:to>
    <xdr:sp macro="" textlink="">
      <xdr:nvSpPr>
        <xdr:cNvPr id="63" name="フローチャート : 判断 62"/>
        <xdr:cNvSpPr/>
      </xdr:nvSpPr>
      <xdr:spPr>
        <a:xfrm>
          <a:off x="45847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101295</xdr:rowOff>
    </xdr:from>
    <xdr:to>
      <xdr:col>5</xdr:col>
      <xdr:colOff>358775</xdr:colOff>
      <xdr:row>32</xdr:row>
      <xdr:rowOff>58090</xdr:rowOff>
    </xdr:to>
    <xdr:cxnSp macro="">
      <xdr:nvCxnSpPr>
        <xdr:cNvPr id="64" name="直線コネクタ 63"/>
        <xdr:cNvCxnSpPr/>
      </xdr:nvCxnSpPr>
      <xdr:spPr>
        <a:xfrm>
          <a:off x="2908300" y="5416245"/>
          <a:ext cx="8890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12624</xdr:rowOff>
    </xdr:from>
    <xdr:to>
      <xdr:col>5</xdr:col>
      <xdr:colOff>409575</xdr:colOff>
      <xdr:row>35</xdr:row>
      <xdr:rowOff>114224</xdr:rowOff>
    </xdr:to>
    <xdr:sp macro="" textlink="">
      <xdr:nvSpPr>
        <xdr:cNvPr id="65" name="フローチャート : 判断 64"/>
        <xdr:cNvSpPr/>
      </xdr:nvSpPr>
      <xdr:spPr>
        <a:xfrm>
          <a:off x="3746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105351</xdr:rowOff>
    </xdr:from>
    <xdr:ext cx="534377" cy="259045"/>
    <xdr:sp macro="" textlink="">
      <xdr:nvSpPr>
        <xdr:cNvPr id="66" name="テキスト ボックス 65"/>
        <xdr:cNvSpPr txBox="1"/>
      </xdr:nvSpPr>
      <xdr:spPr>
        <a:xfrm>
          <a:off x="3530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60604</xdr:rowOff>
    </xdr:from>
    <xdr:to>
      <xdr:col>4</xdr:col>
      <xdr:colOff>155575</xdr:colOff>
      <xdr:row>31</xdr:row>
      <xdr:rowOff>101295</xdr:rowOff>
    </xdr:to>
    <xdr:cxnSp macro="">
      <xdr:nvCxnSpPr>
        <xdr:cNvPr id="67" name="直線コネクタ 66"/>
        <xdr:cNvCxnSpPr/>
      </xdr:nvCxnSpPr>
      <xdr:spPr>
        <a:xfrm>
          <a:off x="2019300" y="5375554"/>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31407</xdr:rowOff>
    </xdr:from>
    <xdr:to>
      <xdr:col>4</xdr:col>
      <xdr:colOff>206375</xdr:colOff>
      <xdr:row>35</xdr:row>
      <xdr:rowOff>133007</xdr:rowOff>
    </xdr:to>
    <xdr:sp macro="" textlink="">
      <xdr:nvSpPr>
        <xdr:cNvPr id="68" name="フローチャート : 判断 67"/>
        <xdr:cNvSpPr/>
      </xdr:nvSpPr>
      <xdr:spPr>
        <a:xfrm>
          <a:off x="2857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124134</xdr:rowOff>
    </xdr:from>
    <xdr:ext cx="534377" cy="259045"/>
    <xdr:sp macro="" textlink="">
      <xdr:nvSpPr>
        <xdr:cNvPr id="69" name="テキスト ボックス 68"/>
        <xdr:cNvSpPr txBox="1"/>
      </xdr:nvSpPr>
      <xdr:spPr>
        <a:xfrm>
          <a:off x="2641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106134</xdr:rowOff>
    </xdr:from>
    <xdr:to>
      <xdr:col>2</xdr:col>
      <xdr:colOff>638175</xdr:colOff>
      <xdr:row>31</xdr:row>
      <xdr:rowOff>60604</xdr:rowOff>
    </xdr:to>
    <xdr:cxnSp macro="">
      <xdr:nvCxnSpPr>
        <xdr:cNvPr id="70" name="直線コネクタ 69"/>
        <xdr:cNvCxnSpPr/>
      </xdr:nvCxnSpPr>
      <xdr:spPr>
        <a:xfrm>
          <a:off x="1130300" y="5249634"/>
          <a:ext cx="889000" cy="12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20549</xdr:rowOff>
    </xdr:from>
    <xdr:to>
      <xdr:col>3</xdr:col>
      <xdr:colOff>3175</xdr:colOff>
      <xdr:row>35</xdr:row>
      <xdr:rowOff>122149</xdr:rowOff>
    </xdr:to>
    <xdr:sp macro="" textlink="">
      <xdr:nvSpPr>
        <xdr:cNvPr id="71" name="フローチャート : 判断 70"/>
        <xdr:cNvSpPr/>
      </xdr:nvSpPr>
      <xdr:spPr>
        <a:xfrm>
          <a:off x="1968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113276</xdr:rowOff>
    </xdr:from>
    <xdr:ext cx="534377" cy="259045"/>
    <xdr:sp macro="" textlink="">
      <xdr:nvSpPr>
        <xdr:cNvPr id="72" name="テキスト ボックス 71"/>
        <xdr:cNvSpPr txBox="1"/>
      </xdr:nvSpPr>
      <xdr:spPr>
        <a:xfrm>
          <a:off x="1752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135953</xdr:rowOff>
    </xdr:from>
    <xdr:to>
      <xdr:col>1</xdr:col>
      <xdr:colOff>485775</xdr:colOff>
      <xdr:row>35</xdr:row>
      <xdr:rowOff>66103</xdr:rowOff>
    </xdr:to>
    <xdr:sp macro="" textlink="">
      <xdr:nvSpPr>
        <xdr:cNvPr id="73" name="フローチャート : 判断 72"/>
        <xdr:cNvSpPr/>
      </xdr:nvSpPr>
      <xdr:spPr>
        <a:xfrm>
          <a:off x="1079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57230</xdr:rowOff>
    </xdr:from>
    <xdr:ext cx="534377" cy="259045"/>
    <xdr:sp macro="" textlink="">
      <xdr:nvSpPr>
        <xdr:cNvPr id="74" name="テキスト ボックス 73"/>
        <xdr:cNvSpPr txBox="1"/>
      </xdr:nvSpPr>
      <xdr:spPr>
        <a:xfrm>
          <a:off x="863111" y="60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112484</xdr:rowOff>
    </xdr:from>
    <xdr:to>
      <xdr:col>6</xdr:col>
      <xdr:colOff>561975</xdr:colOff>
      <xdr:row>32</xdr:row>
      <xdr:rowOff>42634</xdr:rowOff>
    </xdr:to>
    <xdr:sp macro="" textlink="">
      <xdr:nvSpPr>
        <xdr:cNvPr id="80" name="円/楕円 79"/>
        <xdr:cNvSpPr/>
      </xdr:nvSpPr>
      <xdr:spPr>
        <a:xfrm>
          <a:off x="4584700" y="542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62768</xdr:rowOff>
    </xdr:from>
    <xdr:ext cx="534377" cy="259045"/>
    <xdr:sp macro="" textlink="">
      <xdr:nvSpPr>
        <xdr:cNvPr id="81" name="人件費該当値テキスト"/>
        <xdr:cNvSpPr txBox="1"/>
      </xdr:nvSpPr>
      <xdr:spPr>
        <a:xfrm>
          <a:off x="4686300" y="537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72,881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7290</xdr:rowOff>
    </xdr:from>
    <xdr:to>
      <xdr:col>5</xdr:col>
      <xdr:colOff>409575</xdr:colOff>
      <xdr:row>32</xdr:row>
      <xdr:rowOff>108890</xdr:rowOff>
    </xdr:to>
    <xdr:sp macro="" textlink="">
      <xdr:nvSpPr>
        <xdr:cNvPr id="82" name="円/楕円 81"/>
        <xdr:cNvSpPr/>
      </xdr:nvSpPr>
      <xdr:spPr>
        <a:xfrm>
          <a:off x="3746500" y="54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125417</xdr:rowOff>
    </xdr:from>
    <xdr:ext cx="534377" cy="259045"/>
    <xdr:sp macro="" textlink="">
      <xdr:nvSpPr>
        <xdr:cNvPr id="83" name="テキスト ボックス 82"/>
        <xdr:cNvSpPr txBox="1"/>
      </xdr:nvSpPr>
      <xdr:spPr>
        <a:xfrm>
          <a:off x="3530111" y="52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71,142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50495</xdr:rowOff>
    </xdr:from>
    <xdr:to>
      <xdr:col>4</xdr:col>
      <xdr:colOff>206375</xdr:colOff>
      <xdr:row>31</xdr:row>
      <xdr:rowOff>152095</xdr:rowOff>
    </xdr:to>
    <xdr:sp macro="" textlink="">
      <xdr:nvSpPr>
        <xdr:cNvPr id="84" name="円/楕円 83"/>
        <xdr:cNvSpPr/>
      </xdr:nvSpPr>
      <xdr:spPr>
        <a:xfrm>
          <a:off x="2857500" y="536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168622</xdr:rowOff>
    </xdr:from>
    <xdr:ext cx="534377" cy="259045"/>
    <xdr:sp macro="" textlink="">
      <xdr:nvSpPr>
        <xdr:cNvPr id="85" name="テキスト ボックス 84"/>
        <xdr:cNvSpPr txBox="1"/>
      </xdr:nvSpPr>
      <xdr:spPr>
        <a:xfrm>
          <a:off x="2641111" y="514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74,508</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9804</xdr:rowOff>
    </xdr:from>
    <xdr:to>
      <xdr:col>3</xdr:col>
      <xdr:colOff>3175</xdr:colOff>
      <xdr:row>31</xdr:row>
      <xdr:rowOff>111404</xdr:rowOff>
    </xdr:to>
    <xdr:sp macro="" textlink="">
      <xdr:nvSpPr>
        <xdr:cNvPr id="86" name="円/楕円 85"/>
        <xdr:cNvSpPr/>
      </xdr:nvSpPr>
      <xdr:spPr>
        <a:xfrm>
          <a:off x="1968500" y="532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127931</xdr:rowOff>
    </xdr:from>
    <xdr:ext cx="534377" cy="259045"/>
    <xdr:sp macro="" textlink="">
      <xdr:nvSpPr>
        <xdr:cNvPr id="87" name="テキスト ボックス 86"/>
        <xdr:cNvSpPr txBox="1"/>
      </xdr:nvSpPr>
      <xdr:spPr>
        <a:xfrm>
          <a:off x="1752111" y="50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75,576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55334</xdr:rowOff>
    </xdr:from>
    <xdr:to>
      <xdr:col>1</xdr:col>
      <xdr:colOff>485775</xdr:colOff>
      <xdr:row>30</xdr:row>
      <xdr:rowOff>156934</xdr:rowOff>
    </xdr:to>
    <xdr:sp macro="" textlink="">
      <xdr:nvSpPr>
        <xdr:cNvPr id="88" name="円/楕円 87"/>
        <xdr:cNvSpPr/>
      </xdr:nvSpPr>
      <xdr:spPr>
        <a:xfrm>
          <a:off x="1079500" y="51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2011</xdr:rowOff>
    </xdr:from>
    <xdr:ext cx="534377" cy="259045"/>
    <xdr:sp macro="" textlink="">
      <xdr:nvSpPr>
        <xdr:cNvPr id="89" name="テキスト ボックス 88"/>
        <xdr:cNvSpPr txBox="1"/>
      </xdr:nvSpPr>
      <xdr:spPr>
        <a:xfrm>
          <a:off x="863111" y="497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3" name="直線コネクタ 112"/>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4"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5" name="直線コネクタ 114"/>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6"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7" name="直線コネクタ 116"/>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4128</xdr:rowOff>
    </xdr:from>
    <xdr:to>
      <xdr:col>6</xdr:col>
      <xdr:colOff>511175</xdr:colOff>
      <xdr:row>58</xdr:row>
      <xdr:rowOff>10106</xdr:rowOff>
    </xdr:to>
    <xdr:cxnSp macro="">
      <xdr:nvCxnSpPr>
        <xdr:cNvPr id="118" name="直線コネクタ 117"/>
        <xdr:cNvCxnSpPr/>
      </xdr:nvCxnSpPr>
      <xdr:spPr>
        <a:xfrm flipV="1">
          <a:off x="3797300" y="9948228"/>
          <a:ext cx="838200" cy="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9"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20" name="フローチャート : 判断 119"/>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10106</xdr:rowOff>
    </xdr:from>
    <xdr:to>
      <xdr:col>5</xdr:col>
      <xdr:colOff>358775</xdr:colOff>
      <xdr:row>58</xdr:row>
      <xdr:rowOff>15928</xdr:rowOff>
    </xdr:to>
    <xdr:cxnSp macro="">
      <xdr:nvCxnSpPr>
        <xdr:cNvPr id="121" name="直線コネクタ 120"/>
        <xdr:cNvCxnSpPr/>
      </xdr:nvCxnSpPr>
      <xdr:spPr>
        <a:xfrm flipV="1">
          <a:off x="2908300" y="9954206"/>
          <a:ext cx="8890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2" name="フローチャート : 判断 121"/>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3" name="テキスト ボックス 122"/>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15928</xdr:rowOff>
    </xdr:from>
    <xdr:to>
      <xdr:col>4</xdr:col>
      <xdr:colOff>155575</xdr:colOff>
      <xdr:row>58</xdr:row>
      <xdr:rowOff>30501</xdr:rowOff>
    </xdr:to>
    <xdr:cxnSp macro="">
      <xdr:nvCxnSpPr>
        <xdr:cNvPr id="124" name="直線コネクタ 123"/>
        <xdr:cNvCxnSpPr/>
      </xdr:nvCxnSpPr>
      <xdr:spPr>
        <a:xfrm flipV="1">
          <a:off x="2019300" y="9960028"/>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5" name="フローチャート : 判断 124"/>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6" name="テキスト ボックス 125"/>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30501</xdr:rowOff>
    </xdr:from>
    <xdr:to>
      <xdr:col>2</xdr:col>
      <xdr:colOff>638175</xdr:colOff>
      <xdr:row>58</xdr:row>
      <xdr:rowOff>31790</xdr:rowOff>
    </xdr:to>
    <xdr:cxnSp macro="">
      <xdr:nvCxnSpPr>
        <xdr:cNvPr id="127" name="直線コネクタ 126"/>
        <xdr:cNvCxnSpPr/>
      </xdr:nvCxnSpPr>
      <xdr:spPr>
        <a:xfrm flipV="1">
          <a:off x="1130300" y="9974601"/>
          <a:ext cx="8890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8" name="フローチャート : 判断 127"/>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9" name="テキスト ボックス 128"/>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30" name="フローチャート : 判断 129"/>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31" name="テキスト ボックス 130"/>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124778</xdr:rowOff>
    </xdr:from>
    <xdr:to>
      <xdr:col>6</xdr:col>
      <xdr:colOff>561975</xdr:colOff>
      <xdr:row>58</xdr:row>
      <xdr:rowOff>54928</xdr:rowOff>
    </xdr:to>
    <xdr:sp macro="" textlink="">
      <xdr:nvSpPr>
        <xdr:cNvPr id="137" name="円/楕円 136"/>
        <xdr:cNvSpPr/>
      </xdr:nvSpPr>
      <xdr:spPr>
        <a:xfrm>
          <a:off x="4584700" y="989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77526</xdr:rowOff>
    </xdr:from>
    <xdr:ext cx="534377" cy="259045"/>
    <xdr:sp macro="" textlink="">
      <xdr:nvSpPr>
        <xdr:cNvPr id="138" name="物件費該当値テキスト"/>
        <xdr:cNvSpPr txBox="1"/>
      </xdr:nvSpPr>
      <xdr:spPr>
        <a:xfrm>
          <a:off x="4686300" y="98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130756</xdr:rowOff>
    </xdr:from>
    <xdr:to>
      <xdr:col>5</xdr:col>
      <xdr:colOff>409575</xdr:colOff>
      <xdr:row>58</xdr:row>
      <xdr:rowOff>60906</xdr:rowOff>
    </xdr:to>
    <xdr:sp macro="" textlink="">
      <xdr:nvSpPr>
        <xdr:cNvPr id="139" name="円/楕円 138"/>
        <xdr:cNvSpPr/>
      </xdr:nvSpPr>
      <xdr:spPr>
        <a:xfrm>
          <a:off x="3746500" y="99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52033</xdr:rowOff>
    </xdr:from>
    <xdr:ext cx="534377" cy="259045"/>
    <xdr:sp macro="" textlink="">
      <xdr:nvSpPr>
        <xdr:cNvPr id="140" name="テキスト ボックス 139"/>
        <xdr:cNvSpPr txBox="1"/>
      </xdr:nvSpPr>
      <xdr:spPr>
        <a:xfrm>
          <a:off x="3530111" y="999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136578</xdr:rowOff>
    </xdr:from>
    <xdr:to>
      <xdr:col>4</xdr:col>
      <xdr:colOff>206375</xdr:colOff>
      <xdr:row>58</xdr:row>
      <xdr:rowOff>66728</xdr:rowOff>
    </xdr:to>
    <xdr:sp macro="" textlink="">
      <xdr:nvSpPr>
        <xdr:cNvPr id="141" name="円/楕円 140"/>
        <xdr:cNvSpPr/>
      </xdr:nvSpPr>
      <xdr:spPr>
        <a:xfrm>
          <a:off x="2857500" y="99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57855</xdr:rowOff>
    </xdr:from>
    <xdr:ext cx="534377" cy="259045"/>
    <xdr:sp macro="" textlink="">
      <xdr:nvSpPr>
        <xdr:cNvPr id="142" name="テキスト ボックス 141"/>
        <xdr:cNvSpPr txBox="1"/>
      </xdr:nvSpPr>
      <xdr:spPr>
        <a:xfrm>
          <a:off x="2641111" y="1000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151151</xdr:rowOff>
    </xdr:from>
    <xdr:to>
      <xdr:col>3</xdr:col>
      <xdr:colOff>3175</xdr:colOff>
      <xdr:row>58</xdr:row>
      <xdr:rowOff>81301</xdr:rowOff>
    </xdr:to>
    <xdr:sp macro="" textlink="">
      <xdr:nvSpPr>
        <xdr:cNvPr id="143" name="円/楕円 142"/>
        <xdr:cNvSpPr/>
      </xdr:nvSpPr>
      <xdr:spPr>
        <a:xfrm>
          <a:off x="1968500" y="992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72428</xdr:rowOff>
    </xdr:from>
    <xdr:ext cx="534377" cy="259045"/>
    <xdr:sp macro="" textlink="">
      <xdr:nvSpPr>
        <xdr:cNvPr id="144" name="テキスト ボックス 143"/>
        <xdr:cNvSpPr txBox="1"/>
      </xdr:nvSpPr>
      <xdr:spPr>
        <a:xfrm>
          <a:off x="1752111" y="1001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152440</xdr:rowOff>
    </xdr:from>
    <xdr:to>
      <xdr:col>1</xdr:col>
      <xdr:colOff>485775</xdr:colOff>
      <xdr:row>58</xdr:row>
      <xdr:rowOff>82590</xdr:rowOff>
    </xdr:to>
    <xdr:sp macro="" textlink="">
      <xdr:nvSpPr>
        <xdr:cNvPr id="145" name="円/楕円 144"/>
        <xdr:cNvSpPr/>
      </xdr:nvSpPr>
      <xdr:spPr>
        <a:xfrm>
          <a:off x="1079500" y="99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73717</xdr:rowOff>
    </xdr:from>
    <xdr:ext cx="534377" cy="259045"/>
    <xdr:sp macro="" textlink="">
      <xdr:nvSpPr>
        <xdr:cNvPr id="146" name="テキスト ボックス 145"/>
        <xdr:cNvSpPr txBox="1"/>
      </xdr:nvSpPr>
      <xdr:spPr>
        <a:xfrm>
          <a:off x="863111" y="1001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2" name="直線コネクタ 171"/>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3"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4" name="直線コネクタ 173"/>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5"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6" name="直線コネクタ 175"/>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30843</xdr:rowOff>
    </xdr:from>
    <xdr:to>
      <xdr:col>6</xdr:col>
      <xdr:colOff>511175</xdr:colOff>
      <xdr:row>75</xdr:row>
      <xdr:rowOff>18324</xdr:rowOff>
    </xdr:to>
    <xdr:cxnSp macro="">
      <xdr:nvCxnSpPr>
        <xdr:cNvPr id="177" name="直線コネクタ 176"/>
        <xdr:cNvCxnSpPr/>
      </xdr:nvCxnSpPr>
      <xdr:spPr>
        <a:xfrm flipV="1">
          <a:off x="3797300" y="12718143"/>
          <a:ext cx="838200" cy="15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13988</xdr:rowOff>
    </xdr:from>
    <xdr:ext cx="469744" cy="259045"/>
    <xdr:sp macro="" textlink="">
      <xdr:nvSpPr>
        <xdr:cNvPr id="178" name="維持補修費平均値テキスト"/>
        <xdr:cNvSpPr txBox="1"/>
      </xdr:nvSpPr>
      <xdr:spPr>
        <a:xfrm>
          <a:off x="4686300" y="132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9" name="フローチャート : 判断 178"/>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69269</xdr:rowOff>
    </xdr:from>
    <xdr:to>
      <xdr:col>5</xdr:col>
      <xdr:colOff>358775</xdr:colOff>
      <xdr:row>75</xdr:row>
      <xdr:rowOff>18324</xdr:rowOff>
    </xdr:to>
    <xdr:cxnSp macro="">
      <xdr:nvCxnSpPr>
        <xdr:cNvPr id="180" name="直線コネクタ 179"/>
        <xdr:cNvCxnSpPr/>
      </xdr:nvCxnSpPr>
      <xdr:spPr>
        <a:xfrm>
          <a:off x="2908300" y="12756569"/>
          <a:ext cx="889000" cy="1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81" name="フローチャート : 判断 180"/>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145487</xdr:rowOff>
    </xdr:from>
    <xdr:ext cx="469744" cy="259045"/>
    <xdr:sp macro="" textlink="">
      <xdr:nvSpPr>
        <xdr:cNvPr id="182" name="テキスト ボックス 181"/>
        <xdr:cNvSpPr txBox="1"/>
      </xdr:nvSpPr>
      <xdr:spPr>
        <a:xfrm>
          <a:off x="3562427"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69269</xdr:rowOff>
    </xdr:from>
    <xdr:to>
      <xdr:col>4</xdr:col>
      <xdr:colOff>155575</xdr:colOff>
      <xdr:row>75</xdr:row>
      <xdr:rowOff>128379</xdr:rowOff>
    </xdr:to>
    <xdr:cxnSp macro="">
      <xdr:nvCxnSpPr>
        <xdr:cNvPr id="183" name="直線コネクタ 182"/>
        <xdr:cNvCxnSpPr/>
      </xdr:nvCxnSpPr>
      <xdr:spPr>
        <a:xfrm flipV="1">
          <a:off x="2019300" y="12756569"/>
          <a:ext cx="889000" cy="23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4" name="フローチャート : 判断 183"/>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106515</xdr:rowOff>
    </xdr:from>
    <xdr:ext cx="469744" cy="259045"/>
    <xdr:sp macro="" textlink="">
      <xdr:nvSpPr>
        <xdr:cNvPr id="185" name="テキスト ボックス 184"/>
        <xdr:cNvSpPr txBox="1"/>
      </xdr:nvSpPr>
      <xdr:spPr>
        <a:xfrm>
          <a:off x="2673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128379</xdr:rowOff>
    </xdr:from>
    <xdr:to>
      <xdr:col>2</xdr:col>
      <xdr:colOff>638175</xdr:colOff>
      <xdr:row>75</xdr:row>
      <xdr:rowOff>129141</xdr:rowOff>
    </xdr:to>
    <xdr:cxnSp macro="">
      <xdr:nvCxnSpPr>
        <xdr:cNvPr id="186" name="直線コネクタ 185"/>
        <xdr:cNvCxnSpPr/>
      </xdr:nvCxnSpPr>
      <xdr:spPr>
        <a:xfrm flipV="1">
          <a:off x="1130300" y="1298712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7" name="フローチャート : 判断 186"/>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112285</xdr:rowOff>
    </xdr:from>
    <xdr:ext cx="469744" cy="259045"/>
    <xdr:sp macro="" textlink="">
      <xdr:nvSpPr>
        <xdr:cNvPr id="188" name="テキスト ボックス 187"/>
        <xdr:cNvSpPr txBox="1"/>
      </xdr:nvSpPr>
      <xdr:spPr>
        <a:xfrm>
          <a:off x="1784427"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9" name="フローチャート : 判断 188"/>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117183</xdr:rowOff>
    </xdr:from>
    <xdr:ext cx="469744" cy="259045"/>
    <xdr:sp macro="" textlink="">
      <xdr:nvSpPr>
        <xdr:cNvPr id="190" name="テキスト ボックス 189"/>
        <xdr:cNvSpPr txBox="1"/>
      </xdr:nvSpPr>
      <xdr:spPr>
        <a:xfrm>
          <a:off x="895427" y="1331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151493</xdr:rowOff>
    </xdr:from>
    <xdr:to>
      <xdr:col>6</xdr:col>
      <xdr:colOff>561975</xdr:colOff>
      <xdr:row>74</xdr:row>
      <xdr:rowOff>81643</xdr:rowOff>
    </xdr:to>
    <xdr:sp macro="" textlink="">
      <xdr:nvSpPr>
        <xdr:cNvPr id="196" name="円/楕円 195"/>
        <xdr:cNvSpPr/>
      </xdr:nvSpPr>
      <xdr:spPr>
        <a:xfrm>
          <a:off x="4584700" y="1266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2920</xdr:rowOff>
    </xdr:from>
    <xdr:ext cx="469744" cy="259045"/>
    <xdr:sp macro="" textlink="">
      <xdr:nvSpPr>
        <xdr:cNvPr id="197" name="維持補修費該当値テキスト"/>
        <xdr:cNvSpPr txBox="1"/>
      </xdr:nvSpPr>
      <xdr:spPr>
        <a:xfrm>
          <a:off x="4686300" y="1251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138974</xdr:rowOff>
    </xdr:from>
    <xdr:to>
      <xdr:col>5</xdr:col>
      <xdr:colOff>409575</xdr:colOff>
      <xdr:row>75</xdr:row>
      <xdr:rowOff>69124</xdr:rowOff>
    </xdr:to>
    <xdr:sp macro="" textlink="">
      <xdr:nvSpPr>
        <xdr:cNvPr id="198" name="円/楕円 197"/>
        <xdr:cNvSpPr/>
      </xdr:nvSpPr>
      <xdr:spPr>
        <a:xfrm>
          <a:off x="3746500" y="1282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85651</xdr:rowOff>
    </xdr:from>
    <xdr:ext cx="469744" cy="259045"/>
    <xdr:sp macro="" textlink="">
      <xdr:nvSpPr>
        <xdr:cNvPr id="199" name="テキスト ボックス 198"/>
        <xdr:cNvSpPr txBox="1"/>
      </xdr:nvSpPr>
      <xdr:spPr>
        <a:xfrm>
          <a:off x="3562427" y="1260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18469</xdr:rowOff>
    </xdr:from>
    <xdr:to>
      <xdr:col>4</xdr:col>
      <xdr:colOff>206375</xdr:colOff>
      <xdr:row>74</xdr:row>
      <xdr:rowOff>120069</xdr:rowOff>
    </xdr:to>
    <xdr:sp macro="" textlink="">
      <xdr:nvSpPr>
        <xdr:cNvPr id="200" name="円/楕円 199"/>
        <xdr:cNvSpPr/>
      </xdr:nvSpPr>
      <xdr:spPr>
        <a:xfrm>
          <a:off x="2857500" y="1270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136596</xdr:rowOff>
    </xdr:from>
    <xdr:ext cx="469744" cy="259045"/>
    <xdr:sp macro="" textlink="">
      <xdr:nvSpPr>
        <xdr:cNvPr id="201" name="テキスト ボックス 200"/>
        <xdr:cNvSpPr txBox="1"/>
      </xdr:nvSpPr>
      <xdr:spPr>
        <a:xfrm>
          <a:off x="2673427" y="1248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77579</xdr:rowOff>
    </xdr:from>
    <xdr:to>
      <xdr:col>3</xdr:col>
      <xdr:colOff>3175</xdr:colOff>
      <xdr:row>76</xdr:row>
      <xdr:rowOff>7730</xdr:rowOff>
    </xdr:to>
    <xdr:sp macro="" textlink="">
      <xdr:nvSpPr>
        <xdr:cNvPr id="202" name="円/楕円 201"/>
        <xdr:cNvSpPr/>
      </xdr:nvSpPr>
      <xdr:spPr>
        <a:xfrm>
          <a:off x="1968500" y="129363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24256</xdr:rowOff>
    </xdr:from>
    <xdr:ext cx="469744" cy="259045"/>
    <xdr:sp macro="" textlink="">
      <xdr:nvSpPr>
        <xdr:cNvPr id="203" name="テキスト ボックス 202"/>
        <xdr:cNvSpPr txBox="1"/>
      </xdr:nvSpPr>
      <xdr:spPr>
        <a:xfrm>
          <a:off x="1784427" y="1271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78341</xdr:rowOff>
    </xdr:from>
    <xdr:to>
      <xdr:col>1</xdr:col>
      <xdr:colOff>485775</xdr:colOff>
      <xdr:row>76</xdr:row>
      <xdr:rowOff>8491</xdr:rowOff>
    </xdr:to>
    <xdr:sp macro="" textlink="">
      <xdr:nvSpPr>
        <xdr:cNvPr id="204" name="円/楕円 203"/>
        <xdr:cNvSpPr/>
      </xdr:nvSpPr>
      <xdr:spPr>
        <a:xfrm>
          <a:off x="1079500" y="129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25018</xdr:rowOff>
    </xdr:from>
    <xdr:ext cx="469744" cy="259045"/>
    <xdr:sp macro="" textlink="">
      <xdr:nvSpPr>
        <xdr:cNvPr id="205" name="テキスト ボックス 204"/>
        <xdr:cNvSpPr txBox="1"/>
      </xdr:nvSpPr>
      <xdr:spPr>
        <a:xfrm>
          <a:off x="895427" y="127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2" name="直線コネクタ 231"/>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3"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4" name="直線コネクタ 233"/>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5"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6" name="直線コネクタ 235"/>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35785</xdr:rowOff>
    </xdr:from>
    <xdr:to>
      <xdr:col>6</xdr:col>
      <xdr:colOff>511175</xdr:colOff>
      <xdr:row>90</xdr:row>
      <xdr:rowOff>126702</xdr:rowOff>
    </xdr:to>
    <xdr:cxnSp macro="">
      <xdr:nvCxnSpPr>
        <xdr:cNvPr id="237" name="直線コネクタ 236"/>
        <xdr:cNvCxnSpPr/>
      </xdr:nvCxnSpPr>
      <xdr:spPr>
        <a:xfrm flipV="1">
          <a:off x="3797300" y="15466285"/>
          <a:ext cx="838200" cy="9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6715</xdr:rowOff>
    </xdr:from>
    <xdr:ext cx="534377" cy="259045"/>
    <xdr:sp macro="" textlink="">
      <xdr:nvSpPr>
        <xdr:cNvPr id="238" name="扶助費平均値テキスト"/>
        <xdr:cNvSpPr txBox="1"/>
      </xdr:nvSpPr>
      <xdr:spPr>
        <a:xfrm>
          <a:off x="4686300" y="1646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9" name="フローチャート : 判断 238"/>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126702</xdr:rowOff>
    </xdr:from>
    <xdr:to>
      <xdr:col>5</xdr:col>
      <xdr:colOff>358775</xdr:colOff>
      <xdr:row>90</xdr:row>
      <xdr:rowOff>143602</xdr:rowOff>
    </xdr:to>
    <xdr:cxnSp macro="">
      <xdr:nvCxnSpPr>
        <xdr:cNvPr id="240" name="直線コネクタ 239"/>
        <xdr:cNvCxnSpPr/>
      </xdr:nvCxnSpPr>
      <xdr:spPr>
        <a:xfrm flipV="1">
          <a:off x="2908300" y="15557202"/>
          <a:ext cx="8890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41" name="フローチャート : 判断 240"/>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74756</xdr:rowOff>
    </xdr:from>
    <xdr:ext cx="534377" cy="259045"/>
    <xdr:sp macro="" textlink="">
      <xdr:nvSpPr>
        <xdr:cNvPr id="242" name="テキスト ボックス 241"/>
        <xdr:cNvSpPr txBox="1"/>
      </xdr:nvSpPr>
      <xdr:spPr>
        <a:xfrm>
          <a:off x="3530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143602</xdr:rowOff>
    </xdr:from>
    <xdr:to>
      <xdr:col>4</xdr:col>
      <xdr:colOff>155575</xdr:colOff>
      <xdr:row>91</xdr:row>
      <xdr:rowOff>66140</xdr:rowOff>
    </xdr:to>
    <xdr:cxnSp macro="">
      <xdr:nvCxnSpPr>
        <xdr:cNvPr id="243" name="直線コネクタ 242"/>
        <xdr:cNvCxnSpPr/>
      </xdr:nvCxnSpPr>
      <xdr:spPr>
        <a:xfrm flipV="1">
          <a:off x="2019300" y="15574102"/>
          <a:ext cx="889000" cy="9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4" name="フローチャート : 判断 243"/>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28808</xdr:rowOff>
    </xdr:from>
    <xdr:ext cx="534377" cy="259045"/>
    <xdr:sp macro="" textlink="">
      <xdr:nvSpPr>
        <xdr:cNvPr id="245" name="テキスト ボックス 244"/>
        <xdr:cNvSpPr txBox="1"/>
      </xdr:nvSpPr>
      <xdr:spPr>
        <a:xfrm>
          <a:off x="2641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66140</xdr:rowOff>
    </xdr:from>
    <xdr:to>
      <xdr:col>2</xdr:col>
      <xdr:colOff>638175</xdr:colOff>
      <xdr:row>91</xdr:row>
      <xdr:rowOff>79856</xdr:rowOff>
    </xdr:to>
    <xdr:cxnSp macro="">
      <xdr:nvCxnSpPr>
        <xdr:cNvPr id="246" name="直線コネクタ 245"/>
        <xdr:cNvCxnSpPr/>
      </xdr:nvCxnSpPr>
      <xdr:spPr>
        <a:xfrm flipV="1">
          <a:off x="1130300" y="1566809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7" name="フローチャート : 判断 246"/>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114778</xdr:rowOff>
    </xdr:from>
    <xdr:ext cx="534377" cy="259045"/>
    <xdr:sp macro="" textlink="">
      <xdr:nvSpPr>
        <xdr:cNvPr id="248" name="テキスト ボックス 247"/>
        <xdr:cNvSpPr txBox="1"/>
      </xdr:nvSpPr>
      <xdr:spPr>
        <a:xfrm>
          <a:off x="1752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9" name="フローチャート : 判断 248"/>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116819</xdr:rowOff>
    </xdr:from>
    <xdr:ext cx="534377" cy="259045"/>
    <xdr:sp macro="" textlink="">
      <xdr:nvSpPr>
        <xdr:cNvPr id="250" name="テキスト ボックス 249"/>
        <xdr:cNvSpPr txBox="1"/>
      </xdr:nvSpPr>
      <xdr:spPr>
        <a:xfrm>
          <a:off x="863111"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156435</xdr:rowOff>
    </xdr:from>
    <xdr:to>
      <xdr:col>6</xdr:col>
      <xdr:colOff>561975</xdr:colOff>
      <xdr:row>90</xdr:row>
      <xdr:rowOff>86585</xdr:rowOff>
    </xdr:to>
    <xdr:sp macro="" textlink="">
      <xdr:nvSpPr>
        <xdr:cNvPr id="256" name="円/楕円 255"/>
        <xdr:cNvSpPr/>
      </xdr:nvSpPr>
      <xdr:spPr>
        <a:xfrm>
          <a:off x="4584700" y="154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109462</xdr:rowOff>
    </xdr:from>
    <xdr:ext cx="599010" cy="259045"/>
    <xdr:sp macro="" textlink="">
      <xdr:nvSpPr>
        <xdr:cNvPr id="257" name="扶助費該当値テキスト"/>
        <xdr:cNvSpPr txBox="1"/>
      </xdr:nvSpPr>
      <xdr:spPr>
        <a:xfrm>
          <a:off x="4686300" y="153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158,364</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75902</xdr:rowOff>
    </xdr:from>
    <xdr:to>
      <xdr:col>5</xdr:col>
      <xdr:colOff>409575</xdr:colOff>
      <xdr:row>91</xdr:row>
      <xdr:rowOff>6052</xdr:rowOff>
    </xdr:to>
    <xdr:sp macro="" textlink="">
      <xdr:nvSpPr>
        <xdr:cNvPr id="258" name="円/楕円 257"/>
        <xdr:cNvSpPr/>
      </xdr:nvSpPr>
      <xdr:spPr>
        <a:xfrm>
          <a:off x="3746500" y="155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22579</xdr:rowOff>
    </xdr:from>
    <xdr:ext cx="599010" cy="259045"/>
    <xdr:sp macro="" textlink="">
      <xdr:nvSpPr>
        <xdr:cNvPr id="259" name="テキスト ボックス 258"/>
        <xdr:cNvSpPr txBox="1"/>
      </xdr:nvSpPr>
      <xdr:spPr>
        <a:xfrm>
          <a:off x="3497794" y="1528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152,796</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92802</xdr:rowOff>
    </xdr:from>
    <xdr:to>
      <xdr:col>4</xdr:col>
      <xdr:colOff>206375</xdr:colOff>
      <xdr:row>91</xdr:row>
      <xdr:rowOff>22952</xdr:rowOff>
    </xdr:to>
    <xdr:sp macro="" textlink="">
      <xdr:nvSpPr>
        <xdr:cNvPr id="260" name="円/楕円 259"/>
        <xdr:cNvSpPr/>
      </xdr:nvSpPr>
      <xdr:spPr>
        <a:xfrm>
          <a:off x="2857500" y="1552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39479</xdr:rowOff>
    </xdr:from>
    <xdr:ext cx="599010" cy="259045"/>
    <xdr:sp macro="" textlink="">
      <xdr:nvSpPr>
        <xdr:cNvPr id="261" name="テキスト ボックス 260"/>
        <xdr:cNvSpPr txBox="1"/>
      </xdr:nvSpPr>
      <xdr:spPr>
        <a:xfrm>
          <a:off x="2608794" y="1529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151,761</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15340</xdr:rowOff>
    </xdr:from>
    <xdr:to>
      <xdr:col>3</xdr:col>
      <xdr:colOff>3175</xdr:colOff>
      <xdr:row>91</xdr:row>
      <xdr:rowOff>116940</xdr:rowOff>
    </xdr:to>
    <xdr:sp macro="" textlink="">
      <xdr:nvSpPr>
        <xdr:cNvPr id="262" name="円/楕円 261"/>
        <xdr:cNvSpPr/>
      </xdr:nvSpPr>
      <xdr:spPr>
        <a:xfrm>
          <a:off x="1968500" y="156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133467</xdr:rowOff>
    </xdr:from>
    <xdr:ext cx="599010" cy="259045"/>
    <xdr:sp macro="" textlink="">
      <xdr:nvSpPr>
        <xdr:cNvPr id="263" name="テキスト ボックス 262"/>
        <xdr:cNvSpPr txBox="1"/>
      </xdr:nvSpPr>
      <xdr:spPr>
        <a:xfrm>
          <a:off x="1719794" y="1539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146,005</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29056</xdr:rowOff>
    </xdr:from>
    <xdr:to>
      <xdr:col>1</xdr:col>
      <xdr:colOff>485775</xdr:colOff>
      <xdr:row>91</xdr:row>
      <xdr:rowOff>130656</xdr:rowOff>
    </xdr:to>
    <xdr:sp macro="" textlink="">
      <xdr:nvSpPr>
        <xdr:cNvPr id="264" name="円/楕円 263"/>
        <xdr:cNvSpPr/>
      </xdr:nvSpPr>
      <xdr:spPr>
        <a:xfrm>
          <a:off x="1079500" y="156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147183</xdr:rowOff>
    </xdr:from>
    <xdr:ext cx="599010" cy="259045"/>
    <xdr:sp macro="" textlink="">
      <xdr:nvSpPr>
        <xdr:cNvPr id="265" name="テキスト ボックス 264"/>
        <xdr:cNvSpPr txBox="1"/>
      </xdr:nvSpPr>
      <xdr:spPr>
        <a:xfrm>
          <a:off x="830794" y="1540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8" name="テキスト ボックス 27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90" name="直線コネクタ 289"/>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91"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2" name="直線コネクタ 291"/>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3"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4" name="直線コネクタ 293"/>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130670</xdr:rowOff>
    </xdr:from>
    <xdr:to>
      <xdr:col>15</xdr:col>
      <xdr:colOff>180975</xdr:colOff>
      <xdr:row>31</xdr:row>
      <xdr:rowOff>160998</xdr:rowOff>
    </xdr:to>
    <xdr:cxnSp macro="">
      <xdr:nvCxnSpPr>
        <xdr:cNvPr id="295" name="直線コネクタ 294"/>
        <xdr:cNvCxnSpPr/>
      </xdr:nvCxnSpPr>
      <xdr:spPr>
        <a:xfrm flipV="1">
          <a:off x="9639300" y="5274170"/>
          <a:ext cx="8382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6"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7" name="フローチャート : 判断 296"/>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160998</xdr:rowOff>
    </xdr:from>
    <xdr:to>
      <xdr:col>14</xdr:col>
      <xdr:colOff>28575</xdr:colOff>
      <xdr:row>31</xdr:row>
      <xdr:rowOff>164922</xdr:rowOff>
    </xdr:to>
    <xdr:cxnSp macro="">
      <xdr:nvCxnSpPr>
        <xdr:cNvPr id="298" name="直線コネクタ 297"/>
        <xdr:cNvCxnSpPr/>
      </xdr:nvCxnSpPr>
      <xdr:spPr>
        <a:xfrm flipV="1">
          <a:off x="8750300" y="5475948"/>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9" name="フローチャート : 判断 298"/>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43286</xdr:rowOff>
    </xdr:from>
    <xdr:ext cx="534377" cy="259045"/>
    <xdr:sp macro="" textlink="">
      <xdr:nvSpPr>
        <xdr:cNvPr id="300" name="テキスト ボックス 299"/>
        <xdr:cNvSpPr txBox="1"/>
      </xdr:nvSpPr>
      <xdr:spPr>
        <a:xfrm>
          <a:off x="9372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152997</xdr:rowOff>
    </xdr:from>
    <xdr:to>
      <xdr:col>12</xdr:col>
      <xdr:colOff>511175</xdr:colOff>
      <xdr:row>31</xdr:row>
      <xdr:rowOff>164922</xdr:rowOff>
    </xdr:to>
    <xdr:cxnSp macro="">
      <xdr:nvCxnSpPr>
        <xdr:cNvPr id="301" name="直線コネクタ 300"/>
        <xdr:cNvCxnSpPr/>
      </xdr:nvCxnSpPr>
      <xdr:spPr>
        <a:xfrm>
          <a:off x="7861300" y="5467947"/>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2" name="フローチャート : 判断 301"/>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119715</xdr:rowOff>
    </xdr:from>
    <xdr:ext cx="534377" cy="259045"/>
    <xdr:sp macro="" textlink="">
      <xdr:nvSpPr>
        <xdr:cNvPr id="303" name="テキスト ボックス 302"/>
        <xdr:cNvSpPr txBox="1"/>
      </xdr:nvSpPr>
      <xdr:spPr>
        <a:xfrm>
          <a:off x="8483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69405</xdr:rowOff>
    </xdr:from>
    <xdr:to>
      <xdr:col>11</xdr:col>
      <xdr:colOff>307975</xdr:colOff>
      <xdr:row>31</xdr:row>
      <xdr:rowOff>152997</xdr:rowOff>
    </xdr:to>
    <xdr:cxnSp macro="">
      <xdr:nvCxnSpPr>
        <xdr:cNvPr id="304" name="直線コネクタ 303"/>
        <xdr:cNvCxnSpPr/>
      </xdr:nvCxnSpPr>
      <xdr:spPr>
        <a:xfrm>
          <a:off x="6972300" y="5384355"/>
          <a:ext cx="889000" cy="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5" name="フローチャート : 判断 304"/>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39971</xdr:rowOff>
    </xdr:from>
    <xdr:ext cx="534377" cy="259045"/>
    <xdr:sp macro="" textlink="">
      <xdr:nvSpPr>
        <xdr:cNvPr id="306" name="テキスト ボックス 305"/>
        <xdr:cNvSpPr txBox="1"/>
      </xdr:nvSpPr>
      <xdr:spPr>
        <a:xfrm>
          <a:off x="7594111" y="58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7" name="フローチャート : 判断 306"/>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97083</xdr:rowOff>
    </xdr:from>
    <xdr:ext cx="534377" cy="259045"/>
    <xdr:sp macro="" textlink="">
      <xdr:nvSpPr>
        <xdr:cNvPr id="308" name="テキスト ボックス 307"/>
        <xdr:cNvSpPr txBox="1"/>
      </xdr:nvSpPr>
      <xdr:spPr>
        <a:xfrm>
          <a:off x="6705111" y="59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30</xdr:row>
      <xdr:rowOff>79870</xdr:rowOff>
    </xdr:from>
    <xdr:to>
      <xdr:col>15</xdr:col>
      <xdr:colOff>231775</xdr:colOff>
      <xdr:row>31</xdr:row>
      <xdr:rowOff>10020</xdr:rowOff>
    </xdr:to>
    <xdr:sp macro="" textlink="">
      <xdr:nvSpPr>
        <xdr:cNvPr id="314" name="円/楕円 313"/>
        <xdr:cNvSpPr/>
      </xdr:nvSpPr>
      <xdr:spPr>
        <a:xfrm>
          <a:off x="10426700" y="52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32897</xdr:rowOff>
    </xdr:from>
    <xdr:ext cx="534377" cy="259045"/>
    <xdr:sp macro="" textlink="">
      <xdr:nvSpPr>
        <xdr:cNvPr id="315" name="補助費等該当値テキスト"/>
        <xdr:cNvSpPr txBox="1"/>
      </xdr:nvSpPr>
      <xdr:spPr>
        <a:xfrm>
          <a:off x="10528300" y="517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48,237</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110198</xdr:rowOff>
    </xdr:from>
    <xdr:to>
      <xdr:col>14</xdr:col>
      <xdr:colOff>79375</xdr:colOff>
      <xdr:row>32</xdr:row>
      <xdr:rowOff>40348</xdr:rowOff>
    </xdr:to>
    <xdr:sp macro="" textlink="">
      <xdr:nvSpPr>
        <xdr:cNvPr id="316" name="円/楕円 315"/>
        <xdr:cNvSpPr/>
      </xdr:nvSpPr>
      <xdr:spPr>
        <a:xfrm>
          <a:off x="9588500" y="54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56875</xdr:rowOff>
    </xdr:from>
    <xdr:ext cx="534377" cy="259045"/>
    <xdr:sp macro="" textlink="">
      <xdr:nvSpPr>
        <xdr:cNvPr id="317" name="テキスト ボックス 316"/>
        <xdr:cNvSpPr txBox="1"/>
      </xdr:nvSpPr>
      <xdr:spPr>
        <a:xfrm>
          <a:off x="9372111" y="520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42,941</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114122</xdr:rowOff>
    </xdr:from>
    <xdr:to>
      <xdr:col>12</xdr:col>
      <xdr:colOff>561975</xdr:colOff>
      <xdr:row>32</xdr:row>
      <xdr:rowOff>44272</xdr:rowOff>
    </xdr:to>
    <xdr:sp macro="" textlink="">
      <xdr:nvSpPr>
        <xdr:cNvPr id="318" name="円/楕円 317"/>
        <xdr:cNvSpPr/>
      </xdr:nvSpPr>
      <xdr:spPr>
        <a:xfrm>
          <a:off x="8699500" y="54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60799</xdr:rowOff>
    </xdr:from>
    <xdr:ext cx="534377" cy="259045"/>
    <xdr:sp macro="" textlink="">
      <xdr:nvSpPr>
        <xdr:cNvPr id="319" name="テキスト ボックス 318"/>
        <xdr:cNvSpPr txBox="1"/>
      </xdr:nvSpPr>
      <xdr:spPr>
        <a:xfrm>
          <a:off x="8483111" y="520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42,838</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102197</xdr:rowOff>
    </xdr:from>
    <xdr:to>
      <xdr:col>11</xdr:col>
      <xdr:colOff>358775</xdr:colOff>
      <xdr:row>32</xdr:row>
      <xdr:rowOff>32347</xdr:rowOff>
    </xdr:to>
    <xdr:sp macro="" textlink="">
      <xdr:nvSpPr>
        <xdr:cNvPr id="320" name="円/楕円 319"/>
        <xdr:cNvSpPr/>
      </xdr:nvSpPr>
      <xdr:spPr>
        <a:xfrm>
          <a:off x="7810500" y="541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48874</xdr:rowOff>
    </xdr:from>
    <xdr:ext cx="534377" cy="259045"/>
    <xdr:sp macro="" textlink="">
      <xdr:nvSpPr>
        <xdr:cNvPr id="321" name="テキスト ボックス 320"/>
        <xdr:cNvSpPr txBox="1"/>
      </xdr:nvSpPr>
      <xdr:spPr>
        <a:xfrm>
          <a:off x="7594111" y="519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18605</xdr:rowOff>
    </xdr:from>
    <xdr:to>
      <xdr:col>10</xdr:col>
      <xdr:colOff>155575</xdr:colOff>
      <xdr:row>31</xdr:row>
      <xdr:rowOff>120205</xdr:rowOff>
    </xdr:to>
    <xdr:sp macro="" textlink="">
      <xdr:nvSpPr>
        <xdr:cNvPr id="322" name="円/楕円 321"/>
        <xdr:cNvSpPr/>
      </xdr:nvSpPr>
      <xdr:spPr>
        <a:xfrm>
          <a:off x="6921500" y="53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136732</xdr:rowOff>
    </xdr:from>
    <xdr:ext cx="534377" cy="259045"/>
    <xdr:sp macro="" textlink="">
      <xdr:nvSpPr>
        <xdr:cNvPr id="323" name="テキスト ボックス 322"/>
        <xdr:cNvSpPr txBox="1"/>
      </xdr:nvSpPr>
      <xdr:spPr>
        <a:xfrm>
          <a:off x="6705111" y="510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6" name="テキスト ボックス 3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8" name="直線コネクタ 347"/>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9"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50" name="直線コネクタ 349"/>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51"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2" name="直線コネクタ 351"/>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131699</xdr:rowOff>
    </xdr:from>
    <xdr:to>
      <xdr:col>15</xdr:col>
      <xdr:colOff>180975</xdr:colOff>
      <xdr:row>55</xdr:row>
      <xdr:rowOff>82645</xdr:rowOff>
    </xdr:to>
    <xdr:cxnSp macro="">
      <xdr:nvCxnSpPr>
        <xdr:cNvPr id="353" name="直線コネクタ 352"/>
        <xdr:cNvCxnSpPr/>
      </xdr:nvCxnSpPr>
      <xdr:spPr>
        <a:xfrm>
          <a:off x="9639300" y="9218549"/>
          <a:ext cx="838200" cy="29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107466</xdr:rowOff>
    </xdr:from>
    <xdr:ext cx="534377" cy="259045"/>
    <xdr:sp macro="" textlink="">
      <xdr:nvSpPr>
        <xdr:cNvPr id="354" name="普通建設事業費平均値テキスト"/>
        <xdr:cNvSpPr txBox="1"/>
      </xdr:nvSpPr>
      <xdr:spPr>
        <a:xfrm>
          <a:off x="10528300" y="9708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5" name="フローチャート : 判断 354"/>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41802</xdr:rowOff>
    </xdr:from>
    <xdr:to>
      <xdr:col>14</xdr:col>
      <xdr:colOff>28575</xdr:colOff>
      <xdr:row>53</xdr:row>
      <xdr:rowOff>131699</xdr:rowOff>
    </xdr:to>
    <xdr:cxnSp macro="">
      <xdr:nvCxnSpPr>
        <xdr:cNvPr id="356" name="直線コネクタ 355"/>
        <xdr:cNvCxnSpPr/>
      </xdr:nvCxnSpPr>
      <xdr:spPr>
        <a:xfrm>
          <a:off x="8750300" y="8785752"/>
          <a:ext cx="889000" cy="43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7" name="フローチャート : 判断 356"/>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49210</xdr:rowOff>
    </xdr:from>
    <xdr:ext cx="534377" cy="259045"/>
    <xdr:sp macro="" textlink="">
      <xdr:nvSpPr>
        <xdr:cNvPr id="358" name="テキスト ボックス 357"/>
        <xdr:cNvSpPr txBox="1"/>
      </xdr:nvSpPr>
      <xdr:spPr>
        <a:xfrm>
          <a:off x="9372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41802</xdr:rowOff>
    </xdr:from>
    <xdr:to>
      <xdr:col>12</xdr:col>
      <xdr:colOff>511175</xdr:colOff>
      <xdr:row>55</xdr:row>
      <xdr:rowOff>32029</xdr:rowOff>
    </xdr:to>
    <xdr:cxnSp macro="">
      <xdr:nvCxnSpPr>
        <xdr:cNvPr id="359" name="直線コネクタ 358"/>
        <xdr:cNvCxnSpPr/>
      </xdr:nvCxnSpPr>
      <xdr:spPr>
        <a:xfrm flipV="1">
          <a:off x="7861300" y="8785752"/>
          <a:ext cx="889000" cy="67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60" name="フローチャート : 判断 359"/>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122248</xdr:rowOff>
    </xdr:from>
    <xdr:ext cx="534377" cy="259045"/>
    <xdr:sp macro="" textlink="">
      <xdr:nvSpPr>
        <xdr:cNvPr id="361" name="テキスト ボックス 360"/>
        <xdr:cNvSpPr txBox="1"/>
      </xdr:nvSpPr>
      <xdr:spPr>
        <a:xfrm>
          <a:off x="8483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32029</xdr:rowOff>
    </xdr:from>
    <xdr:to>
      <xdr:col>11</xdr:col>
      <xdr:colOff>307975</xdr:colOff>
      <xdr:row>56</xdr:row>
      <xdr:rowOff>105010</xdr:rowOff>
    </xdr:to>
    <xdr:cxnSp macro="">
      <xdr:nvCxnSpPr>
        <xdr:cNvPr id="362" name="直線コネクタ 361"/>
        <xdr:cNvCxnSpPr/>
      </xdr:nvCxnSpPr>
      <xdr:spPr>
        <a:xfrm flipV="1">
          <a:off x="6972300" y="9461779"/>
          <a:ext cx="889000" cy="24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3" name="フローチャート : 判断 362"/>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159891</xdr:rowOff>
    </xdr:from>
    <xdr:ext cx="534377" cy="259045"/>
    <xdr:sp macro="" textlink="">
      <xdr:nvSpPr>
        <xdr:cNvPr id="364" name="テキスト ボックス 363"/>
        <xdr:cNvSpPr txBox="1"/>
      </xdr:nvSpPr>
      <xdr:spPr>
        <a:xfrm>
          <a:off x="7594111" y="97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5" name="フローチャート : 判断 364"/>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59231</xdr:rowOff>
    </xdr:from>
    <xdr:ext cx="534377" cy="259045"/>
    <xdr:sp macro="" textlink="">
      <xdr:nvSpPr>
        <xdr:cNvPr id="366" name="テキスト ボックス 365"/>
        <xdr:cNvSpPr txBox="1"/>
      </xdr:nvSpPr>
      <xdr:spPr>
        <a:xfrm>
          <a:off x="6705111" y="98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31845</xdr:rowOff>
    </xdr:from>
    <xdr:to>
      <xdr:col>15</xdr:col>
      <xdr:colOff>231775</xdr:colOff>
      <xdr:row>55</xdr:row>
      <xdr:rowOff>133445</xdr:rowOff>
    </xdr:to>
    <xdr:sp macro="" textlink="">
      <xdr:nvSpPr>
        <xdr:cNvPr id="372" name="円/楕円 371"/>
        <xdr:cNvSpPr/>
      </xdr:nvSpPr>
      <xdr:spPr>
        <a:xfrm>
          <a:off x="10426700" y="94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54722</xdr:rowOff>
    </xdr:from>
    <xdr:ext cx="534377" cy="259045"/>
    <xdr:sp macro="" textlink="">
      <xdr:nvSpPr>
        <xdr:cNvPr id="373" name="普通建設事業費該当値テキスト"/>
        <xdr:cNvSpPr txBox="1"/>
      </xdr:nvSpPr>
      <xdr:spPr>
        <a:xfrm>
          <a:off x="10528300" y="93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53,995</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80899</xdr:rowOff>
    </xdr:from>
    <xdr:to>
      <xdr:col>14</xdr:col>
      <xdr:colOff>79375</xdr:colOff>
      <xdr:row>54</xdr:row>
      <xdr:rowOff>11049</xdr:rowOff>
    </xdr:to>
    <xdr:sp macro="" textlink="">
      <xdr:nvSpPr>
        <xdr:cNvPr id="374" name="円/楕円 373"/>
        <xdr:cNvSpPr/>
      </xdr:nvSpPr>
      <xdr:spPr>
        <a:xfrm>
          <a:off x="9588500" y="91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27576</xdr:rowOff>
    </xdr:from>
    <xdr:ext cx="534377" cy="259045"/>
    <xdr:sp macro="" textlink="">
      <xdr:nvSpPr>
        <xdr:cNvPr id="375" name="テキスト ボックス 374"/>
        <xdr:cNvSpPr txBox="1"/>
      </xdr:nvSpPr>
      <xdr:spPr>
        <a:xfrm>
          <a:off x="9372111" y="894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69,420</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162452</xdr:rowOff>
    </xdr:from>
    <xdr:to>
      <xdr:col>12</xdr:col>
      <xdr:colOff>561975</xdr:colOff>
      <xdr:row>51</xdr:row>
      <xdr:rowOff>92602</xdr:rowOff>
    </xdr:to>
    <xdr:sp macro="" textlink="">
      <xdr:nvSpPr>
        <xdr:cNvPr id="376" name="円/楕円 375"/>
        <xdr:cNvSpPr/>
      </xdr:nvSpPr>
      <xdr:spPr>
        <a:xfrm>
          <a:off x="8699500" y="873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109129</xdr:rowOff>
    </xdr:from>
    <xdr:ext cx="534377" cy="259045"/>
    <xdr:sp macro="" textlink="">
      <xdr:nvSpPr>
        <xdr:cNvPr id="377" name="テキスト ボックス 376"/>
        <xdr:cNvSpPr txBox="1"/>
      </xdr:nvSpPr>
      <xdr:spPr>
        <a:xfrm>
          <a:off x="8483111" y="851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92,139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152679</xdr:rowOff>
    </xdr:from>
    <xdr:to>
      <xdr:col>11</xdr:col>
      <xdr:colOff>358775</xdr:colOff>
      <xdr:row>55</xdr:row>
      <xdr:rowOff>82829</xdr:rowOff>
    </xdr:to>
    <xdr:sp macro="" textlink="">
      <xdr:nvSpPr>
        <xdr:cNvPr id="378" name="円/楕円 377"/>
        <xdr:cNvSpPr/>
      </xdr:nvSpPr>
      <xdr:spPr>
        <a:xfrm>
          <a:off x="7810500" y="941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99356</xdr:rowOff>
    </xdr:from>
    <xdr:ext cx="534377" cy="259045"/>
    <xdr:sp macro="" textlink="">
      <xdr:nvSpPr>
        <xdr:cNvPr id="379" name="テキスト ボックス 378"/>
        <xdr:cNvSpPr txBox="1"/>
      </xdr:nvSpPr>
      <xdr:spPr>
        <a:xfrm>
          <a:off x="7594111" y="91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54210</xdr:rowOff>
    </xdr:from>
    <xdr:to>
      <xdr:col>10</xdr:col>
      <xdr:colOff>155575</xdr:colOff>
      <xdr:row>56</xdr:row>
      <xdr:rowOff>155810</xdr:rowOff>
    </xdr:to>
    <xdr:sp macro="" textlink="">
      <xdr:nvSpPr>
        <xdr:cNvPr id="380" name="円/楕円 379"/>
        <xdr:cNvSpPr/>
      </xdr:nvSpPr>
      <xdr:spPr>
        <a:xfrm>
          <a:off x="6921500" y="96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887</xdr:rowOff>
    </xdr:from>
    <xdr:ext cx="534377" cy="259045"/>
    <xdr:sp macro="" textlink="">
      <xdr:nvSpPr>
        <xdr:cNvPr id="381" name="テキスト ボックス 380"/>
        <xdr:cNvSpPr txBox="1"/>
      </xdr:nvSpPr>
      <xdr:spPr>
        <a:xfrm>
          <a:off x="6705111" y="94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5" name="直線コネクタ 404"/>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6"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7" name="直線コネクタ 406"/>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8"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9" name="直線コネクタ 408"/>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77749</xdr:rowOff>
    </xdr:from>
    <xdr:to>
      <xdr:col>15</xdr:col>
      <xdr:colOff>180975</xdr:colOff>
      <xdr:row>79</xdr:row>
      <xdr:rowOff>5855</xdr:rowOff>
    </xdr:to>
    <xdr:cxnSp macro="">
      <xdr:nvCxnSpPr>
        <xdr:cNvPr id="410" name="直線コネクタ 409"/>
        <xdr:cNvCxnSpPr/>
      </xdr:nvCxnSpPr>
      <xdr:spPr>
        <a:xfrm flipV="1">
          <a:off x="9639300" y="13450849"/>
          <a:ext cx="838200" cy="9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11"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2" name="フローチャート : 判断 411"/>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21361</xdr:rowOff>
    </xdr:from>
    <xdr:to>
      <xdr:col>14</xdr:col>
      <xdr:colOff>28575</xdr:colOff>
      <xdr:row>79</xdr:row>
      <xdr:rowOff>5855</xdr:rowOff>
    </xdr:to>
    <xdr:cxnSp macro="">
      <xdr:nvCxnSpPr>
        <xdr:cNvPr id="413" name="直線コネクタ 412"/>
        <xdr:cNvCxnSpPr/>
      </xdr:nvCxnSpPr>
      <xdr:spPr>
        <a:xfrm>
          <a:off x="8750300" y="13051561"/>
          <a:ext cx="889000" cy="49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4" name="フローチャート : 判断 413"/>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67429</xdr:rowOff>
    </xdr:from>
    <xdr:ext cx="534377" cy="259045"/>
    <xdr:sp macro="" textlink="">
      <xdr:nvSpPr>
        <xdr:cNvPr id="415" name="テキスト ボックス 414"/>
        <xdr:cNvSpPr txBox="1"/>
      </xdr:nvSpPr>
      <xdr:spPr>
        <a:xfrm>
          <a:off x="9372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6" name="フローチャート : 判断 415"/>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7" name="テキスト ボックス 416"/>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26949</xdr:rowOff>
    </xdr:from>
    <xdr:to>
      <xdr:col>15</xdr:col>
      <xdr:colOff>231775</xdr:colOff>
      <xdr:row>78</xdr:row>
      <xdr:rowOff>128549</xdr:rowOff>
    </xdr:to>
    <xdr:sp macro="" textlink="">
      <xdr:nvSpPr>
        <xdr:cNvPr id="423" name="円/楕円 422"/>
        <xdr:cNvSpPr/>
      </xdr:nvSpPr>
      <xdr:spPr>
        <a:xfrm>
          <a:off x="10426700" y="134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5376</xdr:rowOff>
    </xdr:from>
    <xdr:ext cx="469744" cy="259045"/>
    <xdr:sp macro="" textlink="">
      <xdr:nvSpPr>
        <xdr:cNvPr id="424" name="普通建設事業費 （ うち新規整備　）該当値テキスト"/>
        <xdr:cNvSpPr txBox="1"/>
      </xdr:nvSpPr>
      <xdr:spPr>
        <a:xfrm>
          <a:off x="10528300" y="1337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126505</xdr:rowOff>
    </xdr:from>
    <xdr:to>
      <xdr:col>14</xdr:col>
      <xdr:colOff>79375</xdr:colOff>
      <xdr:row>79</xdr:row>
      <xdr:rowOff>56655</xdr:rowOff>
    </xdr:to>
    <xdr:sp macro="" textlink="">
      <xdr:nvSpPr>
        <xdr:cNvPr id="425" name="円/楕円 424"/>
        <xdr:cNvSpPr/>
      </xdr:nvSpPr>
      <xdr:spPr>
        <a:xfrm>
          <a:off x="9588500" y="134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47782</xdr:rowOff>
    </xdr:from>
    <xdr:ext cx="469744" cy="259045"/>
    <xdr:sp macro="" textlink="">
      <xdr:nvSpPr>
        <xdr:cNvPr id="426" name="テキスト ボックス 425"/>
        <xdr:cNvSpPr txBox="1"/>
      </xdr:nvSpPr>
      <xdr:spPr>
        <a:xfrm>
          <a:off x="9404427" y="135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142011</xdr:rowOff>
    </xdr:from>
    <xdr:to>
      <xdr:col>12</xdr:col>
      <xdr:colOff>561975</xdr:colOff>
      <xdr:row>76</xdr:row>
      <xdr:rowOff>72161</xdr:rowOff>
    </xdr:to>
    <xdr:sp macro="" textlink="">
      <xdr:nvSpPr>
        <xdr:cNvPr id="427" name="円/楕円 426"/>
        <xdr:cNvSpPr/>
      </xdr:nvSpPr>
      <xdr:spPr>
        <a:xfrm>
          <a:off x="8699500" y="130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63288</xdr:rowOff>
    </xdr:from>
    <xdr:ext cx="534377" cy="259045"/>
    <xdr:sp macro="" textlink="">
      <xdr:nvSpPr>
        <xdr:cNvPr id="428" name="テキスト ボックス 427"/>
        <xdr:cNvSpPr txBox="1"/>
      </xdr:nvSpPr>
      <xdr:spPr>
        <a:xfrm>
          <a:off x="8483111" y="1309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8" name="テキスト ボックス 44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2" name="直線コネクタ 451"/>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3"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4" name="直線コネクタ 453"/>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5"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6" name="直線コネクタ 455"/>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74244</xdr:rowOff>
    </xdr:from>
    <xdr:to>
      <xdr:col>15</xdr:col>
      <xdr:colOff>180975</xdr:colOff>
      <xdr:row>94</xdr:row>
      <xdr:rowOff>154787</xdr:rowOff>
    </xdr:to>
    <xdr:cxnSp macro="">
      <xdr:nvCxnSpPr>
        <xdr:cNvPr id="457" name="直線コネクタ 456"/>
        <xdr:cNvCxnSpPr/>
      </xdr:nvCxnSpPr>
      <xdr:spPr>
        <a:xfrm>
          <a:off x="9639300" y="15847644"/>
          <a:ext cx="838200" cy="4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86453</xdr:rowOff>
    </xdr:from>
    <xdr:ext cx="534377" cy="259045"/>
    <xdr:sp macro="" textlink="">
      <xdr:nvSpPr>
        <xdr:cNvPr id="458" name="普通建設事業費 （ うち更新整備　）平均値テキスト"/>
        <xdr:cNvSpPr txBox="1"/>
      </xdr:nvSpPr>
      <xdr:spPr>
        <a:xfrm>
          <a:off x="10528300" y="1654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9" name="フローチャート : 判断 458"/>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29153</xdr:rowOff>
    </xdr:from>
    <xdr:to>
      <xdr:col>14</xdr:col>
      <xdr:colOff>28575</xdr:colOff>
      <xdr:row>92</xdr:row>
      <xdr:rowOff>74244</xdr:rowOff>
    </xdr:to>
    <xdr:cxnSp macro="">
      <xdr:nvCxnSpPr>
        <xdr:cNvPr id="460" name="直線コネクタ 459"/>
        <xdr:cNvCxnSpPr/>
      </xdr:nvCxnSpPr>
      <xdr:spPr>
        <a:xfrm>
          <a:off x="8750300" y="15631103"/>
          <a:ext cx="889000" cy="2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61" name="フローチャート : 判断 460"/>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82777</xdr:rowOff>
    </xdr:from>
    <xdr:ext cx="534377" cy="259045"/>
    <xdr:sp macro="" textlink="">
      <xdr:nvSpPr>
        <xdr:cNvPr id="462" name="テキスト ボックス 461"/>
        <xdr:cNvSpPr txBox="1"/>
      </xdr:nvSpPr>
      <xdr:spPr>
        <a:xfrm>
          <a:off x="9372111" y="167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3" name="フローチャート : 判断 462"/>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60983</xdr:rowOff>
    </xdr:from>
    <xdr:ext cx="534377" cy="259045"/>
    <xdr:sp macro="" textlink="">
      <xdr:nvSpPr>
        <xdr:cNvPr id="464" name="テキスト ボックス 463"/>
        <xdr:cNvSpPr txBox="1"/>
      </xdr:nvSpPr>
      <xdr:spPr>
        <a:xfrm>
          <a:off x="8483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103987</xdr:rowOff>
    </xdr:from>
    <xdr:to>
      <xdr:col>15</xdr:col>
      <xdr:colOff>231775</xdr:colOff>
      <xdr:row>95</xdr:row>
      <xdr:rowOff>34137</xdr:rowOff>
    </xdr:to>
    <xdr:sp macro="" textlink="">
      <xdr:nvSpPr>
        <xdr:cNvPr id="470" name="円/楕円 469"/>
        <xdr:cNvSpPr/>
      </xdr:nvSpPr>
      <xdr:spPr>
        <a:xfrm>
          <a:off x="10426700" y="162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126864</xdr:rowOff>
    </xdr:from>
    <xdr:ext cx="534377" cy="259045"/>
    <xdr:sp macro="" textlink="">
      <xdr:nvSpPr>
        <xdr:cNvPr id="471" name="普通建設事業費 （ うち更新整備　）該当値テキスト"/>
        <xdr:cNvSpPr txBox="1"/>
      </xdr:nvSpPr>
      <xdr:spPr>
        <a:xfrm>
          <a:off x="10528300" y="1607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39,208</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23444</xdr:rowOff>
    </xdr:from>
    <xdr:to>
      <xdr:col>14</xdr:col>
      <xdr:colOff>79375</xdr:colOff>
      <xdr:row>92</xdr:row>
      <xdr:rowOff>125044</xdr:rowOff>
    </xdr:to>
    <xdr:sp macro="" textlink="">
      <xdr:nvSpPr>
        <xdr:cNvPr id="472" name="円/楕円 471"/>
        <xdr:cNvSpPr/>
      </xdr:nvSpPr>
      <xdr:spPr>
        <a:xfrm>
          <a:off x="9588500" y="157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141571</xdr:rowOff>
    </xdr:from>
    <xdr:ext cx="534377" cy="259045"/>
    <xdr:sp macro="" textlink="">
      <xdr:nvSpPr>
        <xdr:cNvPr id="473" name="テキスト ボックス 472"/>
        <xdr:cNvSpPr txBox="1"/>
      </xdr:nvSpPr>
      <xdr:spPr>
        <a:xfrm>
          <a:off x="9372111" y="1557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61,436</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149803</xdr:rowOff>
    </xdr:from>
    <xdr:to>
      <xdr:col>12</xdr:col>
      <xdr:colOff>561975</xdr:colOff>
      <xdr:row>91</xdr:row>
      <xdr:rowOff>79953</xdr:rowOff>
    </xdr:to>
    <xdr:sp macro="" textlink="">
      <xdr:nvSpPr>
        <xdr:cNvPr id="474" name="円/楕円 473"/>
        <xdr:cNvSpPr/>
      </xdr:nvSpPr>
      <xdr:spPr>
        <a:xfrm>
          <a:off x="8699500" y="155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89</xdr:row>
      <xdr:rowOff>96480</xdr:rowOff>
    </xdr:from>
    <xdr:ext cx="534377" cy="259045"/>
    <xdr:sp macro="" textlink="">
      <xdr:nvSpPr>
        <xdr:cNvPr id="475" name="テキスト ボックス 474"/>
        <xdr:cNvSpPr txBox="1"/>
      </xdr:nvSpPr>
      <xdr:spPr>
        <a:xfrm>
          <a:off x="8483111" y="1535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6" name="直線コネクタ 48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7" name="テキスト ボックス 48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8" name="直線コネクタ 48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9" name="テキスト ボックス 48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0" name="直線コネクタ 48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1" name="テキスト ボックス 49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2" name="直線コネクタ 49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3" name="テキスト ボックス 49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4" name="直線コネクタ 49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5" name="テキスト ボックス 49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6" name="直線コネクタ 49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7" name="テキスト ボックス 49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501" name="直線コネクタ 500"/>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3" name="直線コネクタ 50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4"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5" name="直線コネクタ 504"/>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52048</xdr:rowOff>
    </xdr:from>
    <xdr:to>
      <xdr:col>23</xdr:col>
      <xdr:colOff>517525</xdr:colOff>
      <xdr:row>39</xdr:row>
      <xdr:rowOff>85816</xdr:rowOff>
    </xdr:to>
    <xdr:cxnSp macro="">
      <xdr:nvCxnSpPr>
        <xdr:cNvPr id="506" name="直線コネクタ 505"/>
        <xdr:cNvCxnSpPr/>
      </xdr:nvCxnSpPr>
      <xdr:spPr>
        <a:xfrm flipV="1">
          <a:off x="15481300" y="6738598"/>
          <a:ext cx="838200" cy="3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7"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8" name="フローチャート : 判断 507"/>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81962</xdr:rowOff>
    </xdr:from>
    <xdr:to>
      <xdr:col>22</xdr:col>
      <xdr:colOff>365125</xdr:colOff>
      <xdr:row>39</xdr:row>
      <xdr:rowOff>85816</xdr:rowOff>
    </xdr:to>
    <xdr:cxnSp macro="">
      <xdr:nvCxnSpPr>
        <xdr:cNvPr id="509" name="直線コネクタ 508"/>
        <xdr:cNvCxnSpPr/>
      </xdr:nvCxnSpPr>
      <xdr:spPr>
        <a:xfrm>
          <a:off x="14592300" y="6768512"/>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10" name="フローチャート : 判断 509"/>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11" name="テキスト ボックス 510"/>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72818</xdr:rowOff>
    </xdr:from>
    <xdr:to>
      <xdr:col>21</xdr:col>
      <xdr:colOff>161925</xdr:colOff>
      <xdr:row>39</xdr:row>
      <xdr:rowOff>81962</xdr:rowOff>
    </xdr:to>
    <xdr:cxnSp macro="">
      <xdr:nvCxnSpPr>
        <xdr:cNvPr id="512" name="直線コネクタ 511"/>
        <xdr:cNvCxnSpPr/>
      </xdr:nvCxnSpPr>
      <xdr:spPr>
        <a:xfrm>
          <a:off x="13703300" y="6759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3" name="フローチャート : 判断 512"/>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4" name="テキスト ボックス 513"/>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72818</xdr:rowOff>
    </xdr:from>
    <xdr:to>
      <xdr:col>19</xdr:col>
      <xdr:colOff>644525</xdr:colOff>
      <xdr:row>39</xdr:row>
      <xdr:rowOff>75529</xdr:rowOff>
    </xdr:to>
    <xdr:cxnSp macro="">
      <xdr:nvCxnSpPr>
        <xdr:cNvPr id="515" name="直線コネクタ 514"/>
        <xdr:cNvCxnSpPr/>
      </xdr:nvCxnSpPr>
      <xdr:spPr>
        <a:xfrm flipV="1">
          <a:off x="12814300" y="6759368"/>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6" name="フローチャート : 判断 515"/>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7" name="テキスト ボックス 516"/>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8" name="フローチャート : 判断 517"/>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9" name="テキスト ボックス 518"/>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1248</xdr:rowOff>
    </xdr:from>
    <xdr:to>
      <xdr:col>23</xdr:col>
      <xdr:colOff>568325</xdr:colOff>
      <xdr:row>39</xdr:row>
      <xdr:rowOff>102848</xdr:rowOff>
    </xdr:to>
    <xdr:sp macro="" textlink="">
      <xdr:nvSpPr>
        <xdr:cNvPr id="525" name="円/楕円 524"/>
        <xdr:cNvSpPr/>
      </xdr:nvSpPr>
      <xdr:spPr>
        <a:xfrm>
          <a:off x="16268700" y="66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103511</xdr:rowOff>
    </xdr:from>
    <xdr:ext cx="469744" cy="259045"/>
    <xdr:sp macro="" textlink="">
      <xdr:nvSpPr>
        <xdr:cNvPr id="526" name="災害復旧事業費該当値テキスト"/>
        <xdr:cNvSpPr txBox="1"/>
      </xdr:nvSpPr>
      <xdr:spPr>
        <a:xfrm>
          <a:off x="16370300" y="661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35016</xdr:rowOff>
    </xdr:from>
    <xdr:to>
      <xdr:col>22</xdr:col>
      <xdr:colOff>415925</xdr:colOff>
      <xdr:row>39</xdr:row>
      <xdr:rowOff>136616</xdr:rowOff>
    </xdr:to>
    <xdr:sp macro="" textlink="">
      <xdr:nvSpPr>
        <xdr:cNvPr id="527" name="円/楕円 526"/>
        <xdr:cNvSpPr/>
      </xdr:nvSpPr>
      <xdr:spPr>
        <a:xfrm>
          <a:off x="15430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127743</xdr:rowOff>
    </xdr:from>
    <xdr:ext cx="378565" cy="259045"/>
    <xdr:sp macro="" textlink="">
      <xdr:nvSpPr>
        <xdr:cNvPr id="528" name="テキスト ボックス 527"/>
        <xdr:cNvSpPr txBox="1"/>
      </xdr:nvSpPr>
      <xdr:spPr>
        <a:xfrm>
          <a:off x="15292017" y="681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31162</xdr:rowOff>
    </xdr:from>
    <xdr:to>
      <xdr:col>21</xdr:col>
      <xdr:colOff>212725</xdr:colOff>
      <xdr:row>39</xdr:row>
      <xdr:rowOff>132762</xdr:rowOff>
    </xdr:to>
    <xdr:sp macro="" textlink="">
      <xdr:nvSpPr>
        <xdr:cNvPr id="529" name="円/楕円 528"/>
        <xdr:cNvSpPr/>
      </xdr:nvSpPr>
      <xdr:spPr>
        <a:xfrm>
          <a:off x="14541500" y="671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123889</xdr:rowOff>
    </xdr:from>
    <xdr:ext cx="378565" cy="259045"/>
    <xdr:sp macro="" textlink="">
      <xdr:nvSpPr>
        <xdr:cNvPr id="530" name="テキスト ボックス 529"/>
        <xdr:cNvSpPr txBox="1"/>
      </xdr:nvSpPr>
      <xdr:spPr>
        <a:xfrm>
          <a:off x="14403017" y="6810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22018</xdr:rowOff>
    </xdr:from>
    <xdr:to>
      <xdr:col>20</xdr:col>
      <xdr:colOff>9525</xdr:colOff>
      <xdr:row>39</xdr:row>
      <xdr:rowOff>123618</xdr:rowOff>
    </xdr:to>
    <xdr:sp macro="" textlink="">
      <xdr:nvSpPr>
        <xdr:cNvPr id="531" name="円/楕円 530"/>
        <xdr:cNvSpPr/>
      </xdr:nvSpPr>
      <xdr:spPr>
        <a:xfrm>
          <a:off x="13652500" y="67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114745</xdr:rowOff>
    </xdr:from>
    <xdr:ext cx="378565" cy="259045"/>
    <xdr:sp macro="" textlink="">
      <xdr:nvSpPr>
        <xdr:cNvPr id="532" name="テキスト ボックス 531"/>
        <xdr:cNvSpPr txBox="1"/>
      </xdr:nvSpPr>
      <xdr:spPr>
        <a:xfrm>
          <a:off x="13514017" y="680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24729</xdr:rowOff>
    </xdr:from>
    <xdr:to>
      <xdr:col>18</xdr:col>
      <xdr:colOff>492125</xdr:colOff>
      <xdr:row>39</xdr:row>
      <xdr:rowOff>126329</xdr:rowOff>
    </xdr:to>
    <xdr:sp macro="" textlink="">
      <xdr:nvSpPr>
        <xdr:cNvPr id="533" name="円/楕円 532"/>
        <xdr:cNvSpPr/>
      </xdr:nvSpPr>
      <xdr:spPr>
        <a:xfrm>
          <a:off x="12763500" y="671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117456</xdr:rowOff>
    </xdr:from>
    <xdr:ext cx="378565" cy="259045"/>
    <xdr:sp macro="" textlink="">
      <xdr:nvSpPr>
        <xdr:cNvPr id="534" name="テキスト ボックス 533"/>
        <xdr:cNvSpPr txBox="1"/>
      </xdr:nvSpPr>
      <xdr:spPr>
        <a:xfrm>
          <a:off x="12625017" y="6804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フローチャート :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9" name="フローチャート :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0" name="テキスト ボックス 55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2" name="フローチャート :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3" name="テキスト ボックス 56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5" name="フローチャート :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6" name="テキスト ボックス 56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フローチャート :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8" name="テキスト ボックス 56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4" name="円/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6" name="円/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7" name="テキスト ボックス 57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8" name="円/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9" name="テキスト ボックス 57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0" name="円/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1" name="テキスト ボックス 58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2" name="円/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3" name="テキスト ボックス 58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9" name="テキスト ボックス 59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1" name="テキスト ボックス 60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3" name="テキスト ボックス 60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7" name="直線コネクタ 606"/>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8"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9" name="直線コネクタ 608"/>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10"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11" name="直線コネクタ 610"/>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29077</xdr:rowOff>
    </xdr:from>
    <xdr:to>
      <xdr:col>23</xdr:col>
      <xdr:colOff>517525</xdr:colOff>
      <xdr:row>71</xdr:row>
      <xdr:rowOff>57594</xdr:rowOff>
    </xdr:to>
    <xdr:cxnSp macro="">
      <xdr:nvCxnSpPr>
        <xdr:cNvPr id="612" name="直線コネクタ 611"/>
        <xdr:cNvCxnSpPr/>
      </xdr:nvCxnSpPr>
      <xdr:spPr>
        <a:xfrm flipV="1">
          <a:off x="15481300" y="12202027"/>
          <a:ext cx="838200" cy="2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144556</xdr:rowOff>
    </xdr:from>
    <xdr:ext cx="534377" cy="259045"/>
    <xdr:sp macro="" textlink="">
      <xdr:nvSpPr>
        <xdr:cNvPr id="613" name="公債費平均値テキスト"/>
        <xdr:cNvSpPr txBox="1"/>
      </xdr:nvSpPr>
      <xdr:spPr>
        <a:xfrm>
          <a:off x="16370300" y="13003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4" name="フローチャート : 判断 613"/>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12370</xdr:rowOff>
    </xdr:from>
    <xdr:to>
      <xdr:col>22</xdr:col>
      <xdr:colOff>365125</xdr:colOff>
      <xdr:row>71</xdr:row>
      <xdr:rowOff>57594</xdr:rowOff>
    </xdr:to>
    <xdr:cxnSp macro="">
      <xdr:nvCxnSpPr>
        <xdr:cNvPr id="615" name="直線コネクタ 614"/>
        <xdr:cNvCxnSpPr/>
      </xdr:nvCxnSpPr>
      <xdr:spPr>
        <a:xfrm>
          <a:off x="14592300" y="12185320"/>
          <a:ext cx="889000" cy="4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6" name="フローチャート : 判断 615"/>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56811</xdr:rowOff>
    </xdr:from>
    <xdr:ext cx="534377" cy="259045"/>
    <xdr:sp macro="" textlink="">
      <xdr:nvSpPr>
        <xdr:cNvPr id="617" name="テキスト ボックス 616"/>
        <xdr:cNvSpPr txBox="1"/>
      </xdr:nvSpPr>
      <xdr:spPr>
        <a:xfrm>
          <a:off x="15214111" y="13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12370</xdr:rowOff>
    </xdr:from>
    <xdr:to>
      <xdr:col>21</xdr:col>
      <xdr:colOff>161925</xdr:colOff>
      <xdr:row>71</xdr:row>
      <xdr:rowOff>32124</xdr:rowOff>
    </xdr:to>
    <xdr:cxnSp macro="">
      <xdr:nvCxnSpPr>
        <xdr:cNvPr id="618" name="直線コネクタ 617"/>
        <xdr:cNvCxnSpPr/>
      </xdr:nvCxnSpPr>
      <xdr:spPr>
        <a:xfrm flipV="1">
          <a:off x="13703300" y="12185320"/>
          <a:ext cx="8890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9" name="フローチャート : 判断 618"/>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157339</xdr:rowOff>
    </xdr:from>
    <xdr:ext cx="534377" cy="259045"/>
    <xdr:sp macro="" textlink="">
      <xdr:nvSpPr>
        <xdr:cNvPr id="620" name="テキスト ボックス 619"/>
        <xdr:cNvSpPr txBox="1"/>
      </xdr:nvSpPr>
      <xdr:spPr>
        <a:xfrm>
          <a:off x="14325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19456</xdr:rowOff>
    </xdr:from>
    <xdr:to>
      <xdr:col>19</xdr:col>
      <xdr:colOff>644525</xdr:colOff>
      <xdr:row>71</xdr:row>
      <xdr:rowOff>32124</xdr:rowOff>
    </xdr:to>
    <xdr:cxnSp macro="">
      <xdr:nvCxnSpPr>
        <xdr:cNvPr id="621" name="直線コネクタ 620"/>
        <xdr:cNvCxnSpPr/>
      </xdr:nvCxnSpPr>
      <xdr:spPr>
        <a:xfrm>
          <a:off x="12814300" y="12192406"/>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2" name="フローチャート : 判断 621"/>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23" name="テキスト ボックス 622"/>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4" name="フローチャート : 判断 623"/>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132002</xdr:rowOff>
    </xdr:from>
    <xdr:ext cx="534377" cy="259045"/>
    <xdr:sp macro="" textlink="">
      <xdr:nvSpPr>
        <xdr:cNvPr id="625" name="テキスト ボックス 624"/>
        <xdr:cNvSpPr txBox="1"/>
      </xdr:nvSpPr>
      <xdr:spPr>
        <a:xfrm>
          <a:off x="12547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149727</xdr:rowOff>
    </xdr:from>
    <xdr:to>
      <xdr:col>23</xdr:col>
      <xdr:colOff>568325</xdr:colOff>
      <xdr:row>71</xdr:row>
      <xdr:rowOff>79877</xdr:rowOff>
    </xdr:to>
    <xdr:sp macro="" textlink="">
      <xdr:nvSpPr>
        <xdr:cNvPr id="631" name="円/楕円 630"/>
        <xdr:cNvSpPr/>
      </xdr:nvSpPr>
      <xdr:spPr>
        <a:xfrm>
          <a:off x="16268700" y="1215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102754</xdr:rowOff>
    </xdr:from>
    <xdr:ext cx="534377" cy="259045"/>
    <xdr:sp macro="" textlink="">
      <xdr:nvSpPr>
        <xdr:cNvPr id="632" name="公債費該当値テキスト"/>
        <xdr:cNvSpPr txBox="1"/>
      </xdr:nvSpPr>
      <xdr:spPr>
        <a:xfrm>
          <a:off x="16370300" y="1210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72,807</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6794</xdr:rowOff>
    </xdr:from>
    <xdr:to>
      <xdr:col>22</xdr:col>
      <xdr:colOff>415925</xdr:colOff>
      <xdr:row>71</xdr:row>
      <xdr:rowOff>108394</xdr:rowOff>
    </xdr:to>
    <xdr:sp macro="" textlink="">
      <xdr:nvSpPr>
        <xdr:cNvPr id="633" name="円/楕円 632"/>
        <xdr:cNvSpPr/>
      </xdr:nvSpPr>
      <xdr:spPr>
        <a:xfrm>
          <a:off x="15430500" y="121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124921</xdr:rowOff>
    </xdr:from>
    <xdr:ext cx="534377" cy="259045"/>
    <xdr:sp macro="" textlink="">
      <xdr:nvSpPr>
        <xdr:cNvPr id="634" name="テキスト ボックス 633"/>
        <xdr:cNvSpPr txBox="1"/>
      </xdr:nvSpPr>
      <xdr:spPr>
        <a:xfrm>
          <a:off x="15214111" y="119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71,310</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133020</xdr:rowOff>
    </xdr:from>
    <xdr:to>
      <xdr:col>21</xdr:col>
      <xdr:colOff>212725</xdr:colOff>
      <xdr:row>71</xdr:row>
      <xdr:rowOff>63170</xdr:rowOff>
    </xdr:to>
    <xdr:sp macro="" textlink="">
      <xdr:nvSpPr>
        <xdr:cNvPr id="635" name="円/楕円 634"/>
        <xdr:cNvSpPr/>
      </xdr:nvSpPr>
      <xdr:spPr>
        <a:xfrm>
          <a:off x="14541500" y="121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79697</xdr:rowOff>
    </xdr:from>
    <xdr:ext cx="534377" cy="259045"/>
    <xdr:sp macro="" textlink="">
      <xdr:nvSpPr>
        <xdr:cNvPr id="636" name="テキスト ボックス 635"/>
        <xdr:cNvSpPr txBox="1"/>
      </xdr:nvSpPr>
      <xdr:spPr>
        <a:xfrm>
          <a:off x="14325111" y="1190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73,684</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152774</xdr:rowOff>
    </xdr:from>
    <xdr:to>
      <xdr:col>20</xdr:col>
      <xdr:colOff>9525</xdr:colOff>
      <xdr:row>71</xdr:row>
      <xdr:rowOff>82924</xdr:rowOff>
    </xdr:to>
    <xdr:sp macro="" textlink="">
      <xdr:nvSpPr>
        <xdr:cNvPr id="637" name="円/楕円 636"/>
        <xdr:cNvSpPr/>
      </xdr:nvSpPr>
      <xdr:spPr>
        <a:xfrm>
          <a:off x="13652500" y="1215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99451</xdr:rowOff>
    </xdr:from>
    <xdr:ext cx="534377" cy="259045"/>
    <xdr:sp macro="" textlink="">
      <xdr:nvSpPr>
        <xdr:cNvPr id="638" name="テキスト ボックス 637"/>
        <xdr:cNvSpPr txBox="1"/>
      </xdr:nvSpPr>
      <xdr:spPr>
        <a:xfrm>
          <a:off x="13436111" y="1192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72,647</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140106</xdr:rowOff>
    </xdr:from>
    <xdr:to>
      <xdr:col>18</xdr:col>
      <xdr:colOff>492125</xdr:colOff>
      <xdr:row>71</xdr:row>
      <xdr:rowOff>70256</xdr:rowOff>
    </xdr:to>
    <xdr:sp macro="" textlink="">
      <xdr:nvSpPr>
        <xdr:cNvPr id="639" name="円/楕円 638"/>
        <xdr:cNvSpPr/>
      </xdr:nvSpPr>
      <xdr:spPr>
        <a:xfrm>
          <a:off x="12763500" y="1214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86783</xdr:rowOff>
    </xdr:from>
    <xdr:ext cx="534377" cy="259045"/>
    <xdr:sp macro="" textlink="">
      <xdr:nvSpPr>
        <xdr:cNvPr id="640" name="テキスト ボックス 639"/>
        <xdr:cNvSpPr txBox="1"/>
      </xdr:nvSpPr>
      <xdr:spPr>
        <a:xfrm>
          <a:off x="12547111" y="1191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4" name="テキスト ボックス 65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6" name="テキスト ボックス 65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8" name="テキスト ボックス 65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2" name="直線コネクタ 661"/>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3"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4" name="直線コネクタ 663"/>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5"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6" name="直線コネクタ 665"/>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150444</xdr:rowOff>
    </xdr:from>
    <xdr:to>
      <xdr:col>23</xdr:col>
      <xdr:colOff>517525</xdr:colOff>
      <xdr:row>98</xdr:row>
      <xdr:rowOff>69475</xdr:rowOff>
    </xdr:to>
    <xdr:cxnSp macro="">
      <xdr:nvCxnSpPr>
        <xdr:cNvPr id="667" name="直線コネクタ 666"/>
        <xdr:cNvCxnSpPr/>
      </xdr:nvCxnSpPr>
      <xdr:spPr>
        <a:xfrm>
          <a:off x="15481300" y="16438194"/>
          <a:ext cx="838200" cy="43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118680</xdr:rowOff>
    </xdr:from>
    <xdr:ext cx="469744" cy="259045"/>
    <xdr:sp macro="" textlink="">
      <xdr:nvSpPr>
        <xdr:cNvPr id="668" name="積立金平均値テキスト"/>
        <xdr:cNvSpPr txBox="1"/>
      </xdr:nvSpPr>
      <xdr:spPr>
        <a:xfrm>
          <a:off x="16370300" y="16406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9" name="フローチャート : 判断 668"/>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150444</xdr:rowOff>
    </xdr:from>
    <xdr:to>
      <xdr:col>22</xdr:col>
      <xdr:colOff>365125</xdr:colOff>
      <xdr:row>97</xdr:row>
      <xdr:rowOff>27183</xdr:rowOff>
    </xdr:to>
    <xdr:cxnSp macro="">
      <xdr:nvCxnSpPr>
        <xdr:cNvPr id="670" name="直線コネクタ 669"/>
        <xdr:cNvCxnSpPr/>
      </xdr:nvCxnSpPr>
      <xdr:spPr>
        <a:xfrm flipV="1">
          <a:off x="14592300" y="16438194"/>
          <a:ext cx="889000" cy="21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71" name="フローチャート : 判断 670"/>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1948</xdr:rowOff>
    </xdr:from>
    <xdr:ext cx="469744" cy="259045"/>
    <xdr:sp macro="" textlink="">
      <xdr:nvSpPr>
        <xdr:cNvPr id="672" name="テキスト ボックス 671"/>
        <xdr:cNvSpPr txBox="1"/>
      </xdr:nvSpPr>
      <xdr:spPr>
        <a:xfrm>
          <a:off x="15246427"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133024</xdr:rowOff>
    </xdr:from>
    <xdr:to>
      <xdr:col>21</xdr:col>
      <xdr:colOff>161925</xdr:colOff>
      <xdr:row>97</xdr:row>
      <xdr:rowOff>27183</xdr:rowOff>
    </xdr:to>
    <xdr:cxnSp macro="">
      <xdr:nvCxnSpPr>
        <xdr:cNvPr id="673" name="直線コネクタ 672"/>
        <xdr:cNvCxnSpPr/>
      </xdr:nvCxnSpPr>
      <xdr:spPr>
        <a:xfrm>
          <a:off x="13703300" y="16249324"/>
          <a:ext cx="889000" cy="40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4" name="フローチャート : 判断 673"/>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147911</xdr:rowOff>
    </xdr:from>
    <xdr:ext cx="469744" cy="259045"/>
    <xdr:sp macro="" textlink="">
      <xdr:nvSpPr>
        <xdr:cNvPr id="675" name="テキスト ボックス 674"/>
        <xdr:cNvSpPr txBox="1"/>
      </xdr:nvSpPr>
      <xdr:spPr>
        <a:xfrm>
          <a:off x="14357427"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133024</xdr:rowOff>
    </xdr:from>
    <xdr:to>
      <xdr:col>19</xdr:col>
      <xdr:colOff>644525</xdr:colOff>
      <xdr:row>98</xdr:row>
      <xdr:rowOff>120041</xdr:rowOff>
    </xdr:to>
    <xdr:cxnSp macro="">
      <xdr:nvCxnSpPr>
        <xdr:cNvPr id="676" name="直線コネクタ 675"/>
        <xdr:cNvCxnSpPr/>
      </xdr:nvCxnSpPr>
      <xdr:spPr>
        <a:xfrm flipV="1">
          <a:off x="12814300" y="16249324"/>
          <a:ext cx="889000" cy="67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7" name="フローチャート : 判断 676"/>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8" name="テキスト ボックス 677"/>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9" name="フローチャート : 判断 678"/>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80" name="テキスト ボックス 679"/>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18675</xdr:rowOff>
    </xdr:from>
    <xdr:to>
      <xdr:col>23</xdr:col>
      <xdr:colOff>568325</xdr:colOff>
      <xdr:row>98</xdr:row>
      <xdr:rowOff>120275</xdr:rowOff>
    </xdr:to>
    <xdr:sp macro="" textlink="">
      <xdr:nvSpPr>
        <xdr:cNvPr id="686" name="円/楕円 685"/>
        <xdr:cNvSpPr/>
      </xdr:nvSpPr>
      <xdr:spPr>
        <a:xfrm>
          <a:off x="16268700" y="168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105052</xdr:rowOff>
    </xdr:from>
    <xdr:ext cx="469744" cy="259045"/>
    <xdr:sp macro="" textlink="">
      <xdr:nvSpPr>
        <xdr:cNvPr id="687" name="積立金該当値テキスト"/>
        <xdr:cNvSpPr txBox="1"/>
      </xdr:nvSpPr>
      <xdr:spPr>
        <a:xfrm>
          <a:off x="16370300" y="16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99644</xdr:rowOff>
    </xdr:from>
    <xdr:to>
      <xdr:col>22</xdr:col>
      <xdr:colOff>415925</xdr:colOff>
      <xdr:row>96</xdr:row>
      <xdr:rowOff>29794</xdr:rowOff>
    </xdr:to>
    <xdr:sp macro="" textlink="">
      <xdr:nvSpPr>
        <xdr:cNvPr id="688" name="円/楕円 687"/>
        <xdr:cNvSpPr/>
      </xdr:nvSpPr>
      <xdr:spPr>
        <a:xfrm>
          <a:off x="15430500" y="163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46321</xdr:rowOff>
    </xdr:from>
    <xdr:ext cx="534377" cy="259045"/>
    <xdr:sp macro="" textlink="">
      <xdr:nvSpPr>
        <xdr:cNvPr id="689" name="テキスト ボックス 688"/>
        <xdr:cNvSpPr txBox="1"/>
      </xdr:nvSpPr>
      <xdr:spPr>
        <a:xfrm>
          <a:off x="15214111" y="1616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147833</xdr:rowOff>
    </xdr:from>
    <xdr:to>
      <xdr:col>21</xdr:col>
      <xdr:colOff>212725</xdr:colOff>
      <xdr:row>97</xdr:row>
      <xdr:rowOff>77983</xdr:rowOff>
    </xdr:to>
    <xdr:sp macro="" textlink="">
      <xdr:nvSpPr>
        <xdr:cNvPr id="690" name="円/楕円 689"/>
        <xdr:cNvSpPr/>
      </xdr:nvSpPr>
      <xdr:spPr>
        <a:xfrm>
          <a:off x="14541500" y="1660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69110</xdr:rowOff>
    </xdr:from>
    <xdr:ext cx="469744" cy="259045"/>
    <xdr:sp macro="" textlink="">
      <xdr:nvSpPr>
        <xdr:cNvPr id="691" name="テキスト ボックス 690"/>
        <xdr:cNvSpPr txBox="1"/>
      </xdr:nvSpPr>
      <xdr:spPr>
        <a:xfrm>
          <a:off x="14357427" y="1669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82224</xdr:rowOff>
    </xdr:from>
    <xdr:to>
      <xdr:col>20</xdr:col>
      <xdr:colOff>9525</xdr:colOff>
      <xdr:row>95</xdr:row>
      <xdr:rowOff>12374</xdr:rowOff>
    </xdr:to>
    <xdr:sp macro="" textlink="">
      <xdr:nvSpPr>
        <xdr:cNvPr id="692" name="円/楕円 691"/>
        <xdr:cNvSpPr/>
      </xdr:nvSpPr>
      <xdr:spPr>
        <a:xfrm>
          <a:off x="13652500" y="1619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3501</xdr:rowOff>
    </xdr:from>
    <xdr:ext cx="534377" cy="259045"/>
    <xdr:sp macro="" textlink="">
      <xdr:nvSpPr>
        <xdr:cNvPr id="693" name="テキスト ボックス 692"/>
        <xdr:cNvSpPr txBox="1"/>
      </xdr:nvSpPr>
      <xdr:spPr>
        <a:xfrm>
          <a:off x="13436111" y="1629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69241</xdr:rowOff>
    </xdr:from>
    <xdr:to>
      <xdr:col>18</xdr:col>
      <xdr:colOff>492125</xdr:colOff>
      <xdr:row>98</xdr:row>
      <xdr:rowOff>170841</xdr:rowOff>
    </xdr:to>
    <xdr:sp macro="" textlink="">
      <xdr:nvSpPr>
        <xdr:cNvPr id="694" name="円/楕円 693"/>
        <xdr:cNvSpPr/>
      </xdr:nvSpPr>
      <xdr:spPr>
        <a:xfrm>
          <a:off x="12763500" y="1687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161968</xdr:rowOff>
    </xdr:from>
    <xdr:ext cx="378565" cy="259045"/>
    <xdr:sp macro="" textlink="">
      <xdr:nvSpPr>
        <xdr:cNvPr id="695" name="テキスト ボックス 694"/>
        <xdr:cNvSpPr txBox="1"/>
      </xdr:nvSpPr>
      <xdr:spPr>
        <a:xfrm>
          <a:off x="12625017" y="16964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9" name="テキスト ボックス 70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1" name="テキスト ボックス 71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3" name="テキスト ボックス 71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5" name="テキスト ボックス 71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7" name="直線コネクタ 716"/>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20"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21" name="直線コネクタ 720"/>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73863</xdr:rowOff>
    </xdr:from>
    <xdr:to>
      <xdr:col>32</xdr:col>
      <xdr:colOff>187325</xdr:colOff>
      <xdr:row>38</xdr:row>
      <xdr:rowOff>96266</xdr:rowOff>
    </xdr:to>
    <xdr:cxnSp macro="">
      <xdr:nvCxnSpPr>
        <xdr:cNvPr id="722" name="直線コネクタ 721"/>
        <xdr:cNvCxnSpPr/>
      </xdr:nvCxnSpPr>
      <xdr:spPr>
        <a:xfrm flipV="1">
          <a:off x="21323300" y="6588963"/>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3"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4" name="フローチャート : 判断 723"/>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90322</xdr:rowOff>
    </xdr:from>
    <xdr:to>
      <xdr:col>31</xdr:col>
      <xdr:colOff>34925</xdr:colOff>
      <xdr:row>38</xdr:row>
      <xdr:rowOff>96266</xdr:rowOff>
    </xdr:to>
    <xdr:cxnSp macro="">
      <xdr:nvCxnSpPr>
        <xdr:cNvPr id="725" name="直線コネクタ 724"/>
        <xdr:cNvCxnSpPr/>
      </xdr:nvCxnSpPr>
      <xdr:spPr>
        <a:xfrm>
          <a:off x="20434300" y="660542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6" name="フローチャート : 判断 725"/>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7" name="テキスト ボックス 726"/>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90322</xdr:rowOff>
    </xdr:from>
    <xdr:to>
      <xdr:col>29</xdr:col>
      <xdr:colOff>517525</xdr:colOff>
      <xdr:row>38</xdr:row>
      <xdr:rowOff>101295</xdr:rowOff>
    </xdr:to>
    <xdr:cxnSp macro="">
      <xdr:nvCxnSpPr>
        <xdr:cNvPr id="728" name="直線コネクタ 727"/>
        <xdr:cNvCxnSpPr/>
      </xdr:nvCxnSpPr>
      <xdr:spPr>
        <a:xfrm flipV="1">
          <a:off x="19545300" y="660542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9" name="フローチャート : 判断 728"/>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30" name="テキスト ボックス 729"/>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101295</xdr:rowOff>
    </xdr:from>
    <xdr:to>
      <xdr:col>28</xdr:col>
      <xdr:colOff>314325</xdr:colOff>
      <xdr:row>38</xdr:row>
      <xdr:rowOff>125984</xdr:rowOff>
    </xdr:to>
    <xdr:cxnSp macro="">
      <xdr:nvCxnSpPr>
        <xdr:cNvPr id="731" name="直線コネクタ 730"/>
        <xdr:cNvCxnSpPr/>
      </xdr:nvCxnSpPr>
      <xdr:spPr>
        <a:xfrm flipV="1">
          <a:off x="18656300" y="6616395"/>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2" name="フローチャート : 判断 731"/>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3" name="テキスト ボックス 732"/>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4" name="フローチャート : 判断 733"/>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5" name="テキスト ボックス 734"/>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23063</xdr:rowOff>
    </xdr:from>
    <xdr:to>
      <xdr:col>32</xdr:col>
      <xdr:colOff>238125</xdr:colOff>
      <xdr:row>38</xdr:row>
      <xdr:rowOff>124663</xdr:rowOff>
    </xdr:to>
    <xdr:sp macro="" textlink="">
      <xdr:nvSpPr>
        <xdr:cNvPr id="741" name="円/楕円 740"/>
        <xdr:cNvSpPr/>
      </xdr:nvSpPr>
      <xdr:spPr>
        <a:xfrm>
          <a:off x="221107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109440</xdr:rowOff>
    </xdr:from>
    <xdr:ext cx="378565" cy="259045"/>
    <xdr:sp macro="" textlink="">
      <xdr:nvSpPr>
        <xdr:cNvPr id="742" name="投資及び出資金該当値テキスト"/>
        <xdr:cNvSpPr txBox="1"/>
      </xdr:nvSpPr>
      <xdr:spPr>
        <a:xfrm>
          <a:off x="22212300" y="645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45466</xdr:rowOff>
    </xdr:from>
    <xdr:to>
      <xdr:col>31</xdr:col>
      <xdr:colOff>85725</xdr:colOff>
      <xdr:row>38</xdr:row>
      <xdr:rowOff>147066</xdr:rowOff>
    </xdr:to>
    <xdr:sp macro="" textlink="">
      <xdr:nvSpPr>
        <xdr:cNvPr id="743" name="円/楕円 742"/>
        <xdr:cNvSpPr/>
      </xdr:nvSpPr>
      <xdr:spPr>
        <a:xfrm>
          <a:off x="21272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138193</xdr:rowOff>
    </xdr:from>
    <xdr:ext cx="313932" cy="259045"/>
    <xdr:sp macro="" textlink="">
      <xdr:nvSpPr>
        <xdr:cNvPr id="744" name="テキスト ボックス 743"/>
        <xdr:cNvSpPr txBox="1"/>
      </xdr:nvSpPr>
      <xdr:spPr>
        <a:xfrm>
          <a:off x="21166333" y="66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39522</xdr:rowOff>
    </xdr:from>
    <xdr:to>
      <xdr:col>29</xdr:col>
      <xdr:colOff>568325</xdr:colOff>
      <xdr:row>38</xdr:row>
      <xdr:rowOff>141122</xdr:rowOff>
    </xdr:to>
    <xdr:sp macro="" textlink="">
      <xdr:nvSpPr>
        <xdr:cNvPr id="745" name="円/楕円 744"/>
        <xdr:cNvSpPr/>
      </xdr:nvSpPr>
      <xdr:spPr>
        <a:xfrm>
          <a:off x="20383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132249</xdr:rowOff>
    </xdr:from>
    <xdr:ext cx="378565" cy="259045"/>
    <xdr:sp macro="" textlink="">
      <xdr:nvSpPr>
        <xdr:cNvPr id="746" name="テキスト ボックス 745"/>
        <xdr:cNvSpPr txBox="1"/>
      </xdr:nvSpPr>
      <xdr:spPr>
        <a:xfrm>
          <a:off x="20245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50495</xdr:rowOff>
    </xdr:from>
    <xdr:to>
      <xdr:col>28</xdr:col>
      <xdr:colOff>365125</xdr:colOff>
      <xdr:row>38</xdr:row>
      <xdr:rowOff>152095</xdr:rowOff>
    </xdr:to>
    <xdr:sp macro="" textlink="">
      <xdr:nvSpPr>
        <xdr:cNvPr id="747" name="円/楕円 746"/>
        <xdr:cNvSpPr/>
      </xdr:nvSpPr>
      <xdr:spPr>
        <a:xfrm>
          <a:off x="194945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143222</xdr:rowOff>
    </xdr:from>
    <xdr:ext cx="313932" cy="259045"/>
    <xdr:sp macro="" textlink="">
      <xdr:nvSpPr>
        <xdr:cNvPr id="748" name="テキスト ボックス 747"/>
        <xdr:cNvSpPr txBox="1"/>
      </xdr:nvSpPr>
      <xdr:spPr>
        <a:xfrm>
          <a:off x="19388333" y="6658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49" name="円/楕円 748"/>
        <xdr:cNvSpPr/>
      </xdr:nvSpPr>
      <xdr:spPr>
        <a:xfrm>
          <a:off x="18605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167911</xdr:rowOff>
    </xdr:from>
    <xdr:ext cx="313932" cy="259045"/>
    <xdr:sp macro="" textlink="">
      <xdr:nvSpPr>
        <xdr:cNvPr id="750" name="テキスト ボックス 749"/>
        <xdr:cNvSpPr txBox="1"/>
      </xdr:nvSpPr>
      <xdr:spPr>
        <a:xfrm>
          <a:off x="18499333" y="66830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1" name="直線コネクタ 76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2" name="テキスト ボックス 76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3" name="直線コネクタ 76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4" name="テキスト ボックス 76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5" name="直線コネクタ 76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6" name="テキスト ボックス 76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7" name="直線コネクタ 76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8" name="テキスト ボックス 76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2" name="直線コネクタ 771"/>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4" name="直線コネクタ 77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5"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6" name="直線コネクタ 775"/>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50</xdr:row>
      <xdr:rowOff>2540</xdr:rowOff>
    </xdr:from>
    <xdr:to>
      <xdr:col>32</xdr:col>
      <xdr:colOff>187325</xdr:colOff>
      <xdr:row>51</xdr:row>
      <xdr:rowOff>11684</xdr:rowOff>
    </xdr:to>
    <xdr:cxnSp macro="">
      <xdr:nvCxnSpPr>
        <xdr:cNvPr id="777" name="直線コネクタ 776"/>
        <xdr:cNvCxnSpPr/>
      </xdr:nvCxnSpPr>
      <xdr:spPr>
        <a:xfrm flipV="1">
          <a:off x="21323300" y="8575040"/>
          <a:ext cx="8382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87489</xdr:rowOff>
    </xdr:from>
    <xdr:ext cx="469744" cy="259045"/>
    <xdr:sp macro="" textlink="">
      <xdr:nvSpPr>
        <xdr:cNvPr id="778" name="貸付金平均値テキスト"/>
        <xdr:cNvSpPr txBox="1"/>
      </xdr:nvSpPr>
      <xdr:spPr>
        <a:xfrm>
          <a:off x="22212300" y="986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9" name="フローチャート : 判断 778"/>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99832</xdr:rowOff>
    </xdr:from>
    <xdr:to>
      <xdr:col>31</xdr:col>
      <xdr:colOff>34925</xdr:colOff>
      <xdr:row>51</xdr:row>
      <xdr:rowOff>11684</xdr:rowOff>
    </xdr:to>
    <xdr:cxnSp macro="">
      <xdr:nvCxnSpPr>
        <xdr:cNvPr id="780" name="直線コネクタ 779"/>
        <xdr:cNvCxnSpPr/>
      </xdr:nvCxnSpPr>
      <xdr:spPr>
        <a:xfrm>
          <a:off x="20434300" y="8672332"/>
          <a:ext cx="8890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81" name="フローチャート : 判断 780"/>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157212</xdr:rowOff>
    </xdr:from>
    <xdr:ext cx="469744" cy="259045"/>
    <xdr:sp macro="" textlink="">
      <xdr:nvSpPr>
        <xdr:cNvPr id="782" name="テキスト ボックス 781"/>
        <xdr:cNvSpPr txBox="1"/>
      </xdr:nvSpPr>
      <xdr:spPr>
        <a:xfrm>
          <a:off x="21088427"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99832</xdr:rowOff>
    </xdr:from>
    <xdr:to>
      <xdr:col>29</xdr:col>
      <xdr:colOff>517525</xdr:colOff>
      <xdr:row>50</xdr:row>
      <xdr:rowOff>110439</xdr:rowOff>
    </xdr:to>
    <xdr:cxnSp macro="">
      <xdr:nvCxnSpPr>
        <xdr:cNvPr id="783" name="直線コネクタ 782"/>
        <xdr:cNvCxnSpPr/>
      </xdr:nvCxnSpPr>
      <xdr:spPr>
        <a:xfrm flipV="1">
          <a:off x="19545300" y="8672332"/>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4" name="フローチャート : 判断 783"/>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57726</xdr:rowOff>
    </xdr:from>
    <xdr:ext cx="469744" cy="259045"/>
    <xdr:sp macro="" textlink="">
      <xdr:nvSpPr>
        <xdr:cNvPr id="785" name="テキスト ボックス 784"/>
        <xdr:cNvSpPr txBox="1"/>
      </xdr:nvSpPr>
      <xdr:spPr>
        <a:xfrm>
          <a:off x="20199427" y="983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76469</xdr:rowOff>
    </xdr:from>
    <xdr:to>
      <xdr:col>28</xdr:col>
      <xdr:colOff>314325</xdr:colOff>
      <xdr:row>50</xdr:row>
      <xdr:rowOff>110439</xdr:rowOff>
    </xdr:to>
    <xdr:cxnSp macro="">
      <xdr:nvCxnSpPr>
        <xdr:cNvPr id="786" name="直線コネクタ 785"/>
        <xdr:cNvCxnSpPr/>
      </xdr:nvCxnSpPr>
      <xdr:spPr>
        <a:xfrm>
          <a:off x="18656300" y="8648969"/>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7" name="フローチャート : 判断 786"/>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81501</xdr:rowOff>
    </xdr:from>
    <xdr:ext cx="469744" cy="259045"/>
    <xdr:sp macro="" textlink="">
      <xdr:nvSpPr>
        <xdr:cNvPr id="788" name="テキスト ボックス 787"/>
        <xdr:cNvSpPr txBox="1"/>
      </xdr:nvSpPr>
      <xdr:spPr>
        <a:xfrm>
          <a:off x="19310427" y="98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9" name="フローチャート : 判断 788"/>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67830</xdr:rowOff>
    </xdr:from>
    <xdr:ext cx="469744" cy="259045"/>
    <xdr:sp macro="" textlink="">
      <xdr:nvSpPr>
        <xdr:cNvPr id="790" name="テキスト ボックス 789"/>
        <xdr:cNvSpPr txBox="1"/>
      </xdr:nvSpPr>
      <xdr:spPr>
        <a:xfrm>
          <a:off x="18421427" y="98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49</xdr:row>
      <xdr:rowOff>123190</xdr:rowOff>
    </xdr:from>
    <xdr:to>
      <xdr:col>32</xdr:col>
      <xdr:colOff>238125</xdr:colOff>
      <xdr:row>50</xdr:row>
      <xdr:rowOff>53340</xdr:rowOff>
    </xdr:to>
    <xdr:sp macro="" textlink="">
      <xdr:nvSpPr>
        <xdr:cNvPr id="796" name="円/楕円 795"/>
        <xdr:cNvSpPr/>
      </xdr:nvSpPr>
      <xdr:spPr>
        <a:xfrm>
          <a:off x="22110700" y="852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49</xdr:row>
      <xdr:rowOff>76217</xdr:rowOff>
    </xdr:from>
    <xdr:ext cx="534377" cy="259045"/>
    <xdr:sp macro="" textlink="">
      <xdr:nvSpPr>
        <xdr:cNvPr id="797" name="貸付金該当値テキスト"/>
        <xdr:cNvSpPr txBox="1"/>
      </xdr:nvSpPr>
      <xdr:spPr>
        <a:xfrm>
          <a:off x="22212300" y="847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33,000</a:t>
          </a:r>
          <a:endParaRPr kumimoji="1" lang="ja-JP" altLang="en-US" sz="1000" b="1">
            <a:solidFill>
              <a:srgbClr val="FF0000"/>
            </a:solidFill>
            <a:latin typeface="ＭＳ Ｐゴシック"/>
          </a:endParaRPr>
        </a:p>
      </xdr:txBody>
    </xdr:sp>
    <xdr:clientData/>
  </xdr:oneCellAnchor>
  <xdr:twoCellAnchor>
    <xdr:from>
      <xdr:col>30</xdr:col>
      <xdr:colOff>669925</xdr:colOff>
      <xdr:row>50</xdr:row>
      <xdr:rowOff>132334</xdr:rowOff>
    </xdr:from>
    <xdr:to>
      <xdr:col>31</xdr:col>
      <xdr:colOff>85725</xdr:colOff>
      <xdr:row>51</xdr:row>
      <xdr:rowOff>62484</xdr:rowOff>
    </xdr:to>
    <xdr:sp macro="" textlink="">
      <xdr:nvSpPr>
        <xdr:cNvPr id="798" name="円/楕円 797"/>
        <xdr:cNvSpPr/>
      </xdr:nvSpPr>
      <xdr:spPr>
        <a:xfrm>
          <a:off x="21272500" y="87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49</xdr:row>
      <xdr:rowOff>79011</xdr:rowOff>
    </xdr:from>
    <xdr:ext cx="534377" cy="259045"/>
    <xdr:sp macro="" textlink="">
      <xdr:nvSpPr>
        <xdr:cNvPr id="799" name="テキスト ボックス 798"/>
        <xdr:cNvSpPr txBox="1"/>
      </xdr:nvSpPr>
      <xdr:spPr>
        <a:xfrm>
          <a:off x="21056111" y="848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29,050</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49032</xdr:rowOff>
    </xdr:from>
    <xdr:to>
      <xdr:col>29</xdr:col>
      <xdr:colOff>568325</xdr:colOff>
      <xdr:row>50</xdr:row>
      <xdr:rowOff>150632</xdr:rowOff>
    </xdr:to>
    <xdr:sp macro="" textlink="">
      <xdr:nvSpPr>
        <xdr:cNvPr id="800" name="円/楕円 799"/>
        <xdr:cNvSpPr/>
      </xdr:nvSpPr>
      <xdr:spPr>
        <a:xfrm>
          <a:off x="20383500" y="862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48</xdr:row>
      <xdr:rowOff>167159</xdr:rowOff>
    </xdr:from>
    <xdr:ext cx="534377" cy="259045"/>
    <xdr:sp macro="" textlink="">
      <xdr:nvSpPr>
        <xdr:cNvPr id="801" name="テキスト ボックス 800"/>
        <xdr:cNvSpPr txBox="1"/>
      </xdr:nvSpPr>
      <xdr:spPr>
        <a:xfrm>
          <a:off x="20167111" y="839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30,872</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59639</xdr:rowOff>
    </xdr:from>
    <xdr:to>
      <xdr:col>28</xdr:col>
      <xdr:colOff>365125</xdr:colOff>
      <xdr:row>50</xdr:row>
      <xdr:rowOff>161239</xdr:rowOff>
    </xdr:to>
    <xdr:sp macro="" textlink="">
      <xdr:nvSpPr>
        <xdr:cNvPr id="802" name="円/楕円 801"/>
        <xdr:cNvSpPr/>
      </xdr:nvSpPr>
      <xdr:spPr>
        <a:xfrm>
          <a:off x="19494500" y="863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6316</xdr:rowOff>
    </xdr:from>
    <xdr:ext cx="534377" cy="259045"/>
    <xdr:sp macro="" textlink="">
      <xdr:nvSpPr>
        <xdr:cNvPr id="803" name="テキスト ボックス 802"/>
        <xdr:cNvSpPr txBox="1"/>
      </xdr:nvSpPr>
      <xdr:spPr>
        <a:xfrm>
          <a:off x="19278111" y="840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30,640</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25669</xdr:rowOff>
    </xdr:from>
    <xdr:to>
      <xdr:col>27</xdr:col>
      <xdr:colOff>161925</xdr:colOff>
      <xdr:row>50</xdr:row>
      <xdr:rowOff>127269</xdr:rowOff>
    </xdr:to>
    <xdr:sp macro="" textlink="">
      <xdr:nvSpPr>
        <xdr:cNvPr id="804" name="円/楕円 803"/>
        <xdr:cNvSpPr/>
      </xdr:nvSpPr>
      <xdr:spPr>
        <a:xfrm>
          <a:off x="18605500" y="859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143796</xdr:rowOff>
    </xdr:from>
    <xdr:ext cx="534377" cy="259045"/>
    <xdr:sp macro="" textlink="">
      <xdr:nvSpPr>
        <xdr:cNvPr id="805" name="テキスト ボックス 804"/>
        <xdr:cNvSpPr txBox="1"/>
      </xdr:nvSpPr>
      <xdr:spPr>
        <a:xfrm>
          <a:off x="18389111" y="837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6" name="テキスト ボックス 81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7" name="直線コネクタ 81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8" name="テキスト ボックス 81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9" name="直線コネクタ 81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20" name="テキスト ボックス 81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1" name="直線コネクタ 82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2" name="テキスト ボックス 82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3" name="直線コネクタ 82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4" name="テキスト ボックス 82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8" name="直線コネクタ 827"/>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9"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30" name="直線コネクタ 829"/>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31"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2" name="直線コネクタ 831"/>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99878</xdr:rowOff>
    </xdr:from>
    <xdr:to>
      <xdr:col>32</xdr:col>
      <xdr:colOff>187325</xdr:colOff>
      <xdr:row>74</xdr:row>
      <xdr:rowOff>24988</xdr:rowOff>
    </xdr:to>
    <xdr:cxnSp macro="">
      <xdr:nvCxnSpPr>
        <xdr:cNvPr id="833" name="直線コネクタ 832"/>
        <xdr:cNvCxnSpPr/>
      </xdr:nvCxnSpPr>
      <xdr:spPr>
        <a:xfrm flipV="1">
          <a:off x="21323300" y="12615728"/>
          <a:ext cx="838200" cy="9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117162</xdr:rowOff>
    </xdr:from>
    <xdr:ext cx="534377" cy="259045"/>
    <xdr:sp macro="" textlink="">
      <xdr:nvSpPr>
        <xdr:cNvPr id="834" name="繰出金平均値テキスト"/>
        <xdr:cNvSpPr txBox="1"/>
      </xdr:nvSpPr>
      <xdr:spPr>
        <a:xfrm>
          <a:off x="22212300" y="12804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5" name="フローチャート : 判断 834"/>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24988</xdr:rowOff>
    </xdr:from>
    <xdr:to>
      <xdr:col>31</xdr:col>
      <xdr:colOff>34925</xdr:colOff>
      <xdr:row>74</xdr:row>
      <xdr:rowOff>111948</xdr:rowOff>
    </xdr:to>
    <xdr:cxnSp macro="">
      <xdr:nvCxnSpPr>
        <xdr:cNvPr id="836" name="直線コネクタ 835"/>
        <xdr:cNvCxnSpPr/>
      </xdr:nvCxnSpPr>
      <xdr:spPr>
        <a:xfrm flipV="1">
          <a:off x="20434300" y="12712288"/>
          <a:ext cx="889000" cy="8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7" name="フローチャート : 判断 836"/>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57772</xdr:rowOff>
    </xdr:from>
    <xdr:ext cx="534377" cy="259045"/>
    <xdr:sp macro="" textlink="">
      <xdr:nvSpPr>
        <xdr:cNvPr id="838" name="テキスト ボックス 837"/>
        <xdr:cNvSpPr txBox="1"/>
      </xdr:nvSpPr>
      <xdr:spPr>
        <a:xfrm>
          <a:off x="21056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111948</xdr:rowOff>
    </xdr:from>
    <xdr:to>
      <xdr:col>29</xdr:col>
      <xdr:colOff>517525</xdr:colOff>
      <xdr:row>75</xdr:row>
      <xdr:rowOff>72858</xdr:rowOff>
    </xdr:to>
    <xdr:cxnSp macro="">
      <xdr:nvCxnSpPr>
        <xdr:cNvPr id="839" name="直線コネクタ 838"/>
        <xdr:cNvCxnSpPr/>
      </xdr:nvCxnSpPr>
      <xdr:spPr>
        <a:xfrm flipV="1">
          <a:off x="19545300" y="12799248"/>
          <a:ext cx="889000" cy="13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40" name="フローチャート : 判断 839"/>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2933</xdr:rowOff>
    </xdr:from>
    <xdr:ext cx="534377" cy="259045"/>
    <xdr:sp macro="" textlink="">
      <xdr:nvSpPr>
        <xdr:cNvPr id="841" name="テキスト ボックス 840"/>
        <xdr:cNvSpPr txBox="1"/>
      </xdr:nvSpPr>
      <xdr:spPr>
        <a:xfrm>
          <a:off x="20167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70023</xdr:rowOff>
    </xdr:from>
    <xdr:to>
      <xdr:col>28</xdr:col>
      <xdr:colOff>314325</xdr:colOff>
      <xdr:row>75</xdr:row>
      <xdr:rowOff>72858</xdr:rowOff>
    </xdr:to>
    <xdr:cxnSp macro="">
      <xdr:nvCxnSpPr>
        <xdr:cNvPr id="842" name="直線コネクタ 841"/>
        <xdr:cNvCxnSpPr/>
      </xdr:nvCxnSpPr>
      <xdr:spPr>
        <a:xfrm>
          <a:off x="18656300" y="12928773"/>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3" name="フローチャート : 判断 842"/>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45864</xdr:rowOff>
    </xdr:from>
    <xdr:ext cx="534377" cy="259045"/>
    <xdr:sp macro="" textlink="">
      <xdr:nvSpPr>
        <xdr:cNvPr id="844" name="テキスト ボックス 843"/>
        <xdr:cNvSpPr txBox="1"/>
      </xdr:nvSpPr>
      <xdr:spPr>
        <a:xfrm>
          <a:off x="19278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5" name="フローチャート : 判断 844"/>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71193</xdr:rowOff>
    </xdr:from>
    <xdr:ext cx="534377" cy="259045"/>
    <xdr:sp macro="" textlink="">
      <xdr:nvSpPr>
        <xdr:cNvPr id="846" name="テキスト ボックス 845"/>
        <xdr:cNvSpPr txBox="1"/>
      </xdr:nvSpPr>
      <xdr:spPr>
        <a:xfrm>
          <a:off x="18389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49078</xdr:rowOff>
    </xdr:from>
    <xdr:to>
      <xdr:col>32</xdr:col>
      <xdr:colOff>238125</xdr:colOff>
      <xdr:row>73</xdr:row>
      <xdr:rowOff>150678</xdr:rowOff>
    </xdr:to>
    <xdr:sp macro="" textlink="">
      <xdr:nvSpPr>
        <xdr:cNvPr id="852" name="円/楕円 851"/>
        <xdr:cNvSpPr/>
      </xdr:nvSpPr>
      <xdr:spPr>
        <a:xfrm>
          <a:off x="22110700" y="125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71955</xdr:rowOff>
    </xdr:from>
    <xdr:ext cx="534377" cy="259045"/>
    <xdr:sp macro="" textlink="">
      <xdr:nvSpPr>
        <xdr:cNvPr id="853" name="繰出金該当値テキスト"/>
        <xdr:cNvSpPr txBox="1"/>
      </xdr:nvSpPr>
      <xdr:spPr>
        <a:xfrm>
          <a:off x="22212300" y="124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39,621</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145638</xdr:rowOff>
    </xdr:from>
    <xdr:to>
      <xdr:col>31</xdr:col>
      <xdr:colOff>85725</xdr:colOff>
      <xdr:row>74</xdr:row>
      <xdr:rowOff>75788</xdr:rowOff>
    </xdr:to>
    <xdr:sp macro="" textlink="">
      <xdr:nvSpPr>
        <xdr:cNvPr id="854" name="円/楕円 853"/>
        <xdr:cNvSpPr/>
      </xdr:nvSpPr>
      <xdr:spPr>
        <a:xfrm>
          <a:off x="21272500" y="126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92315</xdr:rowOff>
    </xdr:from>
    <xdr:ext cx="534377" cy="259045"/>
    <xdr:sp macro="" textlink="">
      <xdr:nvSpPr>
        <xdr:cNvPr id="855" name="テキスト ボックス 854"/>
        <xdr:cNvSpPr txBox="1"/>
      </xdr:nvSpPr>
      <xdr:spPr>
        <a:xfrm>
          <a:off x="21056111" y="124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61148</xdr:rowOff>
    </xdr:from>
    <xdr:to>
      <xdr:col>29</xdr:col>
      <xdr:colOff>568325</xdr:colOff>
      <xdr:row>74</xdr:row>
      <xdr:rowOff>162748</xdr:rowOff>
    </xdr:to>
    <xdr:sp macro="" textlink="">
      <xdr:nvSpPr>
        <xdr:cNvPr id="856" name="円/楕円 855"/>
        <xdr:cNvSpPr/>
      </xdr:nvSpPr>
      <xdr:spPr>
        <a:xfrm>
          <a:off x="20383500" y="127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153875</xdr:rowOff>
    </xdr:from>
    <xdr:ext cx="534377" cy="259045"/>
    <xdr:sp macro="" textlink="">
      <xdr:nvSpPr>
        <xdr:cNvPr id="857" name="テキスト ボックス 856"/>
        <xdr:cNvSpPr txBox="1"/>
      </xdr:nvSpPr>
      <xdr:spPr>
        <a:xfrm>
          <a:off x="20167111" y="1284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22058</xdr:rowOff>
    </xdr:from>
    <xdr:to>
      <xdr:col>28</xdr:col>
      <xdr:colOff>365125</xdr:colOff>
      <xdr:row>75</xdr:row>
      <xdr:rowOff>123658</xdr:rowOff>
    </xdr:to>
    <xdr:sp macro="" textlink="">
      <xdr:nvSpPr>
        <xdr:cNvPr id="858" name="円/楕円 857"/>
        <xdr:cNvSpPr/>
      </xdr:nvSpPr>
      <xdr:spPr>
        <a:xfrm>
          <a:off x="19494500" y="128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114785</xdr:rowOff>
    </xdr:from>
    <xdr:ext cx="534377" cy="259045"/>
    <xdr:sp macro="" textlink="">
      <xdr:nvSpPr>
        <xdr:cNvPr id="859" name="テキスト ボックス 858"/>
        <xdr:cNvSpPr txBox="1"/>
      </xdr:nvSpPr>
      <xdr:spPr>
        <a:xfrm>
          <a:off x="19278111" y="1297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19223</xdr:rowOff>
    </xdr:from>
    <xdr:to>
      <xdr:col>27</xdr:col>
      <xdr:colOff>161925</xdr:colOff>
      <xdr:row>75</xdr:row>
      <xdr:rowOff>120823</xdr:rowOff>
    </xdr:to>
    <xdr:sp macro="" textlink="">
      <xdr:nvSpPr>
        <xdr:cNvPr id="860" name="円/楕円 859"/>
        <xdr:cNvSpPr/>
      </xdr:nvSpPr>
      <xdr:spPr>
        <a:xfrm>
          <a:off x="18605500" y="1287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111949</xdr:rowOff>
    </xdr:from>
    <xdr:ext cx="534377" cy="259045"/>
    <xdr:sp macro="" textlink="">
      <xdr:nvSpPr>
        <xdr:cNvPr id="861" name="テキスト ボックス 860"/>
        <xdr:cNvSpPr txBox="1"/>
      </xdr:nvSpPr>
      <xdr:spPr>
        <a:xfrm>
          <a:off x="18389111" y="1297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・扶助費～住民一人当たり</a:t>
          </a:r>
          <a:r>
            <a:rPr kumimoji="1" lang="en-US" altLang="ja-JP" sz="1300">
              <a:latin typeface="ＭＳ Ｐゴシック"/>
            </a:rPr>
            <a:t>158,364</a:t>
          </a:r>
          <a:r>
            <a:rPr kumimoji="1" lang="ja-JP" altLang="en-US" sz="1300">
              <a:latin typeface="ＭＳ Ｐゴシック"/>
            </a:rPr>
            <a:t>円となっており、類似団体と比較してコストが高い状況が続いている。生活保護費については平成</a:t>
          </a:r>
          <a:r>
            <a:rPr kumimoji="1" lang="en-US" altLang="ja-JP" sz="1300">
              <a:latin typeface="ＭＳ Ｐゴシック"/>
            </a:rPr>
            <a:t>24</a:t>
          </a:r>
          <a:r>
            <a:rPr kumimoji="1" lang="ja-JP" altLang="en-US" sz="1300">
              <a:latin typeface="ＭＳ Ｐゴシック"/>
            </a:rPr>
            <a:t>年度をピークに減少傾向にあるが、障害福祉サービス費等の障害福祉関係の事業費が増加傾向にあることが主な要因となっている。</a:t>
          </a:r>
        </a:p>
        <a:p>
          <a:r>
            <a:rPr kumimoji="1" lang="ja-JP" altLang="en-US" sz="1300">
              <a:latin typeface="ＭＳ Ｐゴシック"/>
            </a:rPr>
            <a:t>・公債費～住民一人当たり</a:t>
          </a:r>
          <a:r>
            <a:rPr kumimoji="1" lang="en-US" altLang="ja-JP" sz="1300">
              <a:latin typeface="ＭＳ Ｐゴシック"/>
            </a:rPr>
            <a:t>72,807</a:t>
          </a:r>
          <a:r>
            <a:rPr kumimoji="1" lang="ja-JP" altLang="en-US" sz="1300">
              <a:latin typeface="ＭＳ Ｐゴシック"/>
            </a:rPr>
            <a:t>円となっており、類似団体と比較してコストが高い状況が続いている。平成</a:t>
          </a:r>
          <a:r>
            <a:rPr kumimoji="1" lang="en-US" altLang="ja-JP" sz="1300">
              <a:latin typeface="ＭＳ Ｐゴシック"/>
            </a:rPr>
            <a:t>22</a:t>
          </a:r>
          <a:r>
            <a:rPr kumimoji="1" lang="ja-JP" altLang="en-US" sz="1300">
              <a:latin typeface="ＭＳ Ｐゴシック"/>
            </a:rPr>
            <a:t>・</a:t>
          </a:r>
          <a:r>
            <a:rPr kumimoji="1" lang="en-US" altLang="ja-JP" sz="1300">
              <a:latin typeface="ＭＳ Ｐゴシック"/>
            </a:rPr>
            <a:t>23</a:t>
          </a:r>
          <a:r>
            <a:rPr kumimoji="1" lang="ja-JP" altLang="en-US" sz="1300">
              <a:latin typeface="ＭＳ Ｐゴシック"/>
            </a:rPr>
            <a:t>年度に借入した第三セクター等改革推進債が主な要因となっている。今後も引き続き「返す以上に借りない」という方針に基づき、公債費の縮減に努めていく。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北海道釧路市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174,518
173,893
1,362.90
95,905,873
95,304,777
600,625
48,572,196
126,596,366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111.5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69487</xdr:rowOff>
    </xdr:from>
    <xdr:to>
      <xdr:col>6</xdr:col>
      <xdr:colOff>511175</xdr:colOff>
      <xdr:row>34</xdr:row>
      <xdr:rowOff>38463</xdr:rowOff>
    </xdr:to>
    <xdr:cxnSp macro="">
      <xdr:nvCxnSpPr>
        <xdr:cNvPr id="63" name="直線コネクタ 62"/>
        <xdr:cNvCxnSpPr/>
      </xdr:nvCxnSpPr>
      <xdr:spPr>
        <a:xfrm>
          <a:off x="3797300" y="5727337"/>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69487</xdr:rowOff>
    </xdr:from>
    <xdr:to>
      <xdr:col>5</xdr:col>
      <xdr:colOff>358775</xdr:colOff>
      <xdr:row>34</xdr:row>
      <xdr:rowOff>52614</xdr:rowOff>
    </xdr:to>
    <xdr:cxnSp macro="">
      <xdr:nvCxnSpPr>
        <xdr:cNvPr id="66" name="直線コネクタ 65"/>
        <xdr:cNvCxnSpPr/>
      </xdr:nvCxnSpPr>
      <xdr:spPr>
        <a:xfrm flipV="1">
          <a:off x="2908300" y="5727337"/>
          <a:ext cx="889000" cy="15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52614</xdr:rowOff>
    </xdr:from>
    <xdr:to>
      <xdr:col>4</xdr:col>
      <xdr:colOff>155575</xdr:colOff>
      <xdr:row>34</xdr:row>
      <xdr:rowOff>79828</xdr:rowOff>
    </xdr:to>
    <xdr:cxnSp macro="">
      <xdr:nvCxnSpPr>
        <xdr:cNvPr id="69" name="直線コネクタ 68"/>
        <xdr:cNvCxnSpPr/>
      </xdr:nvCxnSpPr>
      <xdr:spPr>
        <a:xfrm flipV="1">
          <a:off x="2019300" y="5881914"/>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79828</xdr:rowOff>
    </xdr:from>
    <xdr:to>
      <xdr:col>2</xdr:col>
      <xdr:colOff>638175</xdr:colOff>
      <xdr:row>34</xdr:row>
      <xdr:rowOff>103777</xdr:rowOff>
    </xdr:to>
    <xdr:cxnSp macro="">
      <xdr:nvCxnSpPr>
        <xdr:cNvPr id="72" name="直線コネクタ 71"/>
        <xdr:cNvCxnSpPr/>
      </xdr:nvCxnSpPr>
      <xdr:spPr>
        <a:xfrm flipV="1">
          <a:off x="1130300" y="5909128"/>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115587</xdr:rowOff>
    </xdr:from>
    <xdr:ext cx="469744" cy="259045"/>
    <xdr:sp macro="" textlink="">
      <xdr:nvSpPr>
        <xdr:cNvPr id="76" name="テキスト ボックス 75"/>
        <xdr:cNvSpPr txBox="1"/>
      </xdr:nvSpPr>
      <xdr:spPr>
        <a:xfrm>
          <a:off x="895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159113</xdr:rowOff>
    </xdr:from>
    <xdr:to>
      <xdr:col>6</xdr:col>
      <xdr:colOff>561975</xdr:colOff>
      <xdr:row>34</xdr:row>
      <xdr:rowOff>89263</xdr:rowOff>
    </xdr:to>
    <xdr:sp macro="" textlink="">
      <xdr:nvSpPr>
        <xdr:cNvPr id="82" name="円/楕円 81"/>
        <xdr:cNvSpPr/>
      </xdr:nvSpPr>
      <xdr:spPr>
        <a:xfrm>
          <a:off x="4584700" y="58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10540</xdr:rowOff>
    </xdr:from>
    <xdr:ext cx="469744" cy="259045"/>
    <xdr:sp macro="" textlink="">
      <xdr:nvSpPr>
        <xdr:cNvPr id="83" name="議会費該当値テキスト"/>
        <xdr:cNvSpPr txBox="1"/>
      </xdr:nvSpPr>
      <xdr:spPr>
        <a:xfrm>
          <a:off x="4686300" y="566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18687</xdr:rowOff>
    </xdr:from>
    <xdr:to>
      <xdr:col>5</xdr:col>
      <xdr:colOff>409575</xdr:colOff>
      <xdr:row>33</xdr:row>
      <xdr:rowOff>120287</xdr:rowOff>
    </xdr:to>
    <xdr:sp macro="" textlink="">
      <xdr:nvSpPr>
        <xdr:cNvPr id="84" name="円/楕円 83"/>
        <xdr:cNvSpPr/>
      </xdr:nvSpPr>
      <xdr:spPr>
        <a:xfrm>
          <a:off x="3746500" y="56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136814</xdr:rowOff>
    </xdr:from>
    <xdr:ext cx="469744" cy="259045"/>
    <xdr:sp macro="" textlink="">
      <xdr:nvSpPr>
        <xdr:cNvPr id="85" name="テキスト ボックス 84"/>
        <xdr:cNvSpPr txBox="1"/>
      </xdr:nvSpPr>
      <xdr:spPr>
        <a:xfrm>
          <a:off x="3562427" y="54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1814</xdr:rowOff>
    </xdr:from>
    <xdr:to>
      <xdr:col>4</xdr:col>
      <xdr:colOff>206375</xdr:colOff>
      <xdr:row>34</xdr:row>
      <xdr:rowOff>103414</xdr:rowOff>
    </xdr:to>
    <xdr:sp macro="" textlink="">
      <xdr:nvSpPr>
        <xdr:cNvPr id="86" name="円/楕円 85"/>
        <xdr:cNvSpPr/>
      </xdr:nvSpPr>
      <xdr:spPr>
        <a:xfrm>
          <a:off x="2857500" y="58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119941</xdr:rowOff>
    </xdr:from>
    <xdr:ext cx="469744" cy="259045"/>
    <xdr:sp macro="" textlink="">
      <xdr:nvSpPr>
        <xdr:cNvPr id="87" name="テキスト ボックス 86"/>
        <xdr:cNvSpPr txBox="1"/>
      </xdr:nvSpPr>
      <xdr:spPr>
        <a:xfrm>
          <a:off x="2673427" y="56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29028</xdr:rowOff>
    </xdr:from>
    <xdr:to>
      <xdr:col>3</xdr:col>
      <xdr:colOff>3175</xdr:colOff>
      <xdr:row>34</xdr:row>
      <xdr:rowOff>130628</xdr:rowOff>
    </xdr:to>
    <xdr:sp macro="" textlink="">
      <xdr:nvSpPr>
        <xdr:cNvPr id="88" name="円/楕円 87"/>
        <xdr:cNvSpPr/>
      </xdr:nvSpPr>
      <xdr:spPr>
        <a:xfrm>
          <a:off x="1968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147155</xdr:rowOff>
    </xdr:from>
    <xdr:ext cx="469744" cy="259045"/>
    <xdr:sp macro="" textlink="">
      <xdr:nvSpPr>
        <xdr:cNvPr id="89" name="テキスト ボックス 88"/>
        <xdr:cNvSpPr txBox="1"/>
      </xdr:nvSpPr>
      <xdr:spPr>
        <a:xfrm>
          <a:off x="1784427" y="563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52977</xdr:rowOff>
    </xdr:from>
    <xdr:to>
      <xdr:col>1</xdr:col>
      <xdr:colOff>485775</xdr:colOff>
      <xdr:row>34</xdr:row>
      <xdr:rowOff>154577</xdr:rowOff>
    </xdr:to>
    <xdr:sp macro="" textlink="">
      <xdr:nvSpPr>
        <xdr:cNvPr id="90" name="円/楕円 89"/>
        <xdr:cNvSpPr/>
      </xdr:nvSpPr>
      <xdr:spPr>
        <a:xfrm>
          <a:off x="1079500" y="58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145704</xdr:rowOff>
    </xdr:from>
    <xdr:ext cx="469744" cy="259045"/>
    <xdr:sp macro="" textlink="">
      <xdr:nvSpPr>
        <xdr:cNvPr id="91" name="テキスト ボックス 90"/>
        <xdr:cNvSpPr txBox="1"/>
      </xdr:nvSpPr>
      <xdr:spPr>
        <a:xfrm>
          <a:off x="895427"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109353</xdr:rowOff>
    </xdr:from>
    <xdr:to>
      <xdr:col>6</xdr:col>
      <xdr:colOff>511175</xdr:colOff>
      <xdr:row>57</xdr:row>
      <xdr:rowOff>116687</xdr:rowOff>
    </xdr:to>
    <xdr:cxnSp macro="">
      <xdr:nvCxnSpPr>
        <xdr:cNvPr id="121" name="直線コネクタ 120"/>
        <xdr:cNvCxnSpPr/>
      </xdr:nvCxnSpPr>
      <xdr:spPr>
        <a:xfrm>
          <a:off x="3797300" y="9710553"/>
          <a:ext cx="838200" cy="17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68396</xdr:rowOff>
    </xdr:from>
    <xdr:to>
      <xdr:col>5</xdr:col>
      <xdr:colOff>358775</xdr:colOff>
      <xdr:row>56</xdr:row>
      <xdr:rowOff>109353</xdr:rowOff>
    </xdr:to>
    <xdr:cxnSp macro="">
      <xdr:nvCxnSpPr>
        <xdr:cNvPr id="124" name="直線コネクタ 123"/>
        <xdr:cNvCxnSpPr/>
      </xdr:nvCxnSpPr>
      <xdr:spPr>
        <a:xfrm>
          <a:off x="2908300" y="9498146"/>
          <a:ext cx="889000" cy="2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90568</xdr:rowOff>
    </xdr:from>
    <xdr:ext cx="534377" cy="259045"/>
    <xdr:sp macro="" textlink="">
      <xdr:nvSpPr>
        <xdr:cNvPr id="126" name="テキスト ボックス 125"/>
        <xdr:cNvSpPr txBox="1"/>
      </xdr:nvSpPr>
      <xdr:spPr>
        <a:xfrm>
          <a:off x="3530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1340</xdr:rowOff>
    </xdr:from>
    <xdr:to>
      <xdr:col>4</xdr:col>
      <xdr:colOff>155575</xdr:colOff>
      <xdr:row>55</xdr:row>
      <xdr:rowOff>68396</xdr:rowOff>
    </xdr:to>
    <xdr:cxnSp macro="">
      <xdr:nvCxnSpPr>
        <xdr:cNvPr id="127" name="直線コネクタ 126"/>
        <xdr:cNvCxnSpPr/>
      </xdr:nvCxnSpPr>
      <xdr:spPr>
        <a:xfrm>
          <a:off x="2019300" y="9431090"/>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67842</xdr:rowOff>
    </xdr:from>
    <xdr:ext cx="534377" cy="259045"/>
    <xdr:sp macro="" textlink="">
      <xdr:nvSpPr>
        <xdr:cNvPr id="129" name="テキスト ボックス 128"/>
        <xdr:cNvSpPr txBox="1"/>
      </xdr:nvSpPr>
      <xdr:spPr>
        <a:xfrm>
          <a:off x="2641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1340</xdr:rowOff>
    </xdr:from>
    <xdr:to>
      <xdr:col>2</xdr:col>
      <xdr:colOff>638175</xdr:colOff>
      <xdr:row>57</xdr:row>
      <xdr:rowOff>59309</xdr:rowOff>
    </xdr:to>
    <xdr:cxnSp macro="">
      <xdr:nvCxnSpPr>
        <xdr:cNvPr id="130" name="直線コネクタ 129"/>
        <xdr:cNvCxnSpPr/>
      </xdr:nvCxnSpPr>
      <xdr:spPr>
        <a:xfrm flipV="1">
          <a:off x="1130300" y="9431090"/>
          <a:ext cx="889000" cy="40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62089</xdr:rowOff>
    </xdr:from>
    <xdr:ext cx="534377" cy="259045"/>
    <xdr:sp macro="" textlink="">
      <xdr:nvSpPr>
        <xdr:cNvPr id="132" name="テキスト ボックス 131"/>
        <xdr:cNvSpPr txBox="1"/>
      </xdr:nvSpPr>
      <xdr:spPr>
        <a:xfrm>
          <a:off x="1752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65887</xdr:rowOff>
    </xdr:from>
    <xdr:to>
      <xdr:col>6</xdr:col>
      <xdr:colOff>561975</xdr:colOff>
      <xdr:row>57</xdr:row>
      <xdr:rowOff>167487</xdr:rowOff>
    </xdr:to>
    <xdr:sp macro="" textlink="">
      <xdr:nvSpPr>
        <xdr:cNvPr id="140" name="円/楕円 139"/>
        <xdr:cNvSpPr/>
      </xdr:nvSpPr>
      <xdr:spPr>
        <a:xfrm>
          <a:off x="4584700" y="983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44314</xdr:rowOff>
    </xdr:from>
    <xdr:ext cx="534377" cy="259045"/>
    <xdr:sp macro="" textlink="">
      <xdr:nvSpPr>
        <xdr:cNvPr id="141" name="総務費該当値テキスト"/>
        <xdr:cNvSpPr txBox="1"/>
      </xdr:nvSpPr>
      <xdr:spPr>
        <a:xfrm>
          <a:off x="4686300" y="981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34,208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58553</xdr:rowOff>
    </xdr:from>
    <xdr:to>
      <xdr:col>5</xdr:col>
      <xdr:colOff>409575</xdr:colOff>
      <xdr:row>56</xdr:row>
      <xdr:rowOff>160153</xdr:rowOff>
    </xdr:to>
    <xdr:sp macro="" textlink="">
      <xdr:nvSpPr>
        <xdr:cNvPr id="142" name="円/楕円 141"/>
        <xdr:cNvSpPr/>
      </xdr:nvSpPr>
      <xdr:spPr>
        <a:xfrm>
          <a:off x="3746500" y="96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5230</xdr:rowOff>
    </xdr:from>
    <xdr:ext cx="534377" cy="259045"/>
    <xdr:sp macro="" textlink="">
      <xdr:nvSpPr>
        <xdr:cNvPr id="143" name="テキスト ボックス 142"/>
        <xdr:cNvSpPr txBox="1"/>
      </xdr:nvSpPr>
      <xdr:spPr>
        <a:xfrm>
          <a:off x="3530111" y="94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17596</xdr:rowOff>
    </xdr:from>
    <xdr:to>
      <xdr:col>4</xdr:col>
      <xdr:colOff>206375</xdr:colOff>
      <xdr:row>55</xdr:row>
      <xdr:rowOff>119196</xdr:rowOff>
    </xdr:to>
    <xdr:sp macro="" textlink="">
      <xdr:nvSpPr>
        <xdr:cNvPr id="144" name="円/楕円 143"/>
        <xdr:cNvSpPr/>
      </xdr:nvSpPr>
      <xdr:spPr>
        <a:xfrm>
          <a:off x="2857500" y="944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135723</xdr:rowOff>
    </xdr:from>
    <xdr:ext cx="534377" cy="259045"/>
    <xdr:sp macro="" textlink="">
      <xdr:nvSpPr>
        <xdr:cNvPr id="145" name="テキスト ボックス 144"/>
        <xdr:cNvSpPr txBox="1"/>
      </xdr:nvSpPr>
      <xdr:spPr>
        <a:xfrm>
          <a:off x="2641111" y="922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121990</xdr:rowOff>
    </xdr:from>
    <xdr:to>
      <xdr:col>3</xdr:col>
      <xdr:colOff>3175</xdr:colOff>
      <xdr:row>55</xdr:row>
      <xdr:rowOff>52140</xdr:rowOff>
    </xdr:to>
    <xdr:sp macro="" textlink="">
      <xdr:nvSpPr>
        <xdr:cNvPr id="146" name="円/楕円 145"/>
        <xdr:cNvSpPr/>
      </xdr:nvSpPr>
      <xdr:spPr>
        <a:xfrm>
          <a:off x="1968500" y="938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68667</xdr:rowOff>
    </xdr:from>
    <xdr:ext cx="534377" cy="259045"/>
    <xdr:sp macro="" textlink="">
      <xdr:nvSpPr>
        <xdr:cNvPr id="147" name="テキスト ボックス 146"/>
        <xdr:cNvSpPr txBox="1"/>
      </xdr:nvSpPr>
      <xdr:spPr>
        <a:xfrm>
          <a:off x="1752111" y="91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8509</xdr:rowOff>
    </xdr:from>
    <xdr:to>
      <xdr:col>1</xdr:col>
      <xdr:colOff>485775</xdr:colOff>
      <xdr:row>57</xdr:row>
      <xdr:rowOff>110109</xdr:rowOff>
    </xdr:to>
    <xdr:sp macro="" textlink="">
      <xdr:nvSpPr>
        <xdr:cNvPr id="148" name="円/楕円 147"/>
        <xdr:cNvSpPr/>
      </xdr:nvSpPr>
      <xdr:spPr>
        <a:xfrm>
          <a:off x="1079500" y="978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101236</xdr:rowOff>
    </xdr:from>
    <xdr:ext cx="534377" cy="259045"/>
    <xdr:sp macro="" textlink="">
      <xdr:nvSpPr>
        <xdr:cNvPr id="149" name="テキスト ボックス 148"/>
        <xdr:cNvSpPr txBox="1"/>
      </xdr:nvSpPr>
      <xdr:spPr>
        <a:xfrm>
          <a:off x="863111" y="987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104546</xdr:rowOff>
    </xdr:from>
    <xdr:to>
      <xdr:col>6</xdr:col>
      <xdr:colOff>511175</xdr:colOff>
      <xdr:row>75</xdr:row>
      <xdr:rowOff>159249</xdr:rowOff>
    </xdr:to>
    <xdr:cxnSp macro="">
      <xdr:nvCxnSpPr>
        <xdr:cNvPr id="177" name="直線コネクタ 176"/>
        <xdr:cNvCxnSpPr/>
      </xdr:nvCxnSpPr>
      <xdr:spPr>
        <a:xfrm flipV="1">
          <a:off x="3797300" y="12963296"/>
          <a:ext cx="838200" cy="5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138134</xdr:rowOff>
    </xdr:from>
    <xdr:ext cx="599010" cy="259045"/>
    <xdr:sp macro="" textlink="">
      <xdr:nvSpPr>
        <xdr:cNvPr id="178" name="民生費平均値テキスト"/>
        <xdr:cNvSpPr txBox="1"/>
      </xdr:nvSpPr>
      <xdr:spPr>
        <a:xfrm>
          <a:off x="4686300" y="1316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157110</xdr:rowOff>
    </xdr:from>
    <xdr:to>
      <xdr:col>5</xdr:col>
      <xdr:colOff>358775</xdr:colOff>
      <xdr:row>75</xdr:row>
      <xdr:rowOff>159249</xdr:rowOff>
    </xdr:to>
    <xdr:cxnSp macro="">
      <xdr:nvCxnSpPr>
        <xdr:cNvPr id="180" name="直線コネクタ 179"/>
        <xdr:cNvCxnSpPr/>
      </xdr:nvCxnSpPr>
      <xdr:spPr>
        <a:xfrm>
          <a:off x="2908300" y="13015860"/>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122255</xdr:rowOff>
    </xdr:from>
    <xdr:ext cx="599010" cy="259045"/>
    <xdr:sp macro="" textlink="">
      <xdr:nvSpPr>
        <xdr:cNvPr id="182" name="テキスト ボックス 181"/>
        <xdr:cNvSpPr txBox="1"/>
      </xdr:nvSpPr>
      <xdr:spPr>
        <a:xfrm>
          <a:off x="3497794" y="1332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157110</xdr:rowOff>
    </xdr:from>
    <xdr:to>
      <xdr:col>4</xdr:col>
      <xdr:colOff>155575</xdr:colOff>
      <xdr:row>76</xdr:row>
      <xdr:rowOff>38467</xdr:rowOff>
    </xdr:to>
    <xdr:cxnSp macro="">
      <xdr:nvCxnSpPr>
        <xdr:cNvPr id="183" name="直線コネクタ 182"/>
        <xdr:cNvCxnSpPr/>
      </xdr:nvCxnSpPr>
      <xdr:spPr>
        <a:xfrm flipV="1">
          <a:off x="2019300" y="13015860"/>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128464</xdr:rowOff>
    </xdr:from>
    <xdr:ext cx="599010" cy="259045"/>
    <xdr:sp macro="" textlink="">
      <xdr:nvSpPr>
        <xdr:cNvPr id="185" name="テキスト ボックス 184"/>
        <xdr:cNvSpPr txBox="1"/>
      </xdr:nvSpPr>
      <xdr:spPr>
        <a:xfrm>
          <a:off x="2608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38467</xdr:rowOff>
    </xdr:from>
    <xdr:to>
      <xdr:col>2</xdr:col>
      <xdr:colOff>638175</xdr:colOff>
      <xdr:row>76</xdr:row>
      <xdr:rowOff>42216</xdr:rowOff>
    </xdr:to>
    <xdr:cxnSp macro="">
      <xdr:nvCxnSpPr>
        <xdr:cNvPr id="186" name="直線コネクタ 185"/>
        <xdr:cNvCxnSpPr/>
      </xdr:nvCxnSpPr>
      <xdr:spPr>
        <a:xfrm flipV="1">
          <a:off x="1130300" y="13068667"/>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154305</xdr:rowOff>
    </xdr:from>
    <xdr:ext cx="599010" cy="259045"/>
    <xdr:sp macro="" textlink="">
      <xdr:nvSpPr>
        <xdr:cNvPr id="188" name="テキスト ボックス 187"/>
        <xdr:cNvSpPr txBox="1"/>
      </xdr:nvSpPr>
      <xdr:spPr>
        <a:xfrm>
          <a:off x="1719794" y="1335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170161</xdr:rowOff>
    </xdr:from>
    <xdr:ext cx="599010" cy="259045"/>
    <xdr:sp macro="" textlink="">
      <xdr:nvSpPr>
        <xdr:cNvPr id="190" name="テキスト ボックス 189"/>
        <xdr:cNvSpPr txBox="1"/>
      </xdr:nvSpPr>
      <xdr:spPr>
        <a:xfrm>
          <a:off x="830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53746</xdr:rowOff>
    </xdr:from>
    <xdr:to>
      <xdr:col>6</xdr:col>
      <xdr:colOff>561975</xdr:colOff>
      <xdr:row>75</xdr:row>
      <xdr:rowOff>155346</xdr:rowOff>
    </xdr:to>
    <xdr:sp macro="" textlink="">
      <xdr:nvSpPr>
        <xdr:cNvPr id="196" name="円/楕円 195"/>
        <xdr:cNvSpPr/>
      </xdr:nvSpPr>
      <xdr:spPr>
        <a:xfrm>
          <a:off x="4584700" y="129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76623</xdr:rowOff>
    </xdr:from>
    <xdr:ext cx="599010" cy="259045"/>
    <xdr:sp macro="" textlink="">
      <xdr:nvSpPr>
        <xdr:cNvPr id="197" name="民生費該当値テキスト"/>
        <xdr:cNvSpPr txBox="1"/>
      </xdr:nvSpPr>
      <xdr:spPr>
        <a:xfrm>
          <a:off x="4686300" y="1276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220,189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108450</xdr:rowOff>
    </xdr:from>
    <xdr:to>
      <xdr:col>5</xdr:col>
      <xdr:colOff>409575</xdr:colOff>
      <xdr:row>76</xdr:row>
      <xdr:rowOff>38599</xdr:rowOff>
    </xdr:to>
    <xdr:sp macro="" textlink="">
      <xdr:nvSpPr>
        <xdr:cNvPr id="198" name="円/楕円 197"/>
        <xdr:cNvSpPr/>
      </xdr:nvSpPr>
      <xdr:spPr>
        <a:xfrm>
          <a:off x="3746500" y="129672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55127</xdr:rowOff>
    </xdr:from>
    <xdr:ext cx="599010" cy="259045"/>
    <xdr:sp macro="" textlink="">
      <xdr:nvSpPr>
        <xdr:cNvPr id="199" name="テキスト ボックス 198"/>
        <xdr:cNvSpPr txBox="1"/>
      </xdr:nvSpPr>
      <xdr:spPr>
        <a:xfrm>
          <a:off x="3497794" y="1274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208,224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106310</xdr:rowOff>
    </xdr:from>
    <xdr:to>
      <xdr:col>4</xdr:col>
      <xdr:colOff>206375</xdr:colOff>
      <xdr:row>76</xdr:row>
      <xdr:rowOff>36460</xdr:rowOff>
    </xdr:to>
    <xdr:sp macro="" textlink="">
      <xdr:nvSpPr>
        <xdr:cNvPr id="200" name="円/楕円 199"/>
        <xdr:cNvSpPr/>
      </xdr:nvSpPr>
      <xdr:spPr>
        <a:xfrm>
          <a:off x="2857500" y="129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52987</xdr:rowOff>
    </xdr:from>
    <xdr:ext cx="599010" cy="259045"/>
    <xdr:sp macro="" textlink="">
      <xdr:nvSpPr>
        <xdr:cNvPr id="201" name="テキスト ボックス 200"/>
        <xdr:cNvSpPr txBox="1"/>
      </xdr:nvSpPr>
      <xdr:spPr>
        <a:xfrm>
          <a:off x="2608794" y="1274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208,692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159117</xdr:rowOff>
    </xdr:from>
    <xdr:to>
      <xdr:col>3</xdr:col>
      <xdr:colOff>3175</xdr:colOff>
      <xdr:row>76</xdr:row>
      <xdr:rowOff>89267</xdr:rowOff>
    </xdr:to>
    <xdr:sp macro="" textlink="">
      <xdr:nvSpPr>
        <xdr:cNvPr id="202" name="円/楕円 201"/>
        <xdr:cNvSpPr/>
      </xdr:nvSpPr>
      <xdr:spPr>
        <a:xfrm>
          <a:off x="1968500" y="1301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105794</xdr:rowOff>
    </xdr:from>
    <xdr:ext cx="599010" cy="259045"/>
    <xdr:sp macro="" textlink="">
      <xdr:nvSpPr>
        <xdr:cNvPr id="203" name="テキスト ボックス 202"/>
        <xdr:cNvSpPr txBox="1"/>
      </xdr:nvSpPr>
      <xdr:spPr>
        <a:xfrm>
          <a:off x="1719794" y="1279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197,142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162866</xdr:rowOff>
    </xdr:from>
    <xdr:to>
      <xdr:col>1</xdr:col>
      <xdr:colOff>485775</xdr:colOff>
      <xdr:row>76</xdr:row>
      <xdr:rowOff>93016</xdr:rowOff>
    </xdr:to>
    <xdr:sp macro="" textlink="">
      <xdr:nvSpPr>
        <xdr:cNvPr id="204" name="円/楕円 203"/>
        <xdr:cNvSpPr/>
      </xdr:nvSpPr>
      <xdr:spPr>
        <a:xfrm>
          <a:off x="1079500" y="1302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109543</xdr:rowOff>
    </xdr:from>
    <xdr:ext cx="599010" cy="259045"/>
    <xdr:sp macro="" textlink="">
      <xdr:nvSpPr>
        <xdr:cNvPr id="205" name="テキスト ボックス 204"/>
        <xdr:cNvSpPr txBox="1"/>
      </xdr:nvSpPr>
      <xdr:spPr>
        <a:xfrm>
          <a:off x="830794" y="1279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98628</xdr:rowOff>
    </xdr:from>
    <xdr:to>
      <xdr:col>6</xdr:col>
      <xdr:colOff>511175</xdr:colOff>
      <xdr:row>94</xdr:row>
      <xdr:rowOff>150558</xdr:rowOff>
    </xdr:to>
    <xdr:cxnSp macro="">
      <xdr:nvCxnSpPr>
        <xdr:cNvPr id="235" name="直線コネクタ 234"/>
        <xdr:cNvCxnSpPr/>
      </xdr:nvCxnSpPr>
      <xdr:spPr>
        <a:xfrm flipV="1">
          <a:off x="3797300" y="16214928"/>
          <a:ext cx="8382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85768</xdr:rowOff>
    </xdr:from>
    <xdr:ext cx="534377" cy="259045"/>
    <xdr:sp macro="" textlink="">
      <xdr:nvSpPr>
        <xdr:cNvPr id="236" name="衛生費平均値テキスト"/>
        <xdr:cNvSpPr txBox="1"/>
      </xdr:nvSpPr>
      <xdr:spPr>
        <a:xfrm>
          <a:off x="4686300" y="1620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150558</xdr:rowOff>
    </xdr:from>
    <xdr:to>
      <xdr:col>5</xdr:col>
      <xdr:colOff>358775</xdr:colOff>
      <xdr:row>94</xdr:row>
      <xdr:rowOff>167742</xdr:rowOff>
    </xdr:to>
    <xdr:cxnSp macro="">
      <xdr:nvCxnSpPr>
        <xdr:cNvPr id="238" name="直線コネクタ 237"/>
        <xdr:cNvCxnSpPr/>
      </xdr:nvCxnSpPr>
      <xdr:spPr>
        <a:xfrm flipV="1">
          <a:off x="2908300" y="16266858"/>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29252</xdr:rowOff>
    </xdr:from>
    <xdr:ext cx="534377" cy="259045"/>
    <xdr:sp macro="" textlink="">
      <xdr:nvSpPr>
        <xdr:cNvPr id="240" name="テキスト ボックス 239"/>
        <xdr:cNvSpPr txBox="1"/>
      </xdr:nvSpPr>
      <xdr:spPr>
        <a:xfrm>
          <a:off x="3530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145759</xdr:rowOff>
    </xdr:from>
    <xdr:to>
      <xdr:col>4</xdr:col>
      <xdr:colOff>155575</xdr:colOff>
      <xdr:row>94</xdr:row>
      <xdr:rowOff>167742</xdr:rowOff>
    </xdr:to>
    <xdr:cxnSp macro="">
      <xdr:nvCxnSpPr>
        <xdr:cNvPr id="241" name="直線コネクタ 240"/>
        <xdr:cNvCxnSpPr/>
      </xdr:nvCxnSpPr>
      <xdr:spPr>
        <a:xfrm>
          <a:off x="2019300" y="16262059"/>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58052</xdr:rowOff>
    </xdr:from>
    <xdr:to>
      <xdr:col>2</xdr:col>
      <xdr:colOff>638175</xdr:colOff>
      <xdr:row>94</xdr:row>
      <xdr:rowOff>145759</xdr:rowOff>
    </xdr:to>
    <xdr:cxnSp macro="">
      <xdr:nvCxnSpPr>
        <xdr:cNvPr id="244" name="直線コネクタ 243"/>
        <xdr:cNvCxnSpPr/>
      </xdr:nvCxnSpPr>
      <xdr:spPr>
        <a:xfrm>
          <a:off x="1130300" y="16174352"/>
          <a:ext cx="889000" cy="8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38943</xdr:rowOff>
    </xdr:from>
    <xdr:ext cx="534377" cy="259045"/>
    <xdr:sp macro="" textlink="">
      <xdr:nvSpPr>
        <xdr:cNvPr id="246" name="テキスト ボックス 245"/>
        <xdr:cNvSpPr txBox="1"/>
      </xdr:nvSpPr>
      <xdr:spPr>
        <a:xfrm>
          <a:off x="1752111" y="163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33266</xdr:rowOff>
    </xdr:from>
    <xdr:ext cx="534377" cy="259045"/>
    <xdr:sp macro="" textlink="">
      <xdr:nvSpPr>
        <xdr:cNvPr id="248" name="テキスト ボックス 247"/>
        <xdr:cNvSpPr txBox="1"/>
      </xdr:nvSpPr>
      <xdr:spPr>
        <a:xfrm>
          <a:off x="863111" y="163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47828</xdr:rowOff>
    </xdr:from>
    <xdr:to>
      <xdr:col>6</xdr:col>
      <xdr:colOff>561975</xdr:colOff>
      <xdr:row>94</xdr:row>
      <xdr:rowOff>149428</xdr:rowOff>
    </xdr:to>
    <xdr:sp macro="" textlink="">
      <xdr:nvSpPr>
        <xdr:cNvPr id="254" name="円/楕円 253"/>
        <xdr:cNvSpPr/>
      </xdr:nvSpPr>
      <xdr:spPr>
        <a:xfrm>
          <a:off x="4584700" y="161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70705</xdr:rowOff>
    </xdr:from>
    <xdr:ext cx="534377" cy="259045"/>
    <xdr:sp macro="" textlink="">
      <xdr:nvSpPr>
        <xdr:cNvPr id="255" name="衛生費該当値テキスト"/>
        <xdr:cNvSpPr txBox="1"/>
      </xdr:nvSpPr>
      <xdr:spPr>
        <a:xfrm>
          <a:off x="4686300" y="160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31,078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99758</xdr:rowOff>
    </xdr:from>
    <xdr:to>
      <xdr:col>5</xdr:col>
      <xdr:colOff>409575</xdr:colOff>
      <xdr:row>95</xdr:row>
      <xdr:rowOff>29908</xdr:rowOff>
    </xdr:to>
    <xdr:sp macro="" textlink="">
      <xdr:nvSpPr>
        <xdr:cNvPr id="256" name="円/楕円 255"/>
        <xdr:cNvSpPr/>
      </xdr:nvSpPr>
      <xdr:spPr>
        <a:xfrm>
          <a:off x="3746500" y="1621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21035</xdr:rowOff>
    </xdr:from>
    <xdr:ext cx="534377" cy="259045"/>
    <xdr:sp macro="" textlink="">
      <xdr:nvSpPr>
        <xdr:cNvPr id="257" name="テキスト ボックス 256"/>
        <xdr:cNvSpPr txBox="1"/>
      </xdr:nvSpPr>
      <xdr:spPr>
        <a:xfrm>
          <a:off x="3530111" y="1630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116942</xdr:rowOff>
    </xdr:from>
    <xdr:to>
      <xdr:col>4</xdr:col>
      <xdr:colOff>206375</xdr:colOff>
      <xdr:row>95</xdr:row>
      <xdr:rowOff>47092</xdr:rowOff>
    </xdr:to>
    <xdr:sp macro="" textlink="">
      <xdr:nvSpPr>
        <xdr:cNvPr id="258" name="円/楕円 257"/>
        <xdr:cNvSpPr/>
      </xdr:nvSpPr>
      <xdr:spPr>
        <a:xfrm>
          <a:off x="2857500" y="162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38219</xdr:rowOff>
    </xdr:from>
    <xdr:ext cx="534377" cy="259045"/>
    <xdr:sp macro="" textlink="">
      <xdr:nvSpPr>
        <xdr:cNvPr id="259" name="テキスト ボックス 258"/>
        <xdr:cNvSpPr txBox="1"/>
      </xdr:nvSpPr>
      <xdr:spPr>
        <a:xfrm>
          <a:off x="2641111" y="163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94959</xdr:rowOff>
    </xdr:from>
    <xdr:to>
      <xdr:col>3</xdr:col>
      <xdr:colOff>3175</xdr:colOff>
      <xdr:row>95</xdr:row>
      <xdr:rowOff>25109</xdr:rowOff>
    </xdr:to>
    <xdr:sp macro="" textlink="">
      <xdr:nvSpPr>
        <xdr:cNvPr id="260" name="円/楕円 259"/>
        <xdr:cNvSpPr/>
      </xdr:nvSpPr>
      <xdr:spPr>
        <a:xfrm>
          <a:off x="1968500" y="1621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41636</xdr:rowOff>
    </xdr:from>
    <xdr:ext cx="534377" cy="259045"/>
    <xdr:sp macro="" textlink="">
      <xdr:nvSpPr>
        <xdr:cNvPr id="261" name="テキスト ボックス 260"/>
        <xdr:cNvSpPr txBox="1"/>
      </xdr:nvSpPr>
      <xdr:spPr>
        <a:xfrm>
          <a:off x="1752111" y="1598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7252</xdr:rowOff>
    </xdr:from>
    <xdr:to>
      <xdr:col>1</xdr:col>
      <xdr:colOff>485775</xdr:colOff>
      <xdr:row>94</xdr:row>
      <xdr:rowOff>108852</xdr:rowOff>
    </xdr:to>
    <xdr:sp macro="" textlink="">
      <xdr:nvSpPr>
        <xdr:cNvPr id="262" name="円/楕円 261"/>
        <xdr:cNvSpPr/>
      </xdr:nvSpPr>
      <xdr:spPr>
        <a:xfrm>
          <a:off x="1079500" y="161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125379</xdr:rowOff>
    </xdr:from>
    <xdr:ext cx="534377" cy="259045"/>
    <xdr:sp macro="" textlink="">
      <xdr:nvSpPr>
        <xdr:cNvPr id="263" name="テキスト ボックス 262"/>
        <xdr:cNvSpPr txBox="1"/>
      </xdr:nvSpPr>
      <xdr:spPr>
        <a:xfrm>
          <a:off x="863111" y="158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108610</xdr:rowOff>
    </xdr:from>
    <xdr:to>
      <xdr:col>15</xdr:col>
      <xdr:colOff>180975</xdr:colOff>
      <xdr:row>36</xdr:row>
      <xdr:rowOff>157988</xdr:rowOff>
    </xdr:to>
    <xdr:cxnSp macro="">
      <xdr:nvCxnSpPr>
        <xdr:cNvPr id="290" name="直線コネクタ 289"/>
        <xdr:cNvCxnSpPr/>
      </xdr:nvCxnSpPr>
      <xdr:spPr>
        <a:xfrm flipV="1">
          <a:off x="9639300" y="6280810"/>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53611</xdr:rowOff>
    </xdr:from>
    <xdr:ext cx="378565" cy="259045"/>
    <xdr:sp macro="" textlink="">
      <xdr:nvSpPr>
        <xdr:cNvPr id="291" name="労働費平均値テキスト"/>
        <xdr:cNvSpPr txBox="1"/>
      </xdr:nvSpPr>
      <xdr:spPr>
        <a:xfrm>
          <a:off x="10528300" y="62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34544</xdr:rowOff>
    </xdr:from>
    <xdr:to>
      <xdr:col>14</xdr:col>
      <xdr:colOff>28575</xdr:colOff>
      <xdr:row>36</xdr:row>
      <xdr:rowOff>157988</xdr:rowOff>
    </xdr:to>
    <xdr:cxnSp macro="">
      <xdr:nvCxnSpPr>
        <xdr:cNvPr id="293" name="直線コネクタ 292"/>
        <xdr:cNvCxnSpPr/>
      </xdr:nvCxnSpPr>
      <xdr:spPr>
        <a:xfrm>
          <a:off x="8750300" y="5863844"/>
          <a:ext cx="8890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55440</xdr:rowOff>
    </xdr:from>
    <xdr:ext cx="378565" cy="259045"/>
    <xdr:sp macro="" textlink="">
      <xdr:nvSpPr>
        <xdr:cNvPr id="295" name="テキスト ボックス 294"/>
        <xdr:cNvSpPr txBox="1"/>
      </xdr:nvSpPr>
      <xdr:spPr>
        <a:xfrm>
          <a:off x="9450017" y="6399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131470</xdr:rowOff>
    </xdr:from>
    <xdr:to>
      <xdr:col>12</xdr:col>
      <xdr:colOff>511175</xdr:colOff>
      <xdr:row>34</xdr:row>
      <xdr:rowOff>34544</xdr:rowOff>
    </xdr:to>
    <xdr:cxnSp macro="">
      <xdr:nvCxnSpPr>
        <xdr:cNvPr id="296" name="直線コネクタ 295"/>
        <xdr:cNvCxnSpPr/>
      </xdr:nvCxnSpPr>
      <xdr:spPr>
        <a:xfrm>
          <a:off x="7861300" y="5789320"/>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72813</xdr:rowOff>
    </xdr:from>
    <xdr:ext cx="378565" cy="259045"/>
    <xdr:sp macro="" textlink="">
      <xdr:nvSpPr>
        <xdr:cNvPr id="298" name="テキスト ボックス 297"/>
        <xdr:cNvSpPr txBox="1"/>
      </xdr:nvSpPr>
      <xdr:spPr>
        <a:xfrm>
          <a:off x="8561017" y="624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131470</xdr:rowOff>
    </xdr:from>
    <xdr:to>
      <xdr:col>11</xdr:col>
      <xdr:colOff>307975</xdr:colOff>
      <xdr:row>34</xdr:row>
      <xdr:rowOff>101752</xdr:rowOff>
    </xdr:to>
    <xdr:cxnSp macro="">
      <xdr:nvCxnSpPr>
        <xdr:cNvPr id="299" name="直線コネクタ 298"/>
        <xdr:cNvCxnSpPr/>
      </xdr:nvCxnSpPr>
      <xdr:spPr>
        <a:xfrm flipV="1">
          <a:off x="6972300" y="578932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79214</xdr:rowOff>
    </xdr:from>
    <xdr:ext cx="469744" cy="259045"/>
    <xdr:sp macro="" textlink="">
      <xdr:nvSpPr>
        <xdr:cNvPr id="301" name="テキスト ボックス 300"/>
        <xdr:cNvSpPr txBox="1"/>
      </xdr:nvSpPr>
      <xdr:spPr>
        <a:xfrm>
          <a:off x="7626427"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169740</xdr:rowOff>
    </xdr:from>
    <xdr:ext cx="469744" cy="259045"/>
    <xdr:sp macro="" textlink="">
      <xdr:nvSpPr>
        <xdr:cNvPr id="303" name="テキスト ボックス 302"/>
        <xdr:cNvSpPr txBox="1"/>
      </xdr:nvSpPr>
      <xdr:spPr>
        <a:xfrm>
          <a:off x="6737427"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57810</xdr:rowOff>
    </xdr:from>
    <xdr:to>
      <xdr:col>15</xdr:col>
      <xdr:colOff>231775</xdr:colOff>
      <xdr:row>36</xdr:row>
      <xdr:rowOff>159410</xdr:rowOff>
    </xdr:to>
    <xdr:sp macro="" textlink="">
      <xdr:nvSpPr>
        <xdr:cNvPr id="309" name="円/楕円 308"/>
        <xdr:cNvSpPr/>
      </xdr:nvSpPr>
      <xdr:spPr>
        <a:xfrm>
          <a:off x="10426700" y="62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80687</xdr:rowOff>
    </xdr:from>
    <xdr:ext cx="378565" cy="259045"/>
    <xdr:sp macro="" textlink="">
      <xdr:nvSpPr>
        <xdr:cNvPr id="310" name="労働費該当値テキスト"/>
        <xdr:cNvSpPr txBox="1"/>
      </xdr:nvSpPr>
      <xdr:spPr>
        <a:xfrm>
          <a:off x="10528300" y="608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107188</xdr:rowOff>
    </xdr:from>
    <xdr:to>
      <xdr:col>14</xdr:col>
      <xdr:colOff>79375</xdr:colOff>
      <xdr:row>37</xdr:row>
      <xdr:rowOff>37338</xdr:rowOff>
    </xdr:to>
    <xdr:sp macro="" textlink="">
      <xdr:nvSpPr>
        <xdr:cNvPr id="311" name="円/楕円 310"/>
        <xdr:cNvSpPr/>
      </xdr:nvSpPr>
      <xdr:spPr>
        <a:xfrm>
          <a:off x="9588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53865</xdr:rowOff>
    </xdr:from>
    <xdr:ext cx="378565" cy="259045"/>
    <xdr:sp macro="" textlink="">
      <xdr:nvSpPr>
        <xdr:cNvPr id="312" name="テキスト ボックス 311"/>
        <xdr:cNvSpPr txBox="1"/>
      </xdr:nvSpPr>
      <xdr:spPr>
        <a:xfrm>
          <a:off x="9450017" y="6054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155194</xdr:rowOff>
    </xdr:from>
    <xdr:to>
      <xdr:col>12</xdr:col>
      <xdr:colOff>561975</xdr:colOff>
      <xdr:row>34</xdr:row>
      <xdr:rowOff>85344</xdr:rowOff>
    </xdr:to>
    <xdr:sp macro="" textlink="">
      <xdr:nvSpPr>
        <xdr:cNvPr id="313" name="円/楕円 312"/>
        <xdr:cNvSpPr/>
      </xdr:nvSpPr>
      <xdr:spPr>
        <a:xfrm>
          <a:off x="8699500" y="58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101871</xdr:rowOff>
    </xdr:from>
    <xdr:ext cx="469744" cy="259045"/>
    <xdr:sp macro="" textlink="">
      <xdr:nvSpPr>
        <xdr:cNvPr id="314" name="テキスト ボックス 313"/>
        <xdr:cNvSpPr txBox="1"/>
      </xdr:nvSpPr>
      <xdr:spPr>
        <a:xfrm>
          <a:off x="8515427" y="558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80670</xdr:rowOff>
    </xdr:from>
    <xdr:to>
      <xdr:col>11</xdr:col>
      <xdr:colOff>358775</xdr:colOff>
      <xdr:row>34</xdr:row>
      <xdr:rowOff>10820</xdr:rowOff>
    </xdr:to>
    <xdr:sp macro="" textlink="">
      <xdr:nvSpPr>
        <xdr:cNvPr id="315" name="円/楕円 314"/>
        <xdr:cNvSpPr/>
      </xdr:nvSpPr>
      <xdr:spPr>
        <a:xfrm>
          <a:off x="7810500" y="57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27347</xdr:rowOff>
    </xdr:from>
    <xdr:ext cx="469744" cy="259045"/>
    <xdr:sp macro="" textlink="">
      <xdr:nvSpPr>
        <xdr:cNvPr id="316" name="テキスト ボックス 315"/>
        <xdr:cNvSpPr txBox="1"/>
      </xdr:nvSpPr>
      <xdr:spPr>
        <a:xfrm>
          <a:off x="7626427" y="55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50952</xdr:rowOff>
    </xdr:from>
    <xdr:to>
      <xdr:col>10</xdr:col>
      <xdr:colOff>155575</xdr:colOff>
      <xdr:row>34</xdr:row>
      <xdr:rowOff>152552</xdr:rowOff>
    </xdr:to>
    <xdr:sp macro="" textlink="">
      <xdr:nvSpPr>
        <xdr:cNvPr id="317" name="円/楕円 316"/>
        <xdr:cNvSpPr/>
      </xdr:nvSpPr>
      <xdr:spPr>
        <a:xfrm>
          <a:off x="6921500" y="58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169079</xdr:rowOff>
    </xdr:from>
    <xdr:ext cx="469744" cy="259045"/>
    <xdr:sp macro="" textlink="">
      <xdr:nvSpPr>
        <xdr:cNvPr id="318" name="テキスト ボックス 317"/>
        <xdr:cNvSpPr txBox="1"/>
      </xdr:nvSpPr>
      <xdr:spPr>
        <a:xfrm>
          <a:off x="6737427" y="56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83159</xdr:rowOff>
    </xdr:from>
    <xdr:to>
      <xdr:col>15</xdr:col>
      <xdr:colOff>180975</xdr:colOff>
      <xdr:row>55</xdr:row>
      <xdr:rowOff>131394</xdr:rowOff>
    </xdr:to>
    <xdr:cxnSp macro="">
      <xdr:nvCxnSpPr>
        <xdr:cNvPr id="347" name="直線コネクタ 346"/>
        <xdr:cNvCxnSpPr/>
      </xdr:nvCxnSpPr>
      <xdr:spPr>
        <a:xfrm flipV="1">
          <a:off x="9639300" y="9170009"/>
          <a:ext cx="838200" cy="3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99407</xdr:rowOff>
    </xdr:from>
    <xdr:ext cx="469744" cy="259045"/>
    <xdr:sp macro="" textlink="">
      <xdr:nvSpPr>
        <xdr:cNvPr id="348" name="農林水産業費平均値テキスト"/>
        <xdr:cNvSpPr txBox="1"/>
      </xdr:nvSpPr>
      <xdr:spPr>
        <a:xfrm>
          <a:off x="10528300" y="9872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120650</xdr:rowOff>
    </xdr:from>
    <xdr:to>
      <xdr:col>14</xdr:col>
      <xdr:colOff>28575</xdr:colOff>
      <xdr:row>55</xdr:row>
      <xdr:rowOff>131394</xdr:rowOff>
    </xdr:to>
    <xdr:cxnSp macro="">
      <xdr:nvCxnSpPr>
        <xdr:cNvPr id="350" name="直線コネクタ 349"/>
        <xdr:cNvCxnSpPr/>
      </xdr:nvCxnSpPr>
      <xdr:spPr>
        <a:xfrm>
          <a:off x="8750300" y="9550400"/>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10024</xdr:rowOff>
    </xdr:from>
    <xdr:ext cx="469744" cy="259045"/>
    <xdr:sp macro="" textlink="">
      <xdr:nvSpPr>
        <xdr:cNvPr id="352" name="テキスト ボックス 351"/>
        <xdr:cNvSpPr txBox="1"/>
      </xdr:nvSpPr>
      <xdr:spPr>
        <a:xfrm>
          <a:off x="9404427"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114783</xdr:rowOff>
    </xdr:from>
    <xdr:to>
      <xdr:col>12</xdr:col>
      <xdr:colOff>511175</xdr:colOff>
      <xdr:row>55</xdr:row>
      <xdr:rowOff>120650</xdr:rowOff>
    </xdr:to>
    <xdr:cxnSp macro="">
      <xdr:nvCxnSpPr>
        <xdr:cNvPr id="353" name="直線コネクタ 352"/>
        <xdr:cNvCxnSpPr/>
      </xdr:nvCxnSpPr>
      <xdr:spPr>
        <a:xfrm>
          <a:off x="7861300" y="9544533"/>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37761</xdr:rowOff>
    </xdr:from>
    <xdr:ext cx="469744" cy="259045"/>
    <xdr:sp macro="" textlink="">
      <xdr:nvSpPr>
        <xdr:cNvPr id="355" name="テキスト ボックス 354"/>
        <xdr:cNvSpPr txBox="1"/>
      </xdr:nvSpPr>
      <xdr:spPr>
        <a:xfrm>
          <a:off x="8515427" y="98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86360</xdr:rowOff>
    </xdr:from>
    <xdr:to>
      <xdr:col>11</xdr:col>
      <xdr:colOff>307975</xdr:colOff>
      <xdr:row>55</xdr:row>
      <xdr:rowOff>114783</xdr:rowOff>
    </xdr:to>
    <xdr:cxnSp macro="">
      <xdr:nvCxnSpPr>
        <xdr:cNvPr id="356" name="直線コネクタ 355"/>
        <xdr:cNvCxnSpPr/>
      </xdr:nvCxnSpPr>
      <xdr:spPr>
        <a:xfrm>
          <a:off x="6972300" y="9516110"/>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165930</xdr:rowOff>
    </xdr:from>
    <xdr:ext cx="469744" cy="259045"/>
    <xdr:sp macro="" textlink="">
      <xdr:nvSpPr>
        <xdr:cNvPr id="358" name="テキスト ボックス 357"/>
        <xdr:cNvSpPr txBox="1"/>
      </xdr:nvSpPr>
      <xdr:spPr>
        <a:xfrm>
          <a:off x="7626427" y="976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37152</xdr:rowOff>
    </xdr:from>
    <xdr:ext cx="469744" cy="259045"/>
    <xdr:sp macro="" textlink="">
      <xdr:nvSpPr>
        <xdr:cNvPr id="360" name="テキスト ボックス 359"/>
        <xdr:cNvSpPr txBox="1"/>
      </xdr:nvSpPr>
      <xdr:spPr>
        <a:xfrm>
          <a:off x="6737427" y="980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32359</xdr:rowOff>
    </xdr:from>
    <xdr:to>
      <xdr:col>15</xdr:col>
      <xdr:colOff>231775</xdr:colOff>
      <xdr:row>53</xdr:row>
      <xdr:rowOff>133959</xdr:rowOff>
    </xdr:to>
    <xdr:sp macro="" textlink="">
      <xdr:nvSpPr>
        <xdr:cNvPr id="366" name="円/楕円 365"/>
        <xdr:cNvSpPr/>
      </xdr:nvSpPr>
      <xdr:spPr>
        <a:xfrm>
          <a:off x="10426700" y="91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55236</xdr:rowOff>
    </xdr:from>
    <xdr:ext cx="534377" cy="259045"/>
    <xdr:sp macro="" textlink="">
      <xdr:nvSpPr>
        <xdr:cNvPr id="367" name="農林水産業費該当値テキスト"/>
        <xdr:cNvSpPr txBox="1"/>
      </xdr:nvSpPr>
      <xdr:spPr>
        <a:xfrm>
          <a:off x="10528300" y="89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80594</xdr:rowOff>
    </xdr:from>
    <xdr:to>
      <xdr:col>14</xdr:col>
      <xdr:colOff>79375</xdr:colOff>
      <xdr:row>56</xdr:row>
      <xdr:rowOff>10744</xdr:rowOff>
    </xdr:to>
    <xdr:sp macro="" textlink="">
      <xdr:nvSpPr>
        <xdr:cNvPr id="368" name="円/楕円 367"/>
        <xdr:cNvSpPr/>
      </xdr:nvSpPr>
      <xdr:spPr>
        <a:xfrm>
          <a:off x="9588500" y="95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27271</xdr:rowOff>
    </xdr:from>
    <xdr:ext cx="469744" cy="259045"/>
    <xdr:sp macro="" textlink="">
      <xdr:nvSpPr>
        <xdr:cNvPr id="369" name="テキスト ボックス 368"/>
        <xdr:cNvSpPr txBox="1"/>
      </xdr:nvSpPr>
      <xdr:spPr>
        <a:xfrm>
          <a:off x="9404427" y="928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69850</xdr:rowOff>
    </xdr:from>
    <xdr:to>
      <xdr:col>12</xdr:col>
      <xdr:colOff>561975</xdr:colOff>
      <xdr:row>56</xdr:row>
      <xdr:rowOff>0</xdr:rowOff>
    </xdr:to>
    <xdr:sp macro="" textlink="">
      <xdr:nvSpPr>
        <xdr:cNvPr id="370" name="円/楕円 369"/>
        <xdr:cNvSpPr/>
      </xdr:nvSpPr>
      <xdr:spPr>
        <a:xfrm>
          <a:off x="86995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16527</xdr:rowOff>
    </xdr:from>
    <xdr:ext cx="469744" cy="259045"/>
    <xdr:sp macro="" textlink="">
      <xdr:nvSpPr>
        <xdr:cNvPr id="371" name="テキスト ボックス 370"/>
        <xdr:cNvSpPr txBox="1"/>
      </xdr:nvSpPr>
      <xdr:spPr>
        <a:xfrm>
          <a:off x="8515427"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63983</xdr:rowOff>
    </xdr:from>
    <xdr:to>
      <xdr:col>11</xdr:col>
      <xdr:colOff>358775</xdr:colOff>
      <xdr:row>55</xdr:row>
      <xdr:rowOff>165583</xdr:rowOff>
    </xdr:to>
    <xdr:sp macro="" textlink="">
      <xdr:nvSpPr>
        <xdr:cNvPr id="372" name="円/楕円 371"/>
        <xdr:cNvSpPr/>
      </xdr:nvSpPr>
      <xdr:spPr>
        <a:xfrm>
          <a:off x="7810500" y="94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10660</xdr:rowOff>
    </xdr:from>
    <xdr:ext cx="469744" cy="259045"/>
    <xdr:sp macro="" textlink="">
      <xdr:nvSpPr>
        <xdr:cNvPr id="373" name="テキスト ボックス 372"/>
        <xdr:cNvSpPr txBox="1"/>
      </xdr:nvSpPr>
      <xdr:spPr>
        <a:xfrm>
          <a:off x="7626427" y="926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35560</xdr:rowOff>
    </xdr:from>
    <xdr:to>
      <xdr:col>10</xdr:col>
      <xdr:colOff>155575</xdr:colOff>
      <xdr:row>55</xdr:row>
      <xdr:rowOff>137160</xdr:rowOff>
    </xdr:to>
    <xdr:sp macro="" textlink="">
      <xdr:nvSpPr>
        <xdr:cNvPr id="374" name="円/楕円 373"/>
        <xdr:cNvSpPr/>
      </xdr:nvSpPr>
      <xdr:spPr>
        <a:xfrm>
          <a:off x="69215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153687</xdr:rowOff>
    </xdr:from>
    <xdr:ext cx="469744" cy="259045"/>
    <xdr:sp macro="" textlink="">
      <xdr:nvSpPr>
        <xdr:cNvPr id="375" name="テキスト ボックス 374"/>
        <xdr:cNvSpPr txBox="1"/>
      </xdr:nvSpPr>
      <xdr:spPr>
        <a:xfrm>
          <a:off x="6737427" y="924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120612</xdr:rowOff>
    </xdr:from>
    <xdr:to>
      <xdr:col>15</xdr:col>
      <xdr:colOff>180975</xdr:colOff>
      <xdr:row>70</xdr:row>
      <xdr:rowOff>142519</xdr:rowOff>
    </xdr:to>
    <xdr:cxnSp macro="">
      <xdr:nvCxnSpPr>
        <xdr:cNvPr id="404" name="直線コネクタ 403"/>
        <xdr:cNvCxnSpPr/>
      </xdr:nvCxnSpPr>
      <xdr:spPr>
        <a:xfrm>
          <a:off x="9639300" y="12122112"/>
          <a:ext cx="8382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117085</xdr:rowOff>
    </xdr:from>
    <xdr:ext cx="469744" cy="259045"/>
    <xdr:sp macro="" textlink="">
      <xdr:nvSpPr>
        <xdr:cNvPr id="405" name="商工費平均値テキスト"/>
        <xdr:cNvSpPr txBox="1"/>
      </xdr:nvSpPr>
      <xdr:spPr>
        <a:xfrm>
          <a:off x="10528300" y="1331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120612</xdr:rowOff>
    </xdr:from>
    <xdr:to>
      <xdr:col>14</xdr:col>
      <xdr:colOff>28575</xdr:colOff>
      <xdr:row>71</xdr:row>
      <xdr:rowOff>19076</xdr:rowOff>
    </xdr:to>
    <xdr:cxnSp macro="">
      <xdr:nvCxnSpPr>
        <xdr:cNvPr id="407" name="直線コネクタ 406"/>
        <xdr:cNvCxnSpPr/>
      </xdr:nvCxnSpPr>
      <xdr:spPr>
        <a:xfrm flipV="1">
          <a:off x="8750300" y="12122112"/>
          <a:ext cx="8890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158005</xdr:rowOff>
    </xdr:from>
    <xdr:ext cx="469744" cy="259045"/>
    <xdr:sp macro="" textlink="">
      <xdr:nvSpPr>
        <xdr:cNvPr id="409" name="テキスト ボックス 408"/>
        <xdr:cNvSpPr txBox="1"/>
      </xdr:nvSpPr>
      <xdr:spPr>
        <a:xfrm>
          <a:off x="9404427" y="133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149949</xdr:rowOff>
    </xdr:from>
    <xdr:to>
      <xdr:col>12</xdr:col>
      <xdr:colOff>511175</xdr:colOff>
      <xdr:row>71</xdr:row>
      <xdr:rowOff>19076</xdr:rowOff>
    </xdr:to>
    <xdr:cxnSp macro="">
      <xdr:nvCxnSpPr>
        <xdr:cNvPr id="410" name="直線コネクタ 409"/>
        <xdr:cNvCxnSpPr/>
      </xdr:nvCxnSpPr>
      <xdr:spPr>
        <a:xfrm>
          <a:off x="7861300" y="12151449"/>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111904</xdr:rowOff>
    </xdr:from>
    <xdr:ext cx="469744" cy="259045"/>
    <xdr:sp macro="" textlink="">
      <xdr:nvSpPr>
        <xdr:cNvPr id="412" name="テキスト ボックス 411"/>
        <xdr:cNvSpPr txBox="1"/>
      </xdr:nvSpPr>
      <xdr:spPr>
        <a:xfrm>
          <a:off x="8515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149949</xdr:rowOff>
    </xdr:from>
    <xdr:to>
      <xdr:col>11</xdr:col>
      <xdr:colOff>307975</xdr:colOff>
      <xdr:row>71</xdr:row>
      <xdr:rowOff>5093</xdr:rowOff>
    </xdr:to>
    <xdr:cxnSp macro="">
      <xdr:nvCxnSpPr>
        <xdr:cNvPr id="413" name="直線コネクタ 412"/>
        <xdr:cNvCxnSpPr/>
      </xdr:nvCxnSpPr>
      <xdr:spPr>
        <a:xfrm flipV="1">
          <a:off x="6972300" y="12151449"/>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123944</xdr:rowOff>
    </xdr:from>
    <xdr:ext cx="469744" cy="259045"/>
    <xdr:sp macro="" textlink="">
      <xdr:nvSpPr>
        <xdr:cNvPr id="415" name="テキスト ボックス 414"/>
        <xdr:cNvSpPr txBox="1"/>
      </xdr:nvSpPr>
      <xdr:spPr>
        <a:xfrm>
          <a:off x="7626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129391</xdr:rowOff>
    </xdr:from>
    <xdr:ext cx="469744" cy="259045"/>
    <xdr:sp macro="" textlink="">
      <xdr:nvSpPr>
        <xdr:cNvPr id="417" name="テキスト ボックス 416"/>
        <xdr:cNvSpPr txBox="1"/>
      </xdr:nvSpPr>
      <xdr:spPr>
        <a:xfrm>
          <a:off x="6737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91719</xdr:rowOff>
    </xdr:from>
    <xdr:to>
      <xdr:col>15</xdr:col>
      <xdr:colOff>231775</xdr:colOff>
      <xdr:row>71</xdr:row>
      <xdr:rowOff>21869</xdr:rowOff>
    </xdr:to>
    <xdr:sp macro="" textlink="">
      <xdr:nvSpPr>
        <xdr:cNvPr id="423" name="円/楕円 422"/>
        <xdr:cNvSpPr/>
      </xdr:nvSpPr>
      <xdr:spPr>
        <a:xfrm>
          <a:off x="10426700" y="1209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44746</xdr:rowOff>
    </xdr:from>
    <xdr:ext cx="534377" cy="259045"/>
    <xdr:sp macro="" textlink="">
      <xdr:nvSpPr>
        <xdr:cNvPr id="424" name="商工費該当値テキスト"/>
        <xdr:cNvSpPr txBox="1"/>
      </xdr:nvSpPr>
      <xdr:spPr>
        <a:xfrm>
          <a:off x="10528300" y="1204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37,926</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69812</xdr:rowOff>
    </xdr:from>
    <xdr:to>
      <xdr:col>14</xdr:col>
      <xdr:colOff>79375</xdr:colOff>
      <xdr:row>70</xdr:row>
      <xdr:rowOff>171412</xdr:rowOff>
    </xdr:to>
    <xdr:sp macro="" textlink="">
      <xdr:nvSpPr>
        <xdr:cNvPr id="425" name="円/楕円 424"/>
        <xdr:cNvSpPr/>
      </xdr:nvSpPr>
      <xdr:spPr>
        <a:xfrm>
          <a:off x="9588500" y="120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16489</xdr:rowOff>
    </xdr:from>
    <xdr:ext cx="534377" cy="259045"/>
    <xdr:sp macro="" textlink="">
      <xdr:nvSpPr>
        <xdr:cNvPr id="426" name="テキスト ボックス 425"/>
        <xdr:cNvSpPr txBox="1"/>
      </xdr:nvSpPr>
      <xdr:spPr>
        <a:xfrm>
          <a:off x="9372111" y="1184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38,501</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139726</xdr:rowOff>
    </xdr:from>
    <xdr:to>
      <xdr:col>12</xdr:col>
      <xdr:colOff>561975</xdr:colOff>
      <xdr:row>71</xdr:row>
      <xdr:rowOff>69876</xdr:rowOff>
    </xdr:to>
    <xdr:sp macro="" textlink="">
      <xdr:nvSpPr>
        <xdr:cNvPr id="427" name="円/楕円 426"/>
        <xdr:cNvSpPr/>
      </xdr:nvSpPr>
      <xdr:spPr>
        <a:xfrm>
          <a:off x="8699500" y="121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86403</xdr:rowOff>
    </xdr:from>
    <xdr:ext cx="534377" cy="259045"/>
    <xdr:sp macro="" textlink="">
      <xdr:nvSpPr>
        <xdr:cNvPr id="428" name="テキスト ボックス 427"/>
        <xdr:cNvSpPr txBox="1"/>
      </xdr:nvSpPr>
      <xdr:spPr>
        <a:xfrm>
          <a:off x="8483111" y="1191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36,666</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99149</xdr:rowOff>
    </xdr:from>
    <xdr:to>
      <xdr:col>11</xdr:col>
      <xdr:colOff>358775</xdr:colOff>
      <xdr:row>71</xdr:row>
      <xdr:rowOff>29299</xdr:rowOff>
    </xdr:to>
    <xdr:sp macro="" textlink="">
      <xdr:nvSpPr>
        <xdr:cNvPr id="429" name="円/楕円 428"/>
        <xdr:cNvSpPr/>
      </xdr:nvSpPr>
      <xdr:spPr>
        <a:xfrm>
          <a:off x="7810500" y="121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45826</xdr:rowOff>
    </xdr:from>
    <xdr:ext cx="534377" cy="259045"/>
    <xdr:sp macro="" textlink="">
      <xdr:nvSpPr>
        <xdr:cNvPr id="430" name="テキスト ボックス 429"/>
        <xdr:cNvSpPr txBox="1"/>
      </xdr:nvSpPr>
      <xdr:spPr>
        <a:xfrm>
          <a:off x="7594111" y="1187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37,731</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125743</xdr:rowOff>
    </xdr:from>
    <xdr:to>
      <xdr:col>10</xdr:col>
      <xdr:colOff>155575</xdr:colOff>
      <xdr:row>71</xdr:row>
      <xdr:rowOff>55893</xdr:rowOff>
    </xdr:to>
    <xdr:sp macro="" textlink="">
      <xdr:nvSpPr>
        <xdr:cNvPr id="431" name="円/楕円 430"/>
        <xdr:cNvSpPr/>
      </xdr:nvSpPr>
      <xdr:spPr>
        <a:xfrm>
          <a:off x="6921500" y="1212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72420</xdr:rowOff>
    </xdr:from>
    <xdr:ext cx="534377" cy="259045"/>
    <xdr:sp macro="" textlink="">
      <xdr:nvSpPr>
        <xdr:cNvPr id="432" name="テキスト ボックス 431"/>
        <xdr:cNvSpPr txBox="1"/>
      </xdr:nvSpPr>
      <xdr:spPr>
        <a:xfrm>
          <a:off x="6705111" y="1190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96152</xdr:rowOff>
    </xdr:from>
    <xdr:to>
      <xdr:col>15</xdr:col>
      <xdr:colOff>180975</xdr:colOff>
      <xdr:row>93</xdr:row>
      <xdr:rowOff>168777</xdr:rowOff>
    </xdr:to>
    <xdr:cxnSp macro="">
      <xdr:nvCxnSpPr>
        <xdr:cNvPr id="460" name="直線コネクタ 459"/>
        <xdr:cNvCxnSpPr/>
      </xdr:nvCxnSpPr>
      <xdr:spPr>
        <a:xfrm flipV="1">
          <a:off x="9639300" y="15869552"/>
          <a:ext cx="838200" cy="24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168777</xdr:rowOff>
    </xdr:from>
    <xdr:to>
      <xdr:col>14</xdr:col>
      <xdr:colOff>28575</xdr:colOff>
      <xdr:row>94</xdr:row>
      <xdr:rowOff>126944</xdr:rowOff>
    </xdr:to>
    <xdr:cxnSp macro="">
      <xdr:nvCxnSpPr>
        <xdr:cNvPr id="463" name="直線コネクタ 462"/>
        <xdr:cNvCxnSpPr/>
      </xdr:nvCxnSpPr>
      <xdr:spPr>
        <a:xfrm flipV="1">
          <a:off x="8750300" y="16113627"/>
          <a:ext cx="889000" cy="1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121735</xdr:rowOff>
    </xdr:from>
    <xdr:ext cx="534377" cy="259045"/>
    <xdr:sp macro="" textlink="">
      <xdr:nvSpPr>
        <xdr:cNvPr id="465" name="テキスト ボックス 464"/>
        <xdr:cNvSpPr txBox="1"/>
      </xdr:nvSpPr>
      <xdr:spPr>
        <a:xfrm>
          <a:off x="9372111" y="16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111331</xdr:rowOff>
    </xdr:from>
    <xdr:to>
      <xdr:col>12</xdr:col>
      <xdr:colOff>511175</xdr:colOff>
      <xdr:row>94</xdr:row>
      <xdr:rowOff>126944</xdr:rowOff>
    </xdr:to>
    <xdr:cxnSp macro="">
      <xdr:nvCxnSpPr>
        <xdr:cNvPr id="466" name="直線コネクタ 465"/>
        <xdr:cNvCxnSpPr/>
      </xdr:nvCxnSpPr>
      <xdr:spPr>
        <a:xfrm>
          <a:off x="7861300" y="16227631"/>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68" name="テキスト ボックス 467"/>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111331</xdr:rowOff>
    </xdr:from>
    <xdr:to>
      <xdr:col>11</xdr:col>
      <xdr:colOff>307975</xdr:colOff>
      <xdr:row>95</xdr:row>
      <xdr:rowOff>157851</xdr:rowOff>
    </xdr:to>
    <xdr:cxnSp macro="">
      <xdr:nvCxnSpPr>
        <xdr:cNvPr id="469" name="直線コネクタ 468"/>
        <xdr:cNvCxnSpPr/>
      </xdr:nvCxnSpPr>
      <xdr:spPr>
        <a:xfrm flipV="1">
          <a:off x="6972300" y="16227631"/>
          <a:ext cx="889000" cy="21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76219</xdr:rowOff>
    </xdr:from>
    <xdr:ext cx="534377" cy="259045"/>
    <xdr:sp macro="" textlink="">
      <xdr:nvSpPr>
        <xdr:cNvPr id="471" name="テキスト ボックス 470"/>
        <xdr:cNvSpPr txBox="1"/>
      </xdr:nvSpPr>
      <xdr:spPr>
        <a:xfrm>
          <a:off x="7594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92930</xdr:rowOff>
    </xdr:from>
    <xdr:ext cx="534377" cy="259045"/>
    <xdr:sp macro="" textlink="">
      <xdr:nvSpPr>
        <xdr:cNvPr id="473" name="テキスト ボックス 472"/>
        <xdr:cNvSpPr txBox="1"/>
      </xdr:nvSpPr>
      <xdr:spPr>
        <a:xfrm>
          <a:off x="670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45352</xdr:rowOff>
    </xdr:from>
    <xdr:to>
      <xdr:col>15</xdr:col>
      <xdr:colOff>231775</xdr:colOff>
      <xdr:row>92</xdr:row>
      <xdr:rowOff>146952</xdr:rowOff>
    </xdr:to>
    <xdr:sp macro="" textlink="">
      <xdr:nvSpPr>
        <xdr:cNvPr id="479" name="円/楕円 478"/>
        <xdr:cNvSpPr/>
      </xdr:nvSpPr>
      <xdr:spPr>
        <a:xfrm>
          <a:off x="10426700" y="1581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169829</xdr:rowOff>
    </xdr:from>
    <xdr:ext cx="534377" cy="259045"/>
    <xdr:sp macro="" textlink="">
      <xdr:nvSpPr>
        <xdr:cNvPr id="480" name="土木費該当値テキスト"/>
        <xdr:cNvSpPr txBox="1"/>
      </xdr:nvSpPr>
      <xdr:spPr>
        <a:xfrm>
          <a:off x="10528300" y="157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66,905</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117977</xdr:rowOff>
    </xdr:from>
    <xdr:to>
      <xdr:col>14</xdr:col>
      <xdr:colOff>79375</xdr:colOff>
      <xdr:row>94</xdr:row>
      <xdr:rowOff>48127</xdr:rowOff>
    </xdr:to>
    <xdr:sp macro="" textlink="">
      <xdr:nvSpPr>
        <xdr:cNvPr id="481" name="円/楕円 480"/>
        <xdr:cNvSpPr/>
      </xdr:nvSpPr>
      <xdr:spPr>
        <a:xfrm>
          <a:off x="9588500" y="160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64654</xdr:rowOff>
    </xdr:from>
    <xdr:ext cx="534377" cy="259045"/>
    <xdr:sp macro="" textlink="">
      <xdr:nvSpPr>
        <xdr:cNvPr id="482" name="テキスト ボックス 481"/>
        <xdr:cNvSpPr txBox="1"/>
      </xdr:nvSpPr>
      <xdr:spPr>
        <a:xfrm>
          <a:off x="9372111" y="1583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76144</xdr:rowOff>
    </xdr:from>
    <xdr:to>
      <xdr:col>12</xdr:col>
      <xdr:colOff>561975</xdr:colOff>
      <xdr:row>95</xdr:row>
      <xdr:rowOff>6294</xdr:rowOff>
    </xdr:to>
    <xdr:sp macro="" textlink="">
      <xdr:nvSpPr>
        <xdr:cNvPr id="483" name="円/楕円 482"/>
        <xdr:cNvSpPr/>
      </xdr:nvSpPr>
      <xdr:spPr>
        <a:xfrm>
          <a:off x="8699500" y="161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22821</xdr:rowOff>
    </xdr:from>
    <xdr:ext cx="534377" cy="259045"/>
    <xdr:sp macro="" textlink="">
      <xdr:nvSpPr>
        <xdr:cNvPr id="484" name="テキスト ボックス 483"/>
        <xdr:cNvSpPr txBox="1"/>
      </xdr:nvSpPr>
      <xdr:spPr>
        <a:xfrm>
          <a:off x="8483111" y="15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50,558</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60531</xdr:rowOff>
    </xdr:from>
    <xdr:to>
      <xdr:col>11</xdr:col>
      <xdr:colOff>358775</xdr:colOff>
      <xdr:row>94</xdr:row>
      <xdr:rowOff>162131</xdr:rowOff>
    </xdr:to>
    <xdr:sp macro="" textlink="">
      <xdr:nvSpPr>
        <xdr:cNvPr id="485" name="円/楕円 484"/>
        <xdr:cNvSpPr/>
      </xdr:nvSpPr>
      <xdr:spPr>
        <a:xfrm>
          <a:off x="7810500" y="1617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7208</xdr:rowOff>
    </xdr:from>
    <xdr:ext cx="534377" cy="259045"/>
    <xdr:sp macro="" textlink="">
      <xdr:nvSpPr>
        <xdr:cNvPr id="486" name="テキスト ボックス 485"/>
        <xdr:cNvSpPr txBox="1"/>
      </xdr:nvSpPr>
      <xdr:spPr>
        <a:xfrm>
          <a:off x="7594111" y="1595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107051</xdr:rowOff>
    </xdr:from>
    <xdr:to>
      <xdr:col>10</xdr:col>
      <xdr:colOff>155575</xdr:colOff>
      <xdr:row>96</xdr:row>
      <xdr:rowOff>37201</xdr:rowOff>
    </xdr:to>
    <xdr:sp macro="" textlink="">
      <xdr:nvSpPr>
        <xdr:cNvPr id="487" name="円/楕円 486"/>
        <xdr:cNvSpPr/>
      </xdr:nvSpPr>
      <xdr:spPr>
        <a:xfrm>
          <a:off x="6921500" y="1639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53728</xdr:rowOff>
    </xdr:from>
    <xdr:ext cx="534377" cy="259045"/>
    <xdr:sp macro="" textlink="">
      <xdr:nvSpPr>
        <xdr:cNvPr id="488" name="テキスト ボックス 487"/>
        <xdr:cNvSpPr txBox="1"/>
      </xdr:nvSpPr>
      <xdr:spPr>
        <a:xfrm>
          <a:off x="6705111" y="161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110091</xdr:rowOff>
    </xdr:from>
    <xdr:to>
      <xdr:col>23</xdr:col>
      <xdr:colOff>516889</xdr:colOff>
      <xdr:row>39</xdr:row>
      <xdr:rowOff>89953</xdr:rowOff>
    </xdr:to>
    <xdr:cxnSp macro="">
      <xdr:nvCxnSpPr>
        <xdr:cNvPr id="515" name="直線コネクタ 514"/>
        <xdr:cNvCxnSpPr/>
      </xdr:nvCxnSpPr>
      <xdr:spPr>
        <a:xfrm flipV="1">
          <a:off x="16317595" y="5596491"/>
          <a:ext cx="1269" cy="118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93780</xdr:rowOff>
    </xdr:from>
    <xdr:ext cx="469744" cy="259045"/>
    <xdr:sp macro="" textlink="">
      <xdr:nvSpPr>
        <xdr:cNvPr id="516" name="消防費最小値テキスト"/>
        <xdr:cNvSpPr txBox="1"/>
      </xdr:nvSpPr>
      <xdr:spPr>
        <a:xfrm>
          <a:off x="16370300" y="678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89953</xdr:rowOff>
    </xdr:from>
    <xdr:to>
      <xdr:col>23</xdr:col>
      <xdr:colOff>606425</xdr:colOff>
      <xdr:row>39</xdr:row>
      <xdr:rowOff>89953</xdr:rowOff>
    </xdr:to>
    <xdr:cxnSp macro="">
      <xdr:nvCxnSpPr>
        <xdr:cNvPr id="517" name="直線コネクタ 516"/>
        <xdr:cNvCxnSpPr/>
      </xdr:nvCxnSpPr>
      <xdr:spPr>
        <a:xfrm>
          <a:off x="16230600" y="677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56768</xdr:rowOff>
    </xdr:from>
    <xdr:ext cx="534377" cy="259045"/>
    <xdr:sp macro="" textlink="">
      <xdr:nvSpPr>
        <xdr:cNvPr id="518" name="消防費最大値テキスト"/>
        <xdr:cNvSpPr txBox="1"/>
      </xdr:nvSpPr>
      <xdr:spPr>
        <a:xfrm>
          <a:off x="16370300" y="537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32</xdr:row>
      <xdr:rowOff>110091</xdr:rowOff>
    </xdr:from>
    <xdr:to>
      <xdr:col>23</xdr:col>
      <xdr:colOff>606425</xdr:colOff>
      <xdr:row>32</xdr:row>
      <xdr:rowOff>110091</xdr:rowOff>
    </xdr:to>
    <xdr:cxnSp macro="">
      <xdr:nvCxnSpPr>
        <xdr:cNvPr id="519" name="直線コネクタ 518"/>
        <xdr:cNvCxnSpPr/>
      </xdr:nvCxnSpPr>
      <xdr:spPr>
        <a:xfrm>
          <a:off x="16230600" y="559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110091</xdr:rowOff>
    </xdr:from>
    <xdr:to>
      <xdr:col>23</xdr:col>
      <xdr:colOff>517525</xdr:colOff>
      <xdr:row>33</xdr:row>
      <xdr:rowOff>148191</xdr:rowOff>
    </xdr:to>
    <xdr:cxnSp macro="">
      <xdr:nvCxnSpPr>
        <xdr:cNvPr id="520" name="直線コネクタ 519"/>
        <xdr:cNvCxnSpPr/>
      </xdr:nvCxnSpPr>
      <xdr:spPr>
        <a:xfrm flipV="1">
          <a:off x="15481300" y="5596491"/>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157352</xdr:rowOff>
    </xdr:from>
    <xdr:ext cx="534377" cy="259045"/>
    <xdr:sp macro="" textlink="">
      <xdr:nvSpPr>
        <xdr:cNvPr id="521" name="消防費平均値テキスト"/>
        <xdr:cNvSpPr txBox="1"/>
      </xdr:nvSpPr>
      <xdr:spPr>
        <a:xfrm>
          <a:off x="16370300" y="6329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7475</xdr:rowOff>
    </xdr:from>
    <xdr:to>
      <xdr:col>23</xdr:col>
      <xdr:colOff>568325</xdr:colOff>
      <xdr:row>37</xdr:row>
      <xdr:rowOff>109075</xdr:rowOff>
    </xdr:to>
    <xdr:sp macro="" textlink="">
      <xdr:nvSpPr>
        <xdr:cNvPr id="522" name="フローチャート : 判断 521"/>
        <xdr:cNvSpPr/>
      </xdr:nvSpPr>
      <xdr:spPr>
        <a:xfrm>
          <a:off x="16268700" y="635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87013</xdr:rowOff>
    </xdr:from>
    <xdr:to>
      <xdr:col>22</xdr:col>
      <xdr:colOff>365125</xdr:colOff>
      <xdr:row>33</xdr:row>
      <xdr:rowOff>148191</xdr:rowOff>
    </xdr:to>
    <xdr:cxnSp macro="">
      <xdr:nvCxnSpPr>
        <xdr:cNvPr id="523" name="直線コネクタ 522"/>
        <xdr:cNvCxnSpPr/>
      </xdr:nvCxnSpPr>
      <xdr:spPr>
        <a:xfrm>
          <a:off x="14592300" y="5744863"/>
          <a:ext cx="889000" cy="6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6060</xdr:rowOff>
    </xdr:from>
    <xdr:to>
      <xdr:col>22</xdr:col>
      <xdr:colOff>415925</xdr:colOff>
      <xdr:row>37</xdr:row>
      <xdr:rowOff>107660</xdr:rowOff>
    </xdr:to>
    <xdr:sp macro="" textlink="">
      <xdr:nvSpPr>
        <xdr:cNvPr id="524" name="フローチャート : 判断 523"/>
        <xdr:cNvSpPr/>
      </xdr:nvSpPr>
      <xdr:spPr>
        <a:xfrm>
          <a:off x="15430500" y="63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98787</xdr:rowOff>
    </xdr:from>
    <xdr:ext cx="534377" cy="259045"/>
    <xdr:sp macro="" textlink="">
      <xdr:nvSpPr>
        <xdr:cNvPr id="525" name="テキスト ボックス 524"/>
        <xdr:cNvSpPr txBox="1"/>
      </xdr:nvSpPr>
      <xdr:spPr>
        <a:xfrm>
          <a:off x="15214111" y="64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61540</xdr:rowOff>
    </xdr:from>
    <xdr:to>
      <xdr:col>21</xdr:col>
      <xdr:colOff>161925</xdr:colOff>
      <xdr:row>33</xdr:row>
      <xdr:rowOff>87013</xdr:rowOff>
    </xdr:to>
    <xdr:cxnSp macro="">
      <xdr:nvCxnSpPr>
        <xdr:cNvPr id="526" name="直線コネクタ 525"/>
        <xdr:cNvCxnSpPr/>
      </xdr:nvCxnSpPr>
      <xdr:spPr>
        <a:xfrm>
          <a:off x="13703300" y="5547940"/>
          <a:ext cx="889000" cy="19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78232</xdr:rowOff>
    </xdr:from>
    <xdr:to>
      <xdr:col>21</xdr:col>
      <xdr:colOff>212725</xdr:colOff>
      <xdr:row>37</xdr:row>
      <xdr:rowOff>8382</xdr:rowOff>
    </xdr:to>
    <xdr:sp macro="" textlink="">
      <xdr:nvSpPr>
        <xdr:cNvPr id="527" name="フローチャート : 判断 526"/>
        <xdr:cNvSpPr/>
      </xdr:nvSpPr>
      <xdr:spPr>
        <a:xfrm>
          <a:off x="14541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170959</xdr:rowOff>
    </xdr:from>
    <xdr:ext cx="534377" cy="259045"/>
    <xdr:sp macro="" textlink="">
      <xdr:nvSpPr>
        <xdr:cNvPr id="528" name="テキスト ボックス 527"/>
        <xdr:cNvSpPr txBox="1"/>
      </xdr:nvSpPr>
      <xdr:spPr>
        <a:xfrm>
          <a:off x="14325111" y="63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5915</xdr:rowOff>
    </xdr:from>
    <xdr:to>
      <xdr:col>19</xdr:col>
      <xdr:colOff>644525</xdr:colOff>
      <xdr:row>32</xdr:row>
      <xdr:rowOff>61540</xdr:rowOff>
    </xdr:to>
    <xdr:cxnSp macro="">
      <xdr:nvCxnSpPr>
        <xdr:cNvPr id="529" name="直線コネクタ 528"/>
        <xdr:cNvCxnSpPr/>
      </xdr:nvCxnSpPr>
      <xdr:spPr>
        <a:xfrm>
          <a:off x="12814300" y="5149415"/>
          <a:ext cx="889000" cy="39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109365</xdr:rowOff>
    </xdr:from>
    <xdr:to>
      <xdr:col>20</xdr:col>
      <xdr:colOff>9525</xdr:colOff>
      <xdr:row>37</xdr:row>
      <xdr:rowOff>39515</xdr:rowOff>
    </xdr:to>
    <xdr:sp macro="" textlink="">
      <xdr:nvSpPr>
        <xdr:cNvPr id="530" name="フローチャート : 判断 529"/>
        <xdr:cNvSpPr/>
      </xdr:nvSpPr>
      <xdr:spPr>
        <a:xfrm>
          <a:off x="13652500" y="62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30642</xdr:rowOff>
    </xdr:from>
    <xdr:ext cx="534377" cy="259045"/>
    <xdr:sp macro="" textlink="">
      <xdr:nvSpPr>
        <xdr:cNvPr id="531" name="テキスト ボックス 530"/>
        <xdr:cNvSpPr txBox="1"/>
      </xdr:nvSpPr>
      <xdr:spPr>
        <a:xfrm>
          <a:off x="13436111" y="63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135273</xdr:rowOff>
    </xdr:from>
    <xdr:to>
      <xdr:col>18</xdr:col>
      <xdr:colOff>492125</xdr:colOff>
      <xdr:row>37</xdr:row>
      <xdr:rowOff>65423</xdr:rowOff>
    </xdr:to>
    <xdr:sp macro="" textlink="">
      <xdr:nvSpPr>
        <xdr:cNvPr id="532" name="フローチャート : 判断 531"/>
        <xdr:cNvSpPr/>
      </xdr:nvSpPr>
      <xdr:spPr>
        <a:xfrm>
          <a:off x="12763500" y="630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56550</xdr:rowOff>
    </xdr:from>
    <xdr:ext cx="534377" cy="259045"/>
    <xdr:sp macro="" textlink="">
      <xdr:nvSpPr>
        <xdr:cNvPr id="533" name="テキスト ボックス 532"/>
        <xdr:cNvSpPr txBox="1"/>
      </xdr:nvSpPr>
      <xdr:spPr>
        <a:xfrm>
          <a:off x="12547111" y="64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59291</xdr:rowOff>
    </xdr:from>
    <xdr:to>
      <xdr:col>23</xdr:col>
      <xdr:colOff>568325</xdr:colOff>
      <xdr:row>32</xdr:row>
      <xdr:rowOff>160891</xdr:rowOff>
    </xdr:to>
    <xdr:sp macro="" textlink="">
      <xdr:nvSpPr>
        <xdr:cNvPr id="539" name="円/楕円 538"/>
        <xdr:cNvSpPr/>
      </xdr:nvSpPr>
      <xdr:spPr>
        <a:xfrm>
          <a:off x="16268700" y="55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12318</xdr:rowOff>
    </xdr:from>
    <xdr:ext cx="534377" cy="259045"/>
    <xdr:sp macro="" textlink="">
      <xdr:nvSpPr>
        <xdr:cNvPr id="540" name="消防費該当値テキスト"/>
        <xdr:cNvSpPr txBox="1"/>
      </xdr:nvSpPr>
      <xdr:spPr>
        <a:xfrm>
          <a:off x="16370300" y="54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19,922</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97391</xdr:rowOff>
    </xdr:from>
    <xdr:to>
      <xdr:col>22</xdr:col>
      <xdr:colOff>415925</xdr:colOff>
      <xdr:row>34</xdr:row>
      <xdr:rowOff>27541</xdr:rowOff>
    </xdr:to>
    <xdr:sp macro="" textlink="">
      <xdr:nvSpPr>
        <xdr:cNvPr id="541" name="円/楕円 540"/>
        <xdr:cNvSpPr/>
      </xdr:nvSpPr>
      <xdr:spPr>
        <a:xfrm>
          <a:off x="15430500" y="57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44068</xdr:rowOff>
    </xdr:from>
    <xdr:ext cx="534377" cy="259045"/>
    <xdr:sp macro="" textlink="">
      <xdr:nvSpPr>
        <xdr:cNvPr id="542" name="テキスト ボックス 541"/>
        <xdr:cNvSpPr txBox="1"/>
      </xdr:nvSpPr>
      <xdr:spPr>
        <a:xfrm>
          <a:off x="15214111" y="553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17,997</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36213</xdr:rowOff>
    </xdr:from>
    <xdr:to>
      <xdr:col>21</xdr:col>
      <xdr:colOff>212725</xdr:colOff>
      <xdr:row>33</xdr:row>
      <xdr:rowOff>137813</xdr:rowOff>
    </xdr:to>
    <xdr:sp macro="" textlink="">
      <xdr:nvSpPr>
        <xdr:cNvPr id="543" name="円/楕円 542"/>
        <xdr:cNvSpPr/>
      </xdr:nvSpPr>
      <xdr:spPr>
        <a:xfrm>
          <a:off x="14541500" y="569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154340</xdr:rowOff>
    </xdr:from>
    <xdr:ext cx="534377" cy="259045"/>
    <xdr:sp macro="" textlink="">
      <xdr:nvSpPr>
        <xdr:cNvPr id="544" name="テキスト ボックス 543"/>
        <xdr:cNvSpPr txBox="1"/>
      </xdr:nvSpPr>
      <xdr:spPr>
        <a:xfrm>
          <a:off x="14325111" y="54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18,559</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10740</xdr:rowOff>
    </xdr:from>
    <xdr:to>
      <xdr:col>20</xdr:col>
      <xdr:colOff>9525</xdr:colOff>
      <xdr:row>32</xdr:row>
      <xdr:rowOff>112340</xdr:rowOff>
    </xdr:to>
    <xdr:sp macro="" textlink="">
      <xdr:nvSpPr>
        <xdr:cNvPr id="545" name="円/楕円 544"/>
        <xdr:cNvSpPr/>
      </xdr:nvSpPr>
      <xdr:spPr>
        <a:xfrm>
          <a:off x="13652500" y="54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128867</xdr:rowOff>
    </xdr:from>
    <xdr:ext cx="534377" cy="259045"/>
    <xdr:sp macro="" textlink="">
      <xdr:nvSpPr>
        <xdr:cNvPr id="546" name="テキスト ボックス 545"/>
        <xdr:cNvSpPr txBox="1"/>
      </xdr:nvSpPr>
      <xdr:spPr>
        <a:xfrm>
          <a:off x="13436111" y="527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18</xdr:col>
      <xdr:colOff>390525</xdr:colOff>
      <xdr:row>29</xdr:row>
      <xdr:rowOff>126565</xdr:rowOff>
    </xdr:from>
    <xdr:to>
      <xdr:col>18</xdr:col>
      <xdr:colOff>492125</xdr:colOff>
      <xdr:row>30</xdr:row>
      <xdr:rowOff>56715</xdr:rowOff>
    </xdr:to>
    <xdr:sp macro="" textlink="">
      <xdr:nvSpPr>
        <xdr:cNvPr id="547" name="円/楕円 546"/>
        <xdr:cNvSpPr/>
      </xdr:nvSpPr>
      <xdr:spPr>
        <a:xfrm>
          <a:off x="12763500" y="50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28</xdr:row>
      <xdr:rowOff>73242</xdr:rowOff>
    </xdr:from>
    <xdr:ext cx="534377" cy="259045"/>
    <xdr:sp macro="" textlink="">
      <xdr:nvSpPr>
        <xdr:cNvPr id="548" name="テキスト ボックス 547"/>
        <xdr:cNvSpPr txBox="1"/>
      </xdr:nvSpPr>
      <xdr:spPr>
        <a:xfrm>
          <a:off x="12547111" y="48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3" name="直線コネクタ 572"/>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4"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5" name="直線コネクタ 574"/>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6"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7" name="直線コネクタ 576"/>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125965</xdr:rowOff>
    </xdr:from>
    <xdr:to>
      <xdr:col>23</xdr:col>
      <xdr:colOff>517525</xdr:colOff>
      <xdr:row>56</xdr:row>
      <xdr:rowOff>73501</xdr:rowOff>
    </xdr:to>
    <xdr:cxnSp macro="">
      <xdr:nvCxnSpPr>
        <xdr:cNvPr id="578" name="直線コネクタ 577"/>
        <xdr:cNvCxnSpPr/>
      </xdr:nvCxnSpPr>
      <xdr:spPr>
        <a:xfrm>
          <a:off x="15481300" y="9212815"/>
          <a:ext cx="838200" cy="46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138707</xdr:rowOff>
    </xdr:from>
    <xdr:ext cx="534377" cy="259045"/>
    <xdr:sp macro="" textlink="">
      <xdr:nvSpPr>
        <xdr:cNvPr id="579" name="教育費平均値テキスト"/>
        <xdr:cNvSpPr txBox="1"/>
      </xdr:nvSpPr>
      <xdr:spPr>
        <a:xfrm>
          <a:off x="16370300" y="9739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80" name="フローチャート : 判断 579"/>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22828</xdr:rowOff>
    </xdr:from>
    <xdr:to>
      <xdr:col>22</xdr:col>
      <xdr:colOff>365125</xdr:colOff>
      <xdr:row>53</xdr:row>
      <xdr:rowOff>125965</xdr:rowOff>
    </xdr:to>
    <xdr:cxnSp macro="">
      <xdr:nvCxnSpPr>
        <xdr:cNvPr id="581" name="直線コネクタ 580"/>
        <xdr:cNvCxnSpPr/>
      </xdr:nvCxnSpPr>
      <xdr:spPr>
        <a:xfrm>
          <a:off x="14592300" y="8938228"/>
          <a:ext cx="889000" cy="27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2" name="フローチャート : 判断 581"/>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81290</xdr:rowOff>
    </xdr:from>
    <xdr:ext cx="534377" cy="259045"/>
    <xdr:sp macro="" textlink="">
      <xdr:nvSpPr>
        <xdr:cNvPr id="583" name="テキスト ボックス 582"/>
        <xdr:cNvSpPr txBox="1"/>
      </xdr:nvSpPr>
      <xdr:spPr>
        <a:xfrm>
          <a:off x="15214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22828</xdr:rowOff>
    </xdr:from>
    <xdr:to>
      <xdr:col>21</xdr:col>
      <xdr:colOff>161925</xdr:colOff>
      <xdr:row>56</xdr:row>
      <xdr:rowOff>29287</xdr:rowOff>
    </xdr:to>
    <xdr:cxnSp macro="">
      <xdr:nvCxnSpPr>
        <xdr:cNvPr id="584" name="直線コネクタ 583"/>
        <xdr:cNvCxnSpPr/>
      </xdr:nvCxnSpPr>
      <xdr:spPr>
        <a:xfrm flipV="1">
          <a:off x="13703300" y="8938228"/>
          <a:ext cx="889000" cy="69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5" name="フローチャート : 判断 584"/>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46372</xdr:rowOff>
    </xdr:from>
    <xdr:ext cx="534377" cy="259045"/>
    <xdr:sp macro="" textlink="">
      <xdr:nvSpPr>
        <xdr:cNvPr id="586" name="テキスト ボックス 585"/>
        <xdr:cNvSpPr txBox="1"/>
      </xdr:nvSpPr>
      <xdr:spPr>
        <a:xfrm>
          <a:off x="14325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131966</xdr:rowOff>
    </xdr:from>
    <xdr:to>
      <xdr:col>19</xdr:col>
      <xdr:colOff>644525</xdr:colOff>
      <xdr:row>56</xdr:row>
      <xdr:rowOff>29287</xdr:rowOff>
    </xdr:to>
    <xdr:cxnSp macro="">
      <xdr:nvCxnSpPr>
        <xdr:cNvPr id="587" name="直線コネクタ 586"/>
        <xdr:cNvCxnSpPr/>
      </xdr:nvCxnSpPr>
      <xdr:spPr>
        <a:xfrm>
          <a:off x="12814300" y="9561716"/>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8" name="フローチャート : 判断 587"/>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94645</xdr:rowOff>
    </xdr:from>
    <xdr:ext cx="534377" cy="259045"/>
    <xdr:sp macro="" textlink="">
      <xdr:nvSpPr>
        <xdr:cNvPr id="589" name="テキスト ボックス 588"/>
        <xdr:cNvSpPr txBox="1"/>
      </xdr:nvSpPr>
      <xdr:spPr>
        <a:xfrm>
          <a:off x="13436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90" name="フローチャート : 判断 589"/>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106208</xdr:rowOff>
    </xdr:from>
    <xdr:ext cx="534377" cy="259045"/>
    <xdr:sp macro="" textlink="">
      <xdr:nvSpPr>
        <xdr:cNvPr id="591" name="テキスト ボックス 590"/>
        <xdr:cNvSpPr txBox="1"/>
      </xdr:nvSpPr>
      <xdr:spPr>
        <a:xfrm>
          <a:off x="12547111" y="98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22701</xdr:rowOff>
    </xdr:from>
    <xdr:to>
      <xdr:col>23</xdr:col>
      <xdr:colOff>568325</xdr:colOff>
      <xdr:row>56</xdr:row>
      <xdr:rowOff>124301</xdr:rowOff>
    </xdr:to>
    <xdr:sp macro="" textlink="">
      <xdr:nvSpPr>
        <xdr:cNvPr id="597" name="円/楕円 596"/>
        <xdr:cNvSpPr/>
      </xdr:nvSpPr>
      <xdr:spPr>
        <a:xfrm>
          <a:off x="16268700" y="96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45578</xdr:rowOff>
    </xdr:from>
    <xdr:ext cx="534377" cy="259045"/>
    <xdr:sp macro="" textlink="">
      <xdr:nvSpPr>
        <xdr:cNvPr id="598" name="教育費該当値テキスト"/>
        <xdr:cNvSpPr txBox="1"/>
      </xdr:nvSpPr>
      <xdr:spPr>
        <a:xfrm>
          <a:off x="16370300" y="94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45,475</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75165</xdr:rowOff>
    </xdr:from>
    <xdr:to>
      <xdr:col>22</xdr:col>
      <xdr:colOff>415925</xdr:colOff>
      <xdr:row>54</xdr:row>
      <xdr:rowOff>5315</xdr:rowOff>
    </xdr:to>
    <xdr:sp macro="" textlink="">
      <xdr:nvSpPr>
        <xdr:cNvPr id="599" name="円/楕円 598"/>
        <xdr:cNvSpPr/>
      </xdr:nvSpPr>
      <xdr:spPr>
        <a:xfrm>
          <a:off x="15430500" y="91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21842</xdr:rowOff>
    </xdr:from>
    <xdr:ext cx="534377" cy="259045"/>
    <xdr:sp macro="" textlink="">
      <xdr:nvSpPr>
        <xdr:cNvPr id="600" name="テキスト ボックス 599"/>
        <xdr:cNvSpPr txBox="1"/>
      </xdr:nvSpPr>
      <xdr:spPr>
        <a:xfrm>
          <a:off x="15214111" y="893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69,721</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143478</xdr:rowOff>
    </xdr:from>
    <xdr:to>
      <xdr:col>21</xdr:col>
      <xdr:colOff>212725</xdr:colOff>
      <xdr:row>52</xdr:row>
      <xdr:rowOff>73628</xdr:rowOff>
    </xdr:to>
    <xdr:sp macro="" textlink="">
      <xdr:nvSpPr>
        <xdr:cNvPr id="601" name="円/楕円 600"/>
        <xdr:cNvSpPr/>
      </xdr:nvSpPr>
      <xdr:spPr>
        <a:xfrm>
          <a:off x="14541500" y="88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90155</xdr:rowOff>
    </xdr:from>
    <xdr:ext cx="534377" cy="259045"/>
    <xdr:sp macro="" textlink="">
      <xdr:nvSpPr>
        <xdr:cNvPr id="602" name="テキスト ボックス 601"/>
        <xdr:cNvSpPr txBox="1"/>
      </xdr:nvSpPr>
      <xdr:spPr>
        <a:xfrm>
          <a:off x="14325111" y="866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84,135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149937</xdr:rowOff>
    </xdr:from>
    <xdr:to>
      <xdr:col>20</xdr:col>
      <xdr:colOff>9525</xdr:colOff>
      <xdr:row>56</xdr:row>
      <xdr:rowOff>80087</xdr:rowOff>
    </xdr:to>
    <xdr:sp macro="" textlink="">
      <xdr:nvSpPr>
        <xdr:cNvPr id="603" name="円/楕円 602"/>
        <xdr:cNvSpPr/>
      </xdr:nvSpPr>
      <xdr:spPr>
        <a:xfrm>
          <a:off x="13652500" y="95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96614</xdr:rowOff>
    </xdr:from>
    <xdr:ext cx="534377" cy="259045"/>
    <xdr:sp macro="" textlink="">
      <xdr:nvSpPr>
        <xdr:cNvPr id="604" name="テキスト ボックス 603"/>
        <xdr:cNvSpPr txBox="1"/>
      </xdr:nvSpPr>
      <xdr:spPr>
        <a:xfrm>
          <a:off x="13436111" y="935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81166</xdr:rowOff>
    </xdr:from>
    <xdr:to>
      <xdr:col>18</xdr:col>
      <xdr:colOff>492125</xdr:colOff>
      <xdr:row>56</xdr:row>
      <xdr:rowOff>11316</xdr:rowOff>
    </xdr:to>
    <xdr:sp macro="" textlink="">
      <xdr:nvSpPr>
        <xdr:cNvPr id="605" name="円/楕円 604"/>
        <xdr:cNvSpPr/>
      </xdr:nvSpPr>
      <xdr:spPr>
        <a:xfrm>
          <a:off x="12763500" y="95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27843</xdr:rowOff>
    </xdr:from>
    <xdr:ext cx="534377" cy="259045"/>
    <xdr:sp macro="" textlink="">
      <xdr:nvSpPr>
        <xdr:cNvPr id="606" name="テキスト ボックス 605"/>
        <xdr:cNvSpPr txBox="1"/>
      </xdr:nvSpPr>
      <xdr:spPr>
        <a:xfrm>
          <a:off x="12547111" y="928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2" name="直線コネクタ 631"/>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5"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6" name="直線コネクタ 635"/>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52048</xdr:rowOff>
    </xdr:from>
    <xdr:to>
      <xdr:col>23</xdr:col>
      <xdr:colOff>517525</xdr:colOff>
      <xdr:row>79</xdr:row>
      <xdr:rowOff>85816</xdr:rowOff>
    </xdr:to>
    <xdr:cxnSp macro="">
      <xdr:nvCxnSpPr>
        <xdr:cNvPr id="637" name="直線コネクタ 636"/>
        <xdr:cNvCxnSpPr/>
      </xdr:nvCxnSpPr>
      <xdr:spPr>
        <a:xfrm flipV="1">
          <a:off x="15481300" y="13596598"/>
          <a:ext cx="838200" cy="3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8"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9" name="フローチャート : 判断 638"/>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81962</xdr:rowOff>
    </xdr:from>
    <xdr:to>
      <xdr:col>22</xdr:col>
      <xdr:colOff>365125</xdr:colOff>
      <xdr:row>79</xdr:row>
      <xdr:rowOff>85816</xdr:rowOff>
    </xdr:to>
    <xdr:cxnSp macro="">
      <xdr:nvCxnSpPr>
        <xdr:cNvPr id="640" name="直線コネクタ 639"/>
        <xdr:cNvCxnSpPr/>
      </xdr:nvCxnSpPr>
      <xdr:spPr>
        <a:xfrm>
          <a:off x="14592300" y="13626512"/>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41" name="フローチャート : 判断 640"/>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2" name="テキスト ボックス 641"/>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72819</xdr:rowOff>
    </xdr:from>
    <xdr:to>
      <xdr:col>21</xdr:col>
      <xdr:colOff>161925</xdr:colOff>
      <xdr:row>79</xdr:row>
      <xdr:rowOff>81962</xdr:rowOff>
    </xdr:to>
    <xdr:cxnSp macro="">
      <xdr:nvCxnSpPr>
        <xdr:cNvPr id="643" name="直線コネクタ 642"/>
        <xdr:cNvCxnSpPr/>
      </xdr:nvCxnSpPr>
      <xdr:spPr>
        <a:xfrm>
          <a:off x="13703300" y="1361736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4" name="フローチャート : 判断 643"/>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5" name="テキスト ボックス 644"/>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72819</xdr:rowOff>
    </xdr:from>
    <xdr:to>
      <xdr:col>19</xdr:col>
      <xdr:colOff>644525</xdr:colOff>
      <xdr:row>79</xdr:row>
      <xdr:rowOff>75529</xdr:rowOff>
    </xdr:to>
    <xdr:cxnSp macro="">
      <xdr:nvCxnSpPr>
        <xdr:cNvPr id="646" name="直線コネクタ 645"/>
        <xdr:cNvCxnSpPr/>
      </xdr:nvCxnSpPr>
      <xdr:spPr>
        <a:xfrm flipV="1">
          <a:off x="12814300" y="13617369"/>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7" name="フローチャート : 判断 646"/>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8" name="テキスト ボックス 647"/>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9" name="フローチャート : 判断 648"/>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50" name="テキスト ボックス 649"/>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1248</xdr:rowOff>
    </xdr:from>
    <xdr:to>
      <xdr:col>23</xdr:col>
      <xdr:colOff>568325</xdr:colOff>
      <xdr:row>79</xdr:row>
      <xdr:rowOff>102848</xdr:rowOff>
    </xdr:to>
    <xdr:sp macro="" textlink="">
      <xdr:nvSpPr>
        <xdr:cNvPr id="656" name="円/楕円 655"/>
        <xdr:cNvSpPr/>
      </xdr:nvSpPr>
      <xdr:spPr>
        <a:xfrm>
          <a:off x="16268700" y="135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103511</xdr:rowOff>
    </xdr:from>
    <xdr:ext cx="469744" cy="259045"/>
    <xdr:sp macro="" textlink="">
      <xdr:nvSpPr>
        <xdr:cNvPr id="657" name="災害復旧費該当値テキスト"/>
        <xdr:cNvSpPr txBox="1"/>
      </xdr:nvSpPr>
      <xdr:spPr>
        <a:xfrm>
          <a:off x="16370300" y="134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35016</xdr:rowOff>
    </xdr:from>
    <xdr:to>
      <xdr:col>22</xdr:col>
      <xdr:colOff>415925</xdr:colOff>
      <xdr:row>79</xdr:row>
      <xdr:rowOff>136616</xdr:rowOff>
    </xdr:to>
    <xdr:sp macro="" textlink="">
      <xdr:nvSpPr>
        <xdr:cNvPr id="658" name="円/楕円 657"/>
        <xdr:cNvSpPr/>
      </xdr:nvSpPr>
      <xdr:spPr>
        <a:xfrm>
          <a:off x="15430500" y="135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127743</xdr:rowOff>
    </xdr:from>
    <xdr:ext cx="378565" cy="259045"/>
    <xdr:sp macro="" textlink="">
      <xdr:nvSpPr>
        <xdr:cNvPr id="659" name="テキスト ボックス 658"/>
        <xdr:cNvSpPr txBox="1"/>
      </xdr:nvSpPr>
      <xdr:spPr>
        <a:xfrm>
          <a:off x="15292017" y="13672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31162</xdr:rowOff>
    </xdr:from>
    <xdr:to>
      <xdr:col>21</xdr:col>
      <xdr:colOff>212725</xdr:colOff>
      <xdr:row>79</xdr:row>
      <xdr:rowOff>132762</xdr:rowOff>
    </xdr:to>
    <xdr:sp macro="" textlink="">
      <xdr:nvSpPr>
        <xdr:cNvPr id="660" name="円/楕円 659"/>
        <xdr:cNvSpPr/>
      </xdr:nvSpPr>
      <xdr:spPr>
        <a:xfrm>
          <a:off x="14541500" y="135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123889</xdr:rowOff>
    </xdr:from>
    <xdr:ext cx="378565" cy="259045"/>
    <xdr:sp macro="" textlink="">
      <xdr:nvSpPr>
        <xdr:cNvPr id="661" name="テキスト ボックス 660"/>
        <xdr:cNvSpPr txBox="1"/>
      </xdr:nvSpPr>
      <xdr:spPr>
        <a:xfrm>
          <a:off x="14403017" y="1366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22019</xdr:rowOff>
    </xdr:from>
    <xdr:to>
      <xdr:col>20</xdr:col>
      <xdr:colOff>9525</xdr:colOff>
      <xdr:row>79</xdr:row>
      <xdr:rowOff>123619</xdr:rowOff>
    </xdr:to>
    <xdr:sp macro="" textlink="">
      <xdr:nvSpPr>
        <xdr:cNvPr id="662" name="円/楕円 661"/>
        <xdr:cNvSpPr/>
      </xdr:nvSpPr>
      <xdr:spPr>
        <a:xfrm>
          <a:off x="13652500" y="1356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114746</xdr:rowOff>
    </xdr:from>
    <xdr:ext cx="378565" cy="259045"/>
    <xdr:sp macro="" textlink="">
      <xdr:nvSpPr>
        <xdr:cNvPr id="663" name="テキスト ボックス 662"/>
        <xdr:cNvSpPr txBox="1"/>
      </xdr:nvSpPr>
      <xdr:spPr>
        <a:xfrm>
          <a:off x="13514017" y="1365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24729</xdr:rowOff>
    </xdr:from>
    <xdr:to>
      <xdr:col>18</xdr:col>
      <xdr:colOff>492125</xdr:colOff>
      <xdr:row>79</xdr:row>
      <xdr:rowOff>126329</xdr:rowOff>
    </xdr:to>
    <xdr:sp macro="" textlink="">
      <xdr:nvSpPr>
        <xdr:cNvPr id="664" name="円/楕円 663"/>
        <xdr:cNvSpPr/>
      </xdr:nvSpPr>
      <xdr:spPr>
        <a:xfrm>
          <a:off x="12763500" y="1356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117456</xdr:rowOff>
    </xdr:from>
    <xdr:ext cx="378565" cy="259045"/>
    <xdr:sp macro="" textlink="">
      <xdr:nvSpPr>
        <xdr:cNvPr id="665" name="テキスト ボックス 664"/>
        <xdr:cNvSpPr txBox="1"/>
      </xdr:nvSpPr>
      <xdr:spPr>
        <a:xfrm>
          <a:off x="12625017" y="13662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9" name="直線コネクタ 688"/>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90"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91" name="直線コネクタ 690"/>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2"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3" name="直線コネクタ 692"/>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28981</xdr:rowOff>
    </xdr:from>
    <xdr:to>
      <xdr:col>23</xdr:col>
      <xdr:colOff>517525</xdr:colOff>
      <xdr:row>91</xdr:row>
      <xdr:rowOff>57595</xdr:rowOff>
    </xdr:to>
    <xdr:cxnSp macro="">
      <xdr:nvCxnSpPr>
        <xdr:cNvPr id="694" name="直線コネクタ 693"/>
        <xdr:cNvCxnSpPr/>
      </xdr:nvCxnSpPr>
      <xdr:spPr>
        <a:xfrm flipV="1">
          <a:off x="15481300" y="15630931"/>
          <a:ext cx="8382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144536</xdr:rowOff>
    </xdr:from>
    <xdr:ext cx="534377" cy="259045"/>
    <xdr:sp macro="" textlink="">
      <xdr:nvSpPr>
        <xdr:cNvPr id="695" name="公債費平均値テキスト"/>
        <xdr:cNvSpPr txBox="1"/>
      </xdr:nvSpPr>
      <xdr:spPr>
        <a:xfrm>
          <a:off x="16370300" y="164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6" name="フローチャート : 判断 695"/>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12370</xdr:rowOff>
    </xdr:from>
    <xdr:to>
      <xdr:col>22</xdr:col>
      <xdr:colOff>365125</xdr:colOff>
      <xdr:row>91</xdr:row>
      <xdr:rowOff>57595</xdr:rowOff>
    </xdr:to>
    <xdr:cxnSp macro="">
      <xdr:nvCxnSpPr>
        <xdr:cNvPr id="697" name="直線コネクタ 696"/>
        <xdr:cNvCxnSpPr/>
      </xdr:nvCxnSpPr>
      <xdr:spPr>
        <a:xfrm>
          <a:off x="14592300" y="15614320"/>
          <a:ext cx="889000" cy="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8" name="フローチャート : 判断 697"/>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56793</xdr:rowOff>
    </xdr:from>
    <xdr:ext cx="534377" cy="259045"/>
    <xdr:sp macro="" textlink="">
      <xdr:nvSpPr>
        <xdr:cNvPr id="699" name="テキスト ボックス 698"/>
        <xdr:cNvSpPr txBox="1"/>
      </xdr:nvSpPr>
      <xdr:spPr>
        <a:xfrm>
          <a:off x="15214111" y="165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12370</xdr:rowOff>
    </xdr:from>
    <xdr:to>
      <xdr:col>21</xdr:col>
      <xdr:colOff>161925</xdr:colOff>
      <xdr:row>91</xdr:row>
      <xdr:rowOff>32125</xdr:rowOff>
    </xdr:to>
    <xdr:cxnSp macro="">
      <xdr:nvCxnSpPr>
        <xdr:cNvPr id="700" name="直線コネクタ 699"/>
        <xdr:cNvCxnSpPr/>
      </xdr:nvCxnSpPr>
      <xdr:spPr>
        <a:xfrm flipV="1">
          <a:off x="13703300" y="15614320"/>
          <a:ext cx="889000"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701" name="フローチャート : 判断 700"/>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157263</xdr:rowOff>
    </xdr:from>
    <xdr:ext cx="534377" cy="259045"/>
    <xdr:sp macro="" textlink="">
      <xdr:nvSpPr>
        <xdr:cNvPr id="702" name="テキスト ボックス 701"/>
        <xdr:cNvSpPr txBox="1"/>
      </xdr:nvSpPr>
      <xdr:spPr>
        <a:xfrm>
          <a:off x="14325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19456</xdr:rowOff>
    </xdr:from>
    <xdr:to>
      <xdr:col>19</xdr:col>
      <xdr:colOff>644525</xdr:colOff>
      <xdr:row>91</xdr:row>
      <xdr:rowOff>32125</xdr:rowOff>
    </xdr:to>
    <xdr:cxnSp macro="">
      <xdr:nvCxnSpPr>
        <xdr:cNvPr id="703" name="直線コネクタ 702"/>
        <xdr:cNvCxnSpPr/>
      </xdr:nvCxnSpPr>
      <xdr:spPr>
        <a:xfrm>
          <a:off x="12814300" y="15621406"/>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4" name="フローチャート : 判断 703"/>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705" name="テキスト ボックス 704"/>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6" name="フローチャート : 判断 705"/>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131982</xdr:rowOff>
    </xdr:from>
    <xdr:ext cx="534377" cy="259045"/>
    <xdr:sp macro="" textlink="">
      <xdr:nvSpPr>
        <xdr:cNvPr id="707" name="テキスト ボックス 706"/>
        <xdr:cNvSpPr txBox="1"/>
      </xdr:nvSpPr>
      <xdr:spPr>
        <a:xfrm>
          <a:off x="12547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149631</xdr:rowOff>
    </xdr:from>
    <xdr:to>
      <xdr:col>23</xdr:col>
      <xdr:colOff>568325</xdr:colOff>
      <xdr:row>91</xdr:row>
      <xdr:rowOff>79781</xdr:rowOff>
    </xdr:to>
    <xdr:sp macro="" textlink="">
      <xdr:nvSpPr>
        <xdr:cNvPr id="713" name="円/楕円 712"/>
        <xdr:cNvSpPr/>
      </xdr:nvSpPr>
      <xdr:spPr>
        <a:xfrm>
          <a:off x="16268700" y="1558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102658</xdr:rowOff>
    </xdr:from>
    <xdr:ext cx="534377" cy="259045"/>
    <xdr:sp macro="" textlink="">
      <xdr:nvSpPr>
        <xdr:cNvPr id="714" name="公債費該当値テキスト"/>
        <xdr:cNvSpPr txBox="1"/>
      </xdr:nvSpPr>
      <xdr:spPr>
        <a:xfrm>
          <a:off x="16370300" y="1553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72,812</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6795</xdr:rowOff>
    </xdr:from>
    <xdr:to>
      <xdr:col>22</xdr:col>
      <xdr:colOff>415925</xdr:colOff>
      <xdr:row>91</xdr:row>
      <xdr:rowOff>108395</xdr:rowOff>
    </xdr:to>
    <xdr:sp macro="" textlink="">
      <xdr:nvSpPr>
        <xdr:cNvPr id="715" name="円/楕円 714"/>
        <xdr:cNvSpPr/>
      </xdr:nvSpPr>
      <xdr:spPr>
        <a:xfrm>
          <a:off x="15430500" y="1560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124922</xdr:rowOff>
    </xdr:from>
    <xdr:ext cx="534377" cy="259045"/>
    <xdr:sp macro="" textlink="">
      <xdr:nvSpPr>
        <xdr:cNvPr id="716" name="テキスト ボックス 715"/>
        <xdr:cNvSpPr txBox="1"/>
      </xdr:nvSpPr>
      <xdr:spPr>
        <a:xfrm>
          <a:off x="15214111" y="1538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71,310</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133020</xdr:rowOff>
    </xdr:from>
    <xdr:to>
      <xdr:col>21</xdr:col>
      <xdr:colOff>212725</xdr:colOff>
      <xdr:row>91</xdr:row>
      <xdr:rowOff>63170</xdr:rowOff>
    </xdr:to>
    <xdr:sp macro="" textlink="">
      <xdr:nvSpPr>
        <xdr:cNvPr id="717" name="円/楕円 716"/>
        <xdr:cNvSpPr/>
      </xdr:nvSpPr>
      <xdr:spPr>
        <a:xfrm>
          <a:off x="14541500" y="1556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79697</xdr:rowOff>
    </xdr:from>
    <xdr:ext cx="534377" cy="259045"/>
    <xdr:sp macro="" textlink="">
      <xdr:nvSpPr>
        <xdr:cNvPr id="718" name="テキスト ボックス 717"/>
        <xdr:cNvSpPr txBox="1"/>
      </xdr:nvSpPr>
      <xdr:spPr>
        <a:xfrm>
          <a:off x="14325111" y="1533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73,684</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152775</xdr:rowOff>
    </xdr:from>
    <xdr:to>
      <xdr:col>20</xdr:col>
      <xdr:colOff>9525</xdr:colOff>
      <xdr:row>91</xdr:row>
      <xdr:rowOff>82925</xdr:rowOff>
    </xdr:to>
    <xdr:sp macro="" textlink="">
      <xdr:nvSpPr>
        <xdr:cNvPr id="719" name="円/楕円 718"/>
        <xdr:cNvSpPr/>
      </xdr:nvSpPr>
      <xdr:spPr>
        <a:xfrm>
          <a:off x="13652500" y="155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99452</xdr:rowOff>
    </xdr:from>
    <xdr:ext cx="534377" cy="259045"/>
    <xdr:sp macro="" textlink="">
      <xdr:nvSpPr>
        <xdr:cNvPr id="720" name="テキスト ボックス 719"/>
        <xdr:cNvSpPr txBox="1"/>
      </xdr:nvSpPr>
      <xdr:spPr>
        <a:xfrm>
          <a:off x="13436111" y="1535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72,647</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140106</xdr:rowOff>
    </xdr:from>
    <xdr:to>
      <xdr:col>18</xdr:col>
      <xdr:colOff>492125</xdr:colOff>
      <xdr:row>91</xdr:row>
      <xdr:rowOff>70256</xdr:rowOff>
    </xdr:to>
    <xdr:sp macro="" textlink="">
      <xdr:nvSpPr>
        <xdr:cNvPr id="721" name="円/楕円 720"/>
        <xdr:cNvSpPr/>
      </xdr:nvSpPr>
      <xdr:spPr>
        <a:xfrm>
          <a:off x="12763500" y="155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86783</xdr:rowOff>
    </xdr:from>
    <xdr:ext cx="534377" cy="259045"/>
    <xdr:sp macro="" textlink="">
      <xdr:nvSpPr>
        <xdr:cNvPr id="722" name="テキスト ボックス 721"/>
        <xdr:cNvSpPr txBox="1"/>
      </xdr:nvSpPr>
      <xdr:spPr>
        <a:xfrm>
          <a:off x="12547111" y="1534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6" name="直線コネクタ 745"/>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9"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50" name="直線コネクタ 749"/>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2"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3" name="フローチャート : 判断 752"/>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5" name="フローチャート : 判断 754"/>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6" name="テキスト ボックス 755"/>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8" name="フローチャート : 判断 757"/>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9" name="テキスト ボックス 758"/>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61" name="フローチャート : 判断 760"/>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2" name="テキスト ボックス 761"/>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3" name="フローチャート : 判断 762"/>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4" name="テキスト ボックス 763"/>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・商工費～住民一人当たり</a:t>
          </a:r>
          <a:r>
            <a:rPr kumimoji="1" lang="en-US" altLang="ja-JP" sz="1300">
              <a:latin typeface="ＭＳ Ｐゴシック"/>
            </a:rPr>
            <a:t>37,926</a:t>
          </a:r>
          <a:r>
            <a:rPr kumimoji="1" lang="ja-JP" altLang="en-US" sz="1300">
              <a:latin typeface="ＭＳ Ｐゴシック"/>
            </a:rPr>
            <a:t>円となっており、類似団体と比較してコストが高い状況が続いている。物件費の委託料が類似団体に比べ高くなっており、指定管理施設に係る委託料が主な要因となっている。</a:t>
          </a:r>
        </a:p>
        <a:p>
          <a:r>
            <a:rPr kumimoji="1" lang="ja-JP" altLang="en-US" sz="1300">
              <a:latin typeface="ＭＳ Ｐゴシック"/>
            </a:rPr>
            <a:t>・公債費～住民一人当たり</a:t>
          </a:r>
          <a:r>
            <a:rPr kumimoji="1" lang="en-US" altLang="ja-JP" sz="1300">
              <a:latin typeface="ＭＳ Ｐゴシック"/>
            </a:rPr>
            <a:t>72,812</a:t>
          </a:r>
          <a:r>
            <a:rPr kumimoji="1" lang="ja-JP" altLang="en-US" sz="1300">
              <a:latin typeface="ＭＳ Ｐゴシック"/>
            </a:rPr>
            <a:t>円となっており、類似団体と比較してコストが高い状況が続いている。平成</a:t>
          </a:r>
          <a:r>
            <a:rPr kumimoji="1" lang="en-US" altLang="ja-JP" sz="1300">
              <a:latin typeface="ＭＳ Ｐゴシック"/>
            </a:rPr>
            <a:t>22</a:t>
          </a:r>
          <a:r>
            <a:rPr kumimoji="1" lang="ja-JP" altLang="en-US" sz="1300">
              <a:latin typeface="ＭＳ Ｐゴシック"/>
            </a:rPr>
            <a:t>・</a:t>
          </a:r>
          <a:r>
            <a:rPr kumimoji="1" lang="en-US" altLang="ja-JP" sz="1300">
              <a:latin typeface="ＭＳ Ｐゴシック"/>
            </a:rPr>
            <a:t>23</a:t>
          </a:r>
          <a:r>
            <a:rPr kumimoji="1" lang="ja-JP" altLang="en-US" sz="1300">
              <a:latin typeface="ＭＳ Ｐゴシック"/>
            </a:rPr>
            <a:t>年度に借り入れした第三セクター等改革推進債が主な要因となっている。今後も引き続き「返す以上に借りない」という方針に基づき、公債費の縮減に努めていく。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財政健全化推進プランに基づき事務事業の見直し等を着実に進めていることから、実質収支額は継続的に黒字を確保している。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年度については、物件費や扶助費の減少など好転要素もあったが、地方消費税交付金、普通交付税及び臨時財政対策債の減少などにより、実質単年度収支は</a:t>
          </a:r>
          <a:r>
            <a:rPr kumimoji="1" lang="ja-JP" altLang="en-US" sz="1200">
              <a:solidFill>
                <a:sysClr val="windowText" lastClr="000000"/>
              </a:solidFill>
              <a:latin typeface="ＭＳ ゴシック" pitchFamily="49" charset="-128"/>
              <a:ea typeface="ＭＳ ゴシック" pitchFamily="49" charset="-128"/>
            </a:rPr>
            <a:t>マイナス</a:t>
          </a:r>
          <a:r>
            <a:rPr kumimoji="1" lang="en-US" altLang="ja-JP" sz="1200">
              <a:solidFill>
                <a:sysClr val="windowText" lastClr="000000"/>
              </a:solidFill>
              <a:latin typeface="ＭＳ ゴシック" pitchFamily="49" charset="-128"/>
              <a:ea typeface="ＭＳ ゴシック" pitchFamily="49" charset="-128"/>
            </a:rPr>
            <a:t>2.41</a:t>
          </a:r>
          <a:r>
            <a:rPr kumimoji="1" lang="ja-JP" altLang="en-US" sz="1200">
              <a:solidFill>
                <a:sysClr val="windowText" lastClr="000000"/>
              </a:solidFill>
              <a:latin typeface="ＭＳ ゴシック" pitchFamily="49" charset="-128"/>
              <a:ea typeface="ＭＳ ゴシック" pitchFamily="49" charset="-128"/>
            </a:rPr>
            <a:t>ポイントとなった。</a:t>
          </a:r>
        </a:p>
        <a:p>
          <a:r>
            <a:rPr kumimoji="1" lang="ja-JP" altLang="en-US" sz="1200">
              <a:latin typeface="ＭＳ ゴシック" pitchFamily="49" charset="-128"/>
              <a:ea typeface="ＭＳ ゴシック" pitchFamily="49" charset="-128"/>
            </a:rPr>
            <a:t>　今後も財政健全化推進プランの着実な実行により、健全な財政運営に努めていく。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設魚揚場事業において依然資金不足を生じている状況となっているが、経営健全化計画に基づき経営健全化に取り組むとともに、一般会計からも一定の支援を行うなど、連結赤字の早期解消に取り組んできた結果、着実に資金不足額は減少し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年度においては、一般会計の実質収支額が前年度ほど好転しなかった影響で、連結実質黒字額は前年度比で微減している。</a:t>
          </a:r>
        </a:p>
        <a:p>
          <a:r>
            <a:rPr kumimoji="1" lang="ja-JP" altLang="en-US" sz="1400">
              <a:latin typeface="ＭＳ ゴシック" pitchFamily="49" charset="-128"/>
              <a:ea typeface="ＭＳ ゴシック" pitchFamily="49" charset="-128"/>
            </a:rPr>
            <a:t>　今後も引き続き財政の健全化に向け、一層の取り組みに努めていく。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95905873</v>
      </c>
      <c r="BO4" s="381"/>
      <c r="BP4" s="381"/>
      <c r="BQ4" s="381"/>
      <c r="BR4" s="381"/>
      <c r="BS4" s="381"/>
      <c r="BT4" s="381"/>
      <c r="BU4" s="382"/>
      <c r="BV4" s="380">
        <v>98372483</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1.2</v>
      </c>
      <c r="CU4" s="387"/>
      <c r="CV4" s="387"/>
      <c r="CW4" s="387"/>
      <c r="CX4" s="387"/>
      <c r="CY4" s="387"/>
      <c r="CZ4" s="387"/>
      <c r="DA4" s="388"/>
      <c r="DB4" s="386">
        <v>3.6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95304777</v>
      </c>
      <c r="BO5" s="418"/>
      <c r="BP5" s="418"/>
      <c r="BQ5" s="418"/>
      <c r="BR5" s="418"/>
      <c r="BS5" s="418"/>
      <c r="BT5" s="418"/>
      <c r="BU5" s="419"/>
      <c r="BV5" s="417">
        <v>96539514</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97.4</v>
      </c>
      <c r="CU5" s="415"/>
      <c r="CV5" s="415"/>
      <c r="CW5" s="415"/>
      <c r="CX5" s="415"/>
      <c r="CY5" s="415"/>
      <c r="CZ5" s="415"/>
      <c r="DA5" s="416"/>
      <c r="DB5" s="414">
        <v>92.1</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601096</v>
      </c>
      <c r="BO6" s="418"/>
      <c r="BP6" s="418"/>
      <c r="BQ6" s="418"/>
      <c r="BR6" s="418"/>
      <c r="BS6" s="418"/>
      <c r="BT6" s="418"/>
      <c r="BU6" s="419"/>
      <c r="BV6" s="417">
        <v>1832969</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102.7</v>
      </c>
      <c r="CU6" s="455"/>
      <c r="CV6" s="455"/>
      <c r="CW6" s="455"/>
      <c r="CX6" s="455"/>
      <c r="CY6" s="455"/>
      <c r="CZ6" s="455"/>
      <c r="DA6" s="456"/>
      <c r="DB6" s="454">
        <v>98.1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471</v>
      </c>
      <c r="BO7" s="418"/>
      <c r="BP7" s="418"/>
      <c r="BQ7" s="418"/>
      <c r="BR7" s="418"/>
      <c r="BS7" s="418"/>
      <c r="BT7" s="418"/>
      <c r="BU7" s="419"/>
      <c r="BV7" s="417">
        <v>60453</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48572196</v>
      </c>
      <c r="CU7" s="418"/>
      <c r="CV7" s="418"/>
      <c r="CW7" s="418"/>
      <c r="CX7" s="418"/>
      <c r="CY7" s="418"/>
      <c r="CZ7" s="418"/>
      <c r="DA7" s="419"/>
      <c r="DB7" s="417">
        <v>49619258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600625</v>
      </c>
      <c r="BO8" s="418"/>
      <c r="BP8" s="418"/>
      <c r="BQ8" s="418"/>
      <c r="BR8" s="418"/>
      <c r="BS8" s="418"/>
      <c r="BT8" s="418"/>
      <c r="BU8" s="419"/>
      <c r="BV8" s="417">
        <v>1772516</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0.45</v>
      </c>
      <c r="CU8" s="458"/>
      <c r="CV8" s="458"/>
      <c r="CW8" s="458"/>
      <c r="CX8" s="458"/>
      <c r="CY8" s="458"/>
      <c r="CZ8" s="458"/>
      <c r="DA8" s="459"/>
      <c r="DB8" s="457">
        <v>0.44</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174742</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-1171891</v>
      </c>
      <c r="BO9" s="418"/>
      <c r="BP9" s="418"/>
      <c r="BQ9" s="418"/>
      <c r="BR9" s="418"/>
      <c r="BS9" s="418"/>
      <c r="BT9" s="418"/>
      <c r="BU9" s="419"/>
      <c r="BV9" s="417">
        <v>1429711</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21.8</v>
      </c>
      <c r="CU9" s="415"/>
      <c r="CV9" s="415"/>
      <c r="CW9" s="415"/>
      <c r="CX9" s="415"/>
      <c r="CY9" s="415"/>
      <c r="CZ9" s="415"/>
      <c r="DA9" s="416"/>
      <c r="DB9" s="414">
        <v>20.9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181169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187</v>
      </c>
      <c r="BO10" s="418"/>
      <c r="BP10" s="418"/>
      <c r="BQ10" s="418"/>
      <c r="BR10" s="418"/>
      <c r="BS10" s="418"/>
      <c r="BT10" s="418"/>
      <c r="BU10" s="419"/>
      <c r="BV10" s="417" t="s">
        <v>106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174518</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173893</v>
      </c>
      <c r="S13" s="499"/>
      <c r="T13" s="499"/>
      <c r="U13" s="499"/>
      <c r="V13" s="500"/>
      <c r="W13" s="433" t="s">
        <v>125</v>
      </c>
      <c r="X13" s="434"/>
      <c r="Y13" s="434"/>
      <c r="Z13" s="434"/>
      <c r="AA13" s="434"/>
      <c r="AB13" s="424"/>
      <c r="AC13" s="468">
        <v>1679</v>
      </c>
      <c r="AD13" s="469"/>
      <c r="AE13" s="469"/>
      <c r="AF13" s="469"/>
      <c r="AG13" s="508"/>
      <c r="AH13" s="468">
        <v>1917</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-1171704</v>
      </c>
      <c r="BO13" s="418"/>
      <c r="BP13" s="418"/>
      <c r="BQ13" s="418"/>
      <c r="BR13" s="418"/>
      <c r="BS13" s="418"/>
      <c r="BT13" s="418"/>
      <c r="BU13" s="419"/>
      <c r="BV13" s="417">
        <v>1429711</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11.1</v>
      </c>
      <c r="CU13" s="415"/>
      <c r="CV13" s="415"/>
      <c r="CW13" s="415"/>
      <c r="CX13" s="415"/>
      <c r="CY13" s="415"/>
      <c r="CZ13" s="415"/>
      <c r="DA13" s="416"/>
      <c r="DB13" s="414">
        <v>11.6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176576</v>
      </c>
      <c r="S14" s="499"/>
      <c r="T14" s="499"/>
      <c r="U14" s="499"/>
      <c r="V14" s="500"/>
      <c r="W14" s="407"/>
      <c r="X14" s="408"/>
      <c r="Y14" s="408"/>
      <c r="Z14" s="408"/>
      <c r="AA14" s="408"/>
      <c r="AB14" s="397"/>
      <c r="AC14" s="501">
        <v>2.4</v>
      </c>
      <c r="AD14" s="502"/>
      <c r="AE14" s="502"/>
      <c r="AF14" s="502"/>
      <c r="AG14" s="503"/>
      <c r="AH14" s="501">
        <v>2.5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111.5</v>
      </c>
      <c r="CU14" s="513"/>
      <c r="CV14" s="513"/>
      <c r="CW14" s="513"/>
      <c r="CX14" s="513"/>
      <c r="CY14" s="513"/>
      <c r="CZ14" s="513"/>
      <c r="DA14" s="514"/>
      <c r="DB14" s="512">
        <v>119.9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176039</v>
      </c>
      <c r="S15" s="499"/>
      <c r="T15" s="499"/>
      <c r="U15" s="499"/>
      <c r="V15" s="500"/>
      <c r="W15" s="433" t="s">
        <v>132</v>
      </c>
      <c r="X15" s="434"/>
      <c r="Y15" s="434"/>
      <c r="Z15" s="434"/>
      <c r="AA15" s="434"/>
      <c r="AB15" s="424"/>
      <c r="AC15" s="468">
        <v>13682</v>
      </c>
      <c r="AD15" s="469"/>
      <c r="AE15" s="469"/>
      <c r="AF15" s="469"/>
      <c r="AG15" s="508"/>
      <c r="AH15" s="468">
        <v>14808</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18607432</v>
      </c>
      <c r="BO15" s="381"/>
      <c r="BP15" s="381"/>
      <c r="BQ15" s="381"/>
      <c r="BR15" s="381"/>
      <c r="BS15" s="381"/>
      <c r="BT15" s="381"/>
      <c r="BU15" s="382"/>
      <c r="BV15" s="380">
        <v>18217586</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19.5</v>
      </c>
      <c r="AD16" s="502"/>
      <c r="AE16" s="502"/>
      <c r="AF16" s="502"/>
      <c r="AG16" s="503"/>
      <c r="AH16" s="501">
        <v>19.600000000000001</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40604245</v>
      </c>
      <c r="BO16" s="418"/>
      <c r="BP16" s="418"/>
      <c r="BQ16" s="418"/>
      <c r="BR16" s="418"/>
      <c r="BS16" s="418"/>
      <c r="BT16" s="418"/>
      <c r="BU16" s="419"/>
      <c r="BV16" s="417">
        <v>40713325</v>
      </c>
      <c r="BW16" s="418"/>
      <c r="BX16" s="418"/>
      <c r="BY16" s="418"/>
      <c r="BZ16" s="418"/>
      <c r="CA16" s="418"/>
      <c r="CB16" s="418"/>
      <c r="CC16" s="419"/>
      <c r="CD16" s="154"/>
      <c r="CE16" s="524" t="s">
        <v>138</v>
      </c>
      <c r="CF16" s="524"/>
      <c r="CG16" s="524"/>
      <c r="CH16" s="524"/>
      <c r="CI16" s="524"/>
      <c r="CJ16" s="524"/>
      <c r="CK16" s="524"/>
      <c r="CL16" s="524"/>
      <c r="CM16" s="524"/>
      <c r="CN16" s="524"/>
      <c r="CO16" s="524"/>
      <c r="CP16" s="524"/>
      <c r="CQ16" s="524"/>
      <c r="CR16" s="524"/>
      <c r="CS16" s="525"/>
      <c r="CT16" s="414">
        <v>613.20000000000005</v>
      </c>
      <c r="CU16" s="415"/>
      <c r="CV16" s="415"/>
      <c r="CW16" s="415"/>
      <c r="CX16" s="415"/>
      <c r="CY16" s="415"/>
      <c r="CZ16" s="415"/>
      <c r="DA16" s="416"/>
      <c r="DB16" s="414">
        <v>919.3</v>
      </c>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139</v>
      </c>
      <c r="N17" s="522"/>
      <c r="O17" s="522"/>
      <c r="P17" s="522"/>
      <c r="Q17" s="523"/>
      <c r="R17" s="518" t="s">
        <v>136</v>
      </c>
      <c r="S17" s="519"/>
      <c r="T17" s="519"/>
      <c r="U17" s="519"/>
      <c r="V17" s="520"/>
      <c r="W17" s="433" t="s">
        <v>140</v>
      </c>
      <c r="X17" s="434"/>
      <c r="Y17" s="434"/>
      <c r="Z17" s="434"/>
      <c r="AA17" s="434"/>
      <c r="AB17" s="424"/>
      <c r="AC17" s="468">
        <v>54775</v>
      </c>
      <c r="AD17" s="469"/>
      <c r="AE17" s="469"/>
      <c r="AF17" s="469"/>
      <c r="AG17" s="508"/>
      <c r="AH17" s="468">
        <v>58689</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23610539</v>
      </c>
      <c r="BO17" s="418"/>
      <c r="BP17" s="418"/>
      <c r="BQ17" s="418"/>
      <c r="BR17" s="418"/>
      <c r="BS17" s="418"/>
      <c r="BT17" s="418"/>
      <c r="BU17" s="419"/>
      <c r="BV17" s="417">
        <v>23091304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1362.9</v>
      </c>
      <c r="M18" s="530"/>
      <c r="N18" s="530"/>
      <c r="O18" s="530"/>
      <c r="P18" s="530"/>
      <c r="Q18" s="530"/>
      <c r="R18" s="531"/>
      <c r="S18" s="531"/>
      <c r="T18" s="531"/>
      <c r="U18" s="531"/>
      <c r="V18" s="532"/>
      <c r="W18" s="435"/>
      <c r="X18" s="436"/>
      <c r="Y18" s="436"/>
      <c r="Z18" s="436"/>
      <c r="AA18" s="436"/>
      <c r="AB18" s="427"/>
      <c r="AC18" s="533">
        <v>78.099999999999994</v>
      </c>
      <c r="AD18" s="534"/>
      <c r="AE18" s="534"/>
      <c r="AF18" s="534"/>
      <c r="AG18" s="535"/>
      <c r="AH18" s="533">
        <v>77.8</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47622698</v>
      </c>
      <c r="BO18" s="418"/>
      <c r="BP18" s="418"/>
      <c r="BQ18" s="418"/>
      <c r="BR18" s="418"/>
      <c r="BS18" s="418"/>
      <c r="BT18" s="418"/>
      <c r="BU18" s="419"/>
      <c r="BV18" s="417">
        <v>46991535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128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53693479</v>
      </c>
      <c r="BO19" s="418"/>
      <c r="BP19" s="418"/>
      <c r="BQ19" s="418"/>
      <c r="BR19" s="418"/>
      <c r="BS19" s="418"/>
      <c r="BT19" s="418"/>
      <c r="BU19" s="419"/>
      <c r="BV19" s="417">
        <v>55502633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82078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126596366</v>
      </c>
      <c r="BO23" s="418"/>
      <c r="BP23" s="418"/>
      <c r="BQ23" s="418"/>
      <c r="BR23" s="418"/>
      <c r="BS23" s="418"/>
      <c r="BT23" s="418"/>
      <c r="BU23" s="419"/>
      <c r="BV23" s="417">
        <v>129011276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9650</v>
      </c>
      <c r="R24" s="469"/>
      <c r="S24" s="469"/>
      <c r="T24" s="469"/>
      <c r="U24" s="469"/>
      <c r="V24" s="508"/>
      <c r="W24" s="563"/>
      <c r="X24" s="551"/>
      <c r="Y24" s="552"/>
      <c r="Z24" s="467" t="s">
        <v>156</v>
      </c>
      <c r="AA24" s="447"/>
      <c r="AB24" s="447"/>
      <c r="AC24" s="447"/>
      <c r="AD24" s="447"/>
      <c r="AE24" s="447"/>
      <c r="AF24" s="447"/>
      <c r="AG24" s="448"/>
      <c r="AH24" s="468">
        <v>1404</v>
      </c>
      <c r="AI24" s="469"/>
      <c r="AJ24" s="469"/>
      <c r="AK24" s="469"/>
      <c r="AL24" s="508"/>
      <c r="AM24" s="468">
        <v>4289220</v>
      </c>
      <c r="AN24" s="469"/>
      <c r="AO24" s="469"/>
      <c r="AP24" s="469"/>
      <c r="AQ24" s="469"/>
      <c r="AR24" s="508"/>
      <c r="AS24" s="468">
        <v>3055</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70802477</v>
      </c>
      <c r="BO24" s="418"/>
      <c r="BP24" s="418"/>
      <c r="BQ24" s="418"/>
      <c r="BR24" s="418"/>
      <c r="BS24" s="418"/>
      <c r="BT24" s="418"/>
      <c r="BU24" s="419"/>
      <c r="BV24" s="417">
        <v>72404317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2</v>
      </c>
      <c r="M25" s="469"/>
      <c r="N25" s="469"/>
      <c r="O25" s="469"/>
      <c r="P25" s="508"/>
      <c r="Q25" s="468">
        <v>8000</v>
      </c>
      <c r="R25" s="469"/>
      <c r="S25" s="469"/>
      <c r="T25" s="469"/>
      <c r="U25" s="469"/>
      <c r="V25" s="508"/>
      <c r="W25" s="563"/>
      <c r="X25" s="551"/>
      <c r="Y25" s="552"/>
      <c r="Z25" s="467" t="s">
        <v>159</v>
      </c>
      <c r="AA25" s="447"/>
      <c r="AB25" s="447"/>
      <c r="AC25" s="447"/>
      <c r="AD25" s="447"/>
      <c r="AE25" s="447"/>
      <c r="AF25" s="447"/>
      <c r="AG25" s="448"/>
      <c r="AH25" s="468">
        <v>316</v>
      </c>
      <c r="AI25" s="469"/>
      <c r="AJ25" s="469"/>
      <c r="AK25" s="469"/>
      <c r="AL25" s="508"/>
      <c r="AM25" s="468">
        <v>901232</v>
      </c>
      <c r="AN25" s="469"/>
      <c r="AO25" s="469"/>
      <c r="AP25" s="469"/>
      <c r="AQ25" s="469"/>
      <c r="AR25" s="508"/>
      <c r="AS25" s="468">
        <v>2852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14183531</v>
      </c>
      <c r="BO25" s="381"/>
      <c r="BP25" s="381"/>
      <c r="BQ25" s="381"/>
      <c r="BR25" s="381"/>
      <c r="BS25" s="381"/>
      <c r="BT25" s="381"/>
      <c r="BU25" s="382"/>
      <c r="BV25" s="380">
        <v>13455056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7100</v>
      </c>
      <c r="R26" s="469"/>
      <c r="S26" s="469"/>
      <c r="T26" s="469"/>
      <c r="U26" s="469"/>
      <c r="V26" s="508"/>
      <c r="W26" s="563"/>
      <c r="X26" s="551"/>
      <c r="Y26" s="552"/>
      <c r="Z26" s="467" t="s">
        <v>162</v>
      </c>
      <c r="AA26" s="573"/>
      <c r="AB26" s="573"/>
      <c r="AC26" s="573"/>
      <c r="AD26" s="573"/>
      <c r="AE26" s="573"/>
      <c r="AF26" s="573"/>
      <c r="AG26" s="574"/>
      <c r="AH26" s="468">
        <v>1</v>
      </c>
      <c r="AI26" s="469"/>
      <c r="AJ26" s="469"/>
      <c r="AK26" s="469"/>
      <c r="AL26" s="508"/>
      <c r="AM26" s="468" t="s">
        <v>163</v>
      </c>
      <c r="AN26" s="469"/>
      <c r="AO26" s="469"/>
      <c r="AP26" s="469"/>
      <c r="AQ26" s="469"/>
      <c r="AR26" s="508"/>
      <c r="AS26" s="468" t="s">
        <v>163</v>
      </c>
      <c r="AT26" s="469"/>
      <c r="AU26" s="469"/>
      <c r="AV26" s="469"/>
      <c r="AW26" s="469"/>
      <c r="AX26" s="470"/>
      <c r="AY26" s="420" t="s">
        <v>164</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165</v>
      </c>
      <c r="F27" s="447"/>
      <c r="G27" s="447"/>
      <c r="H27" s="447"/>
      <c r="I27" s="447"/>
      <c r="J27" s="447"/>
      <c r="K27" s="448"/>
      <c r="L27" s="468">
        <v>1</v>
      </c>
      <c r="M27" s="469"/>
      <c r="N27" s="469"/>
      <c r="O27" s="469"/>
      <c r="P27" s="508"/>
      <c r="Q27" s="468">
        <v>6000</v>
      </c>
      <c r="R27" s="469"/>
      <c r="S27" s="469"/>
      <c r="T27" s="469"/>
      <c r="U27" s="469"/>
      <c r="V27" s="508"/>
      <c r="W27" s="563"/>
      <c r="X27" s="551"/>
      <c r="Y27" s="552"/>
      <c r="Z27" s="467" t="s">
        <v>166</v>
      </c>
      <c r="AA27" s="447"/>
      <c r="AB27" s="447"/>
      <c r="AC27" s="447"/>
      <c r="AD27" s="447"/>
      <c r="AE27" s="447"/>
      <c r="AF27" s="447"/>
      <c r="AG27" s="448"/>
      <c r="AH27" s="468">
        <v>66</v>
      </c>
      <c r="AI27" s="469"/>
      <c r="AJ27" s="469"/>
      <c r="AK27" s="469"/>
      <c r="AL27" s="508"/>
      <c r="AM27" s="468">
        <v>240416</v>
      </c>
      <c r="AN27" s="469"/>
      <c r="AO27" s="469"/>
      <c r="AP27" s="469"/>
      <c r="AQ27" s="469"/>
      <c r="AR27" s="508"/>
      <c r="AS27" s="468">
        <v>3643</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v>1042673</v>
      </c>
      <c r="BO27" s="587"/>
      <c r="BP27" s="587"/>
      <c r="BQ27" s="587"/>
      <c r="BR27" s="587"/>
      <c r="BS27" s="587"/>
      <c r="BT27" s="587"/>
      <c r="BU27" s="588"/>
      <c r="BV27" s="586">
        <v>1042673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168</v>
      </c>
      <c r="F28" s="447"/>
      <c r="G28" s="447"/>
      <c r="H28" s="447"/>
      <c r="I28" s="447"/>
      <c r="J28" s="447"/>
      <c r="K28" s="448"/>
      <c r="L28" s="468">
        <v>1</v>
      </c>
      <c r="M28" s="469"/>
      <c r="N28" s="469"/>
      <c r="O28" s="469"/>
      <c r="P28" s="508"/>
      <c r="Q28" s="468">
        <v>5400</v>
      </c>
      <c r="R28" s="469"/>
      <c r="S28" s="469"/>
      <c r="T28" s="469"/>
      <c r="U28" s="469"/>
      <c r="V28" s="508"/>
      <c r="W28" s="563"/>
      <c r="X28" s="551"/>
      <c r="Y28" s="552"/>
      <c r="Z28" s="467" t="s">
        <v>169</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900187</v>
      </c>
      <c r="BO28" s="381"/>
      <c r="BP28" s="381"/>
      <c r="BQ28" s="381"/>
      <c r="BR28" s="381"/>
      <c r="BS28" s="381"/>
      <c r="BT28" s="381"/>
      <c r="BU28" s="382"/>
      <c r="BV28" s="380" t="s">
        <v>122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172</v>
      </c>
      <c r="F29" s="447"/>
      <c r="G29" s="447"/>
      <c r="H29" s="447"/>
      <c r="I29" s="447"/>
      <c r="J29" s="447"/>
      <c r="K29" s="448"/>
      <c r="L29" s="468">
        <v>26</v>
      </c>
      <c r="M29" s="469"/>
      <c r="N29" s="469"/>
      <c r="O29" s="469"/>
      <c r="P29" s="508"/>
      <c r="Q29" s="468">
        <v>4900</v>
      </c>
      <c r="R29" s="469"/>
      <c r="S29" s="469"/>
      <c r="T29" s="469"/>
      <c r="U29" s="469"/>
      <c r="V29" s="508"/>
      <c r="W29" s="564"/>
      <c r="X29" s="565"/>
      <c r="Y29" s="566"/>
      <c r="Z29" s="467" t="s">
        <v>173</v>
      </c>
      <c r="AA29" s="447"/>
      <c r="AB29" s="447"/>
      <c r="AC29" s="447"/>
      <c r="AD29" s="447"/>
      <c r="AE29" s="447"/>
      <c r="AF29" s="447"/>
      <c r="AG29" s="448"/>
      <c r="AH29" s="468">
        <v>1470</v>
      </c>
      <c r="AI29" s="469"/>
      <c r="AJ29" s="469"/>
      <c r="AK29" s="469"/>
      <c r="AL29" s="508"/>
      <c r="AM29" s="468">
        <v>4529636</v>
      </c>
      <c r="AN29" s="469"/>
      <c r="AO29" s="469"/>
      <c r="AP29" s="469"/>
      <c r="AQ29" s="469"/>
      <c r="AR29" s="508"/>
      <c r="AS29" s="468">
        <v>3081</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v>5913349</v>
      </c>
      <c r="BO29" s="418"/>
      <c r="BP29" s="418"/>
      <c r="BQ29" s="418"/>
      <c r="BR29" s="418"/>
      <c r="BS29" s="418"/>
      <c r="BT29" s="418"/>
      <c r="BU29" s="419"/>
      <c r="BV29" s="417">
        <v>5900754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99.6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3495438</v>
      </c>
      <c r="BO30" s="587"/>
      <c r="BP30" s="587"/>
      <c r="BQ30" s="587"/>
      <c r="BR30" s="587"/>
      <c r="BS30" s="587"/>
      <c r="BT30" s="587"/>
      <c r="BU30" s="588"/>
      <c r="BV30" s="586">
        <v>3662750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IF('各会計、関係団体の財政状況及び健全化判断比率'!B34="","",'各会計、関係団体の財政状況及び健全化判断比率'!B34)</f>
        <v>釧路市病院事業会計</v>
      </c>
      <c r="AP34" s="599"/>
      <c r="AQ34" s="599"/>
      <c r="AR34" s="599"/>
      <c r="AS34" s="599"/>
      <c r="AT34" s="599"/>
      <c r="AU34" s="599"/>
      <c r="AV34" s="599"/>
      <c r="AW34" s="599"/>
      <c r="AX34" s="599"/>
      <c r="AY34" s="599"/>
      <c r="AZ34" s="599"/>
      <c r="BA34" s="599"/>
      <c r="BB34" s="599"/>
      <c r="BC34" s="599"/>
      <c r="BD34" s="167"/>
      <c r="BE34" s="598">
        <f>IF(BG34="","",MAX(C34:D43,U34:V43,AM34:AN43)+1)</f>
        <v>16</v>
      </c>
      <c r="BF34" s="598"/>
      <c r="BG34" s="599" t="str">
        <f>IF('各会計、関係団体の財政状況及び健全化判断比率'!B41="","",'各会計、関係団体の財政状況及び健全化判断比率'!B41)</f>
        <v>農業用簡易水道事業特別会計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17</v>
      </c>
      <c r="BX34" s="598"/>
      <c r="BY34" s="599" t="str">
        <f>IF('各会計、関係団体の財政状況及び健全化判断比率'!B68="","",'各会計、関係団体の財政状況及び健全化判断比率'!B68)</f>
        <v>釧路広域連合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釧路熱供給公社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動物園事業特別会計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国民健康保険阿寒診療所事業特別会計</v>
      </c>
      <c r="X35" s="599"/>
      <c r="Y35" s="599"/>
      <c r="Z35" s="599"/>
      <c r="AA35" s="599"/>
      <c r="AB35" s="599"/>
      <c r="AC35" s="599"/>
      <c r="AD35" s="599"/>
      <c r="AE35" s="599"/>
      <c r="AF35" s="599"/>
      <c r="AG35" s="599"/>
      <c r="AH35" s="599"/>
      <c r="AI35" s="599"/>
      <c r="AJ35" s="599"/>
      <c r="AK35" s="599"/>
      <c r="AL35" s="167"/>
      <c r="AM35" s="598">
        <f t="shared" ref="AM35:AM43" si="0">IF(AO35="","",AM34+1)</f>
        <v>10</v>
      </c>
      <c r="AN35" s="598"/>
      <c r="AO35" s="599" t="str">
        <f>IF('各会計、関係団体の財政状況及び健全化判断比率'!B35="","",'各会計、関係団体の財政状況及び健全化判断比率'!B35)</f>
        <v>釧路市水道事業会計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18</v>
      </c>
      <c r="BX35" s="598"/>
      <c r="BY35" s="599" t="str">
        <f>IF('各会計、関係団体の財政状況及び健全化判断比率'!B69="","",'各会計、関係団体の財政状況及び健全化判断比率'!B69)</f>
        <v>釧路公立大学事務組合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釧路西港開発埠頭</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国民健康保険音別診療所事業特別会計</v>
      </c>
      <c r="X36" s="599"/>
      <c r="Y36" s="599"/>
      <c r="Z36" s="599"/>
      <c r="AA36" s="599"/>
      <c r="AB36" s="599"/>
      <c r="AC36" s="599"/>
      <c r="AD36" s="599"/>
      <c r="AE36" s="599"/>
      <c r="AF36" s="599"/>
      <c r="AG36" s="599"/>
      <c r="AH36" s="599"/>
      <c r="AI36" s="599"/>
      <c r="AJ36" s="599"/>
      <c r="AK36" s="599"/>
      <c r="AL36" s="167"/>
      <c r="AM36" s="598">
        <f t="shared" si="0"/>
        <v>11</v>
      </c>
      <c r="AN36" s="598"/>
      <c r="AO36" s="599" t="str">
        <f>IF('各会計、関係団体の財政状況及び健全化判断比率'!B36="","",'各会計、関係団体の財政状況及び健全化判断比率'!B36)</f>
        <v>釧路市工業用水道事業会計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19</v>
      </c>
      <c r="BX36" s="598"/>
      <c r="BY36" s="599" t="str">
        <f>IF('各会計、関係団体の財政状況及び健全化判断比率'!B70="","",'各会計、関係団体の財政状況及び健全化判断比率'!B70)</f>
        <v>釧路白糠工業用水道企業団</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釧路根室圏産業技術振興センター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f t="shared" si="0"/>
        <v>12</v>
      </c>
      <c r="AN37" s="598"/>
      <c r="AO37" s="599" t="str">
        <f>IF('各会計、関係団体の財政状況及び健全化判断比率'!B37="","",'各会計、関係団体の財政状況及び健全化判断比率'!B37)</f>
        <v>釧路市下水道事業会計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f t="shared" si="3"/>
        <v>23</v>
      </c>
      <c r="CP37" s="598"/>
      <c r="CQ37" s="599" t="str">
        <f>IF('各会計、関係団体の財政状況及び健全化判断比率'!BS10="","",'各会計、関係団体の財政状況及び健全化判断比率'!BS10)</f>
        <v>釧路空港ビル</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介護保険特別会計</v>
      </c>
      <c r="X38" s="599"/>
      <c r="Y38" s="599"/>
      <c r="Z38" s="599"/>
      <c r="AA38" s="599"/>
      <c r="AB38" s="599"/>
      <c r="AC38" s="599"/>
      <c r="AD38" s="599"/>
      <c r="AE38" s="599"/>
      <c r="AF38" s="599"/>
      <c r="AG38" s="599"/>
      <c r="AH38" s="599"/>
      <c r="AI38" s="599"/>
      <c r="AJ38" s="599"/>
      <c r="AK38" s="599"/>
      <c r="AL38" s="167"/>
      <c r="AM38" s="598">
        <f t="shared" si="0"/>
        <v>13</v>
      </c>
      <c r="AN38" s="598"/>
      <c r="AO38" s="599" t="str">
        <f>IF('各会計、関係団体の財政状況及び健全化判断比率'!B38="","",'各会計、関係団体の財政状況及び健全化判断比率'!B38)</f>
        <v>釧路市公設地方卸売市場事業会計</v>
      </c>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24</v>
      </c>
      <c r="CP38" s="598"/>
      <c r="CQ38" s="599" t="str">
        <f>IF('各会計、関係団体の財政状況及び健全化判断比率'!BS11="","",'各会計、関係団体の財政状況及び健全化判断比率'!BS11)</f>
        <v>釧路河畔開発公社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f t="shared" si="4"/>
        <v>8</v>
      </c>
      <c r="V39" s="598"/>
      <c r="W39" s="599" t="str">
        <f>IF('各会計、関係団体の財政状況及び健全化判断比率'!B33="","",'各会計、関係団体の財政状況及び健全化判断比率'!B33)</f>
        <v>駐車場事業特別会計</v>
      </c>
      <c r="X39" s="599"/>
      <c r="Y39" s="599"/>
      <c r="Z39" s="599"/>
      <c r="AA39" s="599"/>
      <c r="AB39" s="599"/>
      <c r="AC39" s="599"/>
      <c r="AD39" s="599"/>
      <c r="AE39" s="599"/>
      <c r="AF39" s="599"/>
      <c r="AG39" s="599"/>
      <c r="AH39" s="599"/>
      <c r="AI39" s="599"/>
      <c r="AJ39" s="599"/>
      <c r="AK39" s="599"/>
      <c r="AL39" s="167"/>
      <c r="AM39" s="598">
        <f t="shared" si="0"/>
        <v>14</v>
      </c>
      <c r="AN39" s="598"/>
      <c r="AO39" s="599" t="str">
        <f>IF('各会計、関係団体の財政状況及び健全化判断比率'!B39="","",'各会計、関係団体の財政状況及び健全化判断比率'!B39)</f>
        <v>釧路市設魚揚場事業会計</v>
      </c>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25</v>
      </c>
      <c r="CP39" s="598"/>
      <c r="CQ39" s="599" t="str">
        <f>IF('各会計、関係団体の財政状況及び健全化判断比率'!BS12="","",'各会計、関係団体の財政状況及び健全化判断比率'!BS12)</f>
        <v>阿寒町観光振興公社</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f t="shared" si="0"/>
        <v>15</v>
      </c>
      <c r="AN40" s="598"/>
      <c r="AO40" s="599" t="str">
        <f>IF('各会計、関係団体の財政状況及び健全化判断比率'!B40="","",'各会計、関係団体の財政状況及び健全化判断比率'!B40)</f>
        <v>釧路市港湾整備事業会計</v>
      </c>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26</v>
      </c>
      <c r="CP40" s="598"/>
      <c r="CQ40" s="599" t="str">
        <f>IF('各会計、関係団体の財政状況及び健全化判断比率'!BS13="","",'各会計、関係団体の財政状況及び健全化判断比率'!BS13)</f>
        <v>釧路広域振興公社</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4" t="s">
        <v>536</v>
      </c>
      <c r="D34" s="1184"/>
      <c r="E34" s="1185"/>
      <c r="F34" s="32" t="s">
        <v>537</v>
      </c>
      <c r="G34" s="33" t="s">
        <v>538</v>
      </c>
      <c r="H34" s="33" t="s">
        <v>539</v>
      </c>
      <c r="I34" s="33" t="s">
        <v>540</v>
      </c>
      <c r="J34" s="34" t="s">
        <v>541</v>
      </c>
      <c r="K34" s="22"/>
      <c r="L34" s="22"/>
      <c r="M34" s="22"/>
      <c r="N34" s="22"/>
      <c r="O34" s="22"/>
      <c r="P34" s="22"/>
    </row>
    <row r="35" spans="1:16" ht="39" customHeight="1" x14ac:dyDescent="0.15">
      <c r="A35" s="22"/>
      <c r="B35" s="35"/>
      <c r="C35" s="1178" t="s">
        <v>542</v>
      </c>
      <c r="D35" s="1179"/>
      <c r="E35" s="1180"/>
      <c r="F35" s="36">
        <v>4.99</v>
      </c>
      <c r="G35" s="37">
        <v>5.54</v>
      </c>
      <c r="H35" s="37">
        <v>5.44</v>
      </c>
      <c r="I35" s="37">
        <v>5.01</v>
      </c>
      <c r="J35" s="38">
        <v>5.23</v>
      </c>
      <c r="K35" s="22"/>
      <c r="L35" s="22"/>
      <c r="M35" s="22"/>
      <c r="N35" s="22"/>
      <c r="O35" s="22"/>
      <c r="P35" s="22"/>
    </row>
    <row r="36" spans="1:16" ht="39" customHeight="1" x14ac:dyDescent="0.15">
      <c r="A36" s="22"/>
      <c r="B36" s="35"/>
      <c r="C36" s="1178" t="s">
        <v>543</v>
      </c>
      <c r="D36" s="1179"/>
      <c r="E36" s="1180"/>
      <c r="F36" s="36">
        <v>2.09</v>
      </c>
      <c r="G36" s="37">
        <v>2.97</v>
      </c>
      <c r="H36" s="37">
        <v>4.7699999999999996</v>
      </c>
      <c r="I36" s="37">
        <v>4.59</v>
      </c>
      <c r="J36" s="38">
        <v>5.03</v>
      </c>
      <c r="K36" s="22"/>
      <c r="L36" s="22"/>
      <c r="M36" s="22"/>
      <c r="N36" s="22"/>
      <c r="O36" s="22"/>
      <c r="P36" s="22"/>
    </row>
    <row r="37" spans="1:16" ht="39" customHeight="1" x14ac:dyDescent="0.15">
      <c r="A37" s="22"/>
      <c r="B37" s="35"/>
      <c r="C37" s="1178" t="s">
        <v>544</v>
      </c>
      <c r="D37" s="1179"/>
      <c r="E37" s="1180"/>
      <c r="F37" s="36">
        <v>0</v>
      </c>
      <c r="G37" s="37">
        <v>1.65</v>
      </c>
      <c r="H37" s="37">
        <v>3.27</v>
      </c>
      <c r="I37" s="37">
        <v>3.78</v>
      </c>
      <c r="J37" s="38">
        <v>4.1900000000000004</v>
      </c>
      <c r="K37" s="22"/>
      <c r="L37" s="22"/>
      <c r="M37" s="22"/>
      <c r="N37" s="22"/>
      <c r="O37" s="22"/>
      <c r="P37" s="22"/>
    </row>
    <row r="38" spans="1:16" ht="39" customHeight="1" x14ac:dyDescent="0.15">
      <c r="A38" s="22"/>
      <c r="B38" s="35"/>
      <c r="C38" s="1178" t="s">
        <v>545</v>
      </c>
      <c r="D38" s="1179"/>
      <c r="E38" s="1180"/>
      <c r="F38" s="36">
        <v>0.13</v>
      </c>
      <c r="G38" s="37">
        <v>0.98</v>
      </c>
      <c r="H38" s="37">
        <v>0.69</v>
      </c>
      <c r="I38" s="37">
        <v>3.56</v>
      </c>
      <c r="J38" s="38">
        <v>1.22</v>
      </c>
      <c r="K38" s="22"/>
      <c r="L38" s="22"/>
      <c r="M38" s="22"/>
      <c r="N38" s="22"/>
      <c r="O38" s="22"/>
      <c r="P38" s="22"/>
    </row>
    <row r="39" spans="1:16" ht="39" customHeight="1" x14ac:dyDescent="0.15">
      <c r="A39" s="22"/>
      <c r="B39" s="35"/>
      <c r="C39" s="1178" t="s">
        <v>546</v>
      </c>
      <c r="D39" s="1179"/>
      <c r="E39" s="1180"/>
      <c r="F39" s="36">
        <v>0.39</v>
      </c>
      <c r="G39" s="37">
        <v>0.2</v>
      </c>
      <c r="H39" s="37">
        <v>0.65</v>
      </c>
      <c r="I39" s="37">
        <v>0.81</v>
      </c>
      <c r="J39" s="38">
        <v>0.76</v>
      </c>
      <c r="K39" s="22"/>
      <c r="L39" s="22"/>
      <c r="M39" s="22"/>
      <c r="N39" s="22"/>
      <c r="O39" s="22"/>
      <c r="P39" s="22"/>
    </row>
    <row r="40" spans="1:16" ht="39" customHeight="1" x14ac:dyDescent="0.15">
      <c r="A40" s="22"/>
      <c r="B40" s="35"/>
      <c r="C40" s="1178" t="s">
        <v>547</v>
      </c>
      <c r="D40" s="1179"/>
      <c r="E40" s="1180"/>
      <c r="F40" s="36">
        <v>0.31</v>
      </c>
      <c r="G40" s="37">
        <v>0.61</v>
      </c>
      <c r="H40" s="37">
        <v>0.52</v>
      </c>
      <c r="I40" s="37">
        <v>0.31</v>
      </c>
      <c r="J40" s="38">
        <v>0.34</v>
      </c>
      <c r="K40" s="22"/>
      <c r="L40" s="22"/>
      <c r="M40" s="22"/>
      <c r="N40" s="22"/>
      <c r="O40" s="22"/>
      <c r="P40" s="22"/>
    </row>
    <row r="41" spans="1:16" ht="39" customHeight="1" x14ac:dyDescent="0.15">
      <c r="A41" s="22"/>
      <c r="B41" s="35"/>
      <c r="C41" s="1178" t="s">
        <v>548</v>
      </c>
      <c r="D41" s="1179"/>
      <c r="E41" s="1180"/>
      <c r="F41" s="36">
        <v>0.03</v>
      </c>
      <c r="G41" s="37">
        <v>0.08</v>
      </c>
      <c r="H41" s="37">
        <v>0.13</v>
      </c>
      <c r="I41" s="37">
        <v>0.18</v>
      </c>
      <c r="J41" s="38">
        <v>0.3</v>
      </c>
      <c r="K41" s="22"/>
      <c r="L41" s="22"/>
      <c r="M41" s="22"/>
      <c r="N41" s="22"/>
      <c r="O41" s="22"/>
      <c r="P41" s="22"/>
    </row>
    <row r="42" spans="1:16" ht="39" customHeight="1" x14ac:dyDescent="0.15">
      <c r="A42" s="22"/>
      <c r="B42" s="39"/>
      <c r="C42" s="1178" t="s">
        <v>549</v>
      </c>
      <c r="D42" s="1179"/>
      <c r="E42" s="1180"/>
      <c r="F42" s="36" t="s">
        <v>489</v>
      </c>
      <c r="G42" s="37" t="s">
        <v>489</v>
      </c>
      <c r="H42" s="37" t="s">
        <v>489</v>
      </c>
      <c r="I42" s="37" t="s">
        <v>489</v>
      </c>
      <c r="J42" s="38" t="s">
        <v>489</v>
      </c>
      <c r="K42" s="22"/>
      <c r="L42" s="22"/>
      <c r="M42" s="22"/>
      <c r="N42" s="22"/>
      <c r="O42" s="22"/>
      <c r="P42" s="22"/>
    </row>
    <row r="43" spans="1:16" ht="39" customHeight="1" thickBot="1" x14ac:dyDescent="0.2">
      <c r="A43" s="22"/>
      <c r="B43" s="40"/>
      <c r="C43" s="1181" t="s">
        <v>550</v>
      </c>
      <c r="D43" s="1182"/>
      <c r="E43" s="1183"/>
      <c r="F43" s="41">
        <v>0.48</v>
      </c>
      <c r="G43" s="42">
        <v>0.2</v>
      </c>
      <c r="H43" s="42">
        <v>0.24</v>
      </c>
      <c r="I43" s="42">
        <v>0.27</v>
      </c>
      <c r="J43" s="43">
        <v>0.33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13229</v>
      </c>
      <c r="L45" s="60">
        <v>13078</v>
      </c>
      <c r="M45" s="60">
        <v>13138</v>
      </c>
      <c r="N45" s="60">
        <v>12487</v>
      </c>
      <c r="O45" s="61">
        <v>12703</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x14ac:dyDescent="0.15">
      <c r="A48" s="48"/>
      <c r="B48" s="1196"/>
      <c r="C48" s="1197"/>
      <c r="D48" s="62"/>
      <c r="E48" s="1188" t="s">
        <v>14</v>
      </c>
      <c r="F48" s="1188"/>
      <c r="G48" s="1188"/>
      <c r="H48" s="1188"/>
      <c r="I48" s="1188"/>
      <c r="J48" s="1189"/>
      <c r="K48" s="63">
        <v>2371</v>
      </c>
      <c r="L48" s="64">
        <v>2315</v>
      </c>
      <c r="M48" s="64">
        <v>1899</v>
      </c>
      <c r="N48" s="64">
        <v>2023</v>
      </c>
      <c r="O48" s="65">
        <v>1926</v>
      </c>
      <c r="P48" s="48"/>
      <c r="Q48" s="48"/>
      <c r="R48" s="48"/>
      <c r="S48" s="48"/>
      <c r="T48" s="48"/>
      <c r="U48" s="48"/>
    </row>
    <row r="49" spans="1:21" ht="30.75" customHeight="1" x14ac:dyDescent="0.15">
      <c r="A49" s="48"/>
      <c r="B49" s="1196"/>
      <c r="C49" s="1197"/>
      <c r="D49" s="62"/>
      <c r="E49" s="1188" t="s">
        <v>15</v>
      </c>
      <c r="F49" s="1188"/>
      <c r="G49" s="1188"/>
      <c r="H49" s="1188"/>
      <c r="I49" s="1188"/>
      <c r="J49" s="1189"/>
      <c r="K49" s="63">
        <v>343</v>
      </c>
      <c r="L49" s="64">
        <v>342</v>
      </c>
      <c r="M49" s="64">
        <v>340</v>
      </c>
      <c r="N49" s="64">
        <v>340</v>
      </c>
      <c r="O49" s="65">
        <v>303</v>
      </c>
      <c r="P49" s="48"/>
      <c r="Q49" s="48"/>
      <c r="R49" s="48"/>
      <c r="S49" s="48"/>
      <c r="T49" s="48"/>
      <c r="U49" s="48"/>
    </row>
    <row r="50" spans="1:21" ht="30.75" customHeight="1" x14ac:dyDescent="0.15">
      <c r="A50" s="48"/>
      <c r="B50" s="1196"/>
      <c r="C50" s="1197"/>
      <c r="D50" s="62"/>
      <c r="E50" s="1188" t="s">
        <v>16</v>
      </c>
      <c r="F50" s="1188"/>
      <c r="G50" s="1188"/>
      <c r="H50" s="1188"/>
      <c r="I50" s="1188"/>
      <c r="J50" s="1189"/>
      <c r="K50" s="63">
        <v>413</v>
      </c>
      <c r="L50" s="64">
        <v>314</v>
      </c>
      <c r="M50" s="64">
        <v>313</v>
      </c>
      <c r="N50" s="64">
        <v>241</v>
      </c>
      <c r="O50" s="65">
        <v>236</v>
      </c>
      <c r="P50" s="48"/>
      <c r="Q50" s="48"/>
      <c r="R50" s="48"/>
      <c r="S50" s="48"/>
      <c r="T50" s="48"/>
      <c r="U50" s="48"/>
    </row>
    <row r="51" spans="1:21" ht="30.75" customHeight="1" x14ac:dyDescent="0.15">
      <c r="A51" s="48"/>
      <c r="B51" s="1198"/>
      <c r="C51" s="1199"/>
      <c r="D51" s="66"/>
      <c r="E51" s="1188" t="s">
        <v>17</v>
      </c>
      <c r="F51" s="1188"/>
      <c r="G51" s="1188"/>
      <c r="H51" s="1188"/>
      <c r="I51" s="1188"/>
      <c r="J51" s="1189"/>
      <c r="K51" s="63">
        <v>12</v>
      </c>
      <c r="L51" s="64">
        <v>9</v>
      </c>
      <c r="M51" s="64">
        <v>3</v>
      </c>
      <c r="N51" s="64">
        <v>2</v>
      </c>
      <c r="O51" s="65">
        <v>1</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11203</v>
      </c>
      <c r="L52" s="64">
        <v>10964</v>
      </c>
      <c r="M52" s="64">
        <v>11057</v>
      </c>
      <c r="N52" s="64">
        <v>10749</v>
      </c>
      <c r="O52" s="65">
        <v>10670</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5165</v>
      </c>
      <c r="L53" s="69">
        <v>5094</v>
      </c>
      <c r="M53" s="69">
        <v>4636</v>
      </c>
      <c r="N53" s="69">
        <v>4344</v>
      </c>
      <c r="O53" s="70">
        <v>4499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528</v>
      </c>
      <c r="J40" s="79" t="s">
        <v>529</v>
      </c>
      <c r="K40" s="79" t="s">
        <v>530</v>
      </c>
      <c r="L40" s="79" t="s">
        <v>531</v>
      </c>
      <c r="M40" s="80" t="s">
        <v>532</v>
      </c>
    </row>
    <row r="41" spans="2:13" ht="27.75" customHeight="1" x14ac:dyDescent="0.15">
      <c r="B41" s="1202" t="s">
        <v>23</v>
      </c>
      <c r="C41" s="1203"/>
      <c r="D41" s="81"/>
      <c r="E41" s="1208" t="s">
        <v>24</v>
      </c>
      <c r="F41" s="1208"/>
      <c r="G41" s="1208"/>
      <c r="H41" s="1209"/>
      <c r="I41" s="82">
        <v>128087</v>
      </c>
      <c r="J41" s="83">
        <v>126562</v>
      </c>
      <c r="K41" s="83">
        <v>128769</v>
      </c>
      <c r="L41" s="83">
        <v>129011</v>
      </c>
      <c r="M41" s="84">
        <v>126596</v>
      </c>
    </row>
    <row r="42" spans="2:13" ht="27.75" customHeight="1" x14ac:dyDescent="0.15">
      <c r="B42" s="1204"/>
      <c r="C42" s="1205"/>
      <c r="D42" s="85"/>
      <c r="E42" s="1210" t="s">
        <v>25</v>
      </c>
      <c r="F42" s="1210"/>
      <c r="G42" s="1210"/>
      <c r="H42" s="1211"/>
      <c r="I42" s="86">
        <v>1684</v>
      </c>
      <c r="J42" s="87">
        <v>1546</v>
      </c>
      <c r="K42" s="87">
        <v>1542</v>
      </c>
      <c r="L42" s="87">
        <v>1344</v>
      </c>
      <c r="M42" s="88">
        <v>1145</v>
      </c>
    </row>
    <row r="43" spans="2:13" ht="27.75" customHeight="1" x14ac:dyDescent="0.15">
      <c r="B43" s="1204"/>
      <c r="C43" s="1205"/>
      <c r="D43" s="85"/>
      <c r="E43" s="1210" t="s">
        <v>26</v>
      </c>
      <c r="F43" s="1210"/>
      <c r="G43" s="1210"/>
      <c r="H43" s="1211"/>
      <c r="I43" s="86">
        <v>23391</v>
      </c>
      <c r="J43" s="87">
        <v>23054</v>
      </c>
      <c r="K43" s="87">
        <v>19817</v>
      </c>
      <c r="L43" s="87">
        <v>19305</v>
      </c>
      <c r="M43" s="88">
        <v>18831</v>
      </c>
    </row>
    <row r="44" spans="2:13" ht="27.75" customHeight="1" x14ac:dyDescent="0.15">
      <c r="B44" s="1204"/>
      <c r="C44" s="1205"/>
      <c r="D44" s="85"/>
      <c r="E44" s="1210" t="s">
        <v>27</v>
      </c>
      <c r="F44" s="1210"/>
      <c r="G44" s="1210"/>
      <c r="H44" s="1211"/>
      <c r="I44" s="86">
        <v>2591</v>
      </c>
      <c r="J44" s="87">
        <v>2273</v>
      </c>
      <c r="K44" s="87">
        <v>1944</v>
      </c>
      <c r="L44" s="87">
        <v>1616</v>
      </c>
      <c r="M44" s="88">
        <v>1317</v>
      </c>
    </row>
    <row r="45" spans="2:13" ht="27.75" customHeight="1" x14ac:dyDescent="0.15">
      <c r="B45" s="1204"/>
      <c r="C45" s="1205"/>
      <c r="D45" s="85"/>
      <c r="E45" s="1210" t="s">
        <v>28</v>
      </c>
      <c r="F45" s="1210"/>
      <c r="G45" s="1210"/>
      <c r="H45" s="1211"/>
      <c r="I45" s="86">
        <v>15425</v>
      </c>
      <c r="J45" s="87">
        <v>14242</v>
      </c>
      <c r="K45" s="87">
        <v>12748</v>
      </c>
      <c r="L45" s="87">
        <v>11921</v>
      </c>
      <c r="M45" s="88">
        <v>11570</v>
      </c>
    </row>
    <row r="46" spans="2:13" ht="27.75" customHeight="1" x14ac:dyDescent="0.15">
      <c r="B46" s="1204"/>
      <c r="C46" s="1205"/>
      <c r="D46" s="89"/>
      <c r="E46" s="1210" t="s">
        <v>29</v>
      </c>
      <c r="F46" s="1210"/>
      <c r="G46" s="1210"/>
      <c r="H46" s="1211"/>
      <c r="I46" s="86">
        <v>5</v>
      </c>
      <c r="J46" s="87">
        <v>3</v>
      </c>
      <c r="K46" s="87">
        <v>2</v>
      </c>
      <c r="L46" s="87" t="s">
        <v>489</v>
      </c>
      <c r="M46" s="88" t="s">
        <v>489</v>
      </c>
    </row>
    <row r="47" spans="2:13" ht="27.75" customHeight="1" x14ac:dyDescent="0.15">
      <c r="B47" s="1204"/>
      <c r="C47" s="1205"/>
      <c r="D47" s="90"/>
      <c r="E47" s="1212" t="s">
        <v>30</v>
      </c>
      <c r="F47" s="1213"/>
      <c r="G47" s="1213"/>
      <c r="H47" s="1214"/>
      <c r="I47" s="86" t="s">
        <v>489</v>
      </c>
      <c r="J47" s="87" t="s">
        <v>489</v>
      </c>
      <c r="K47" s="87" t="s">
        <v>489</v>
      </c>
      <c r="L47" s="87" t="s">
        <v>489</v>
      </c>
      <c r="M47" s="88" t="s">
        <v>489</v>
      </c>
    </row>
    <row r="48" spans="2:13" ht="27.75" customHeight="1" x14ac:dyDescent="0.15">
      <c r="B48" s="1204"/>
      <c r="C48" s="1205"/>
      <c r="D48" s="85"/>
      <c r="E48" s="1210" t="s">
        <v>31</v>
      </c>
      <c r="F48" s="1210"/>
      <c r="G48" s="1210"/>
      <c r="H48" s="1211"/>
      <c r="I48" s="86" t="s">
        <v>489</v>
      </c>
      <c r="J48" s="87" t="s">
        <v>489</v>
      </c>
      <c r="K48" s="87" t="s">
        <v>489</v>
      </c>
      <c r="L48" s="87" t="s">
        <v>489</v>
      </c>
      <c r="M48" s="88" t="s">
        <v>489</v>
      </c>
    </row>
    <row r="49" spans="2:13" ht="27.75" customHeight="1" x14ac:dyDescent="0.15">
      <c r="B49" s="1206"/>
      <c r="C49" s="1207"/>
      <c r="D49" s="85"/>
      <c r="E49" s="1210" t="s">
        <v>32</v>
      </c>
      <c r="F49" s="1210"/>
      <c r="G49" s="1210"/>
      <c r="H49" s="1211"/>
      <c r="I49" s="86" t="s">
        <v>489</v>
      </c>
      <c r="J49" s="87" t="s">
        <v>489</v>
      </c>
      <c r="K49" s="87" t="s">
        <v>489</v>
      </c>
      <c r="L49" s="87" t="s">
        <v>489</v>
      </c>
      <c r="M49" s="88" t="s">
        <v>489</v>
      </c>
    </row>
    <row r="50" spans="2:13" ht="27.75" customHeight="1" x14ac:dyDescent="0.15">
      <c r="B50" s="1215" t="s">
        <v>33</v>
      </c>
      <c r="C50" s="1216"/>
      <c r="D50" s="91"/>
      <c r="E50" s="1210" t="s">
        <v>34</v>
      </c>
      <c r="F50" s="1210"/>
      <c r="G50" s="1210"/>
      <c r="H50" s="1211"/>
      <c r="I50" s="86">
        <v>3885</v>
      </c>
      <c r="J50" s="87">
        <v>5017</v>
      </c>
      <c r="K50" s="87">
        <v>5623</v>
      </c>
      <c r="L50" s="87">
        <v>7423</v>
      </c>
      <c r="M50" s="88">
        <v>8801</v>
      </c>
    </row>
    <row r="51" spans="2:13" ht="27.75" customHeight="1" x14ac:dyDescent="0.15">
      <c r="B51" s="1204"/>
      <c r="C51" s="1205"/>
      <c r="D51" s="85"/>
      <c r="E51" s="1210" t="s">
        <v>35</v>
      </c>
      <c r="F51" s="1210"/>
      <c r="G51" s="1210"/>
      <c r="H51" s="1211"/>
      <c r="I51" s="86">
        <v>16810</v>
      </c>
      <c r="J51" s="87">
        <v>16698</v>
      </c>
      <c r="K51" s="87">
        <v>16224</v>
      </c>
      <c r="L51" s="87">
        <v>16666</v>
      </c>
      <c r="M51" s="88">
        <v>17806</v>
      </c>
    </row>
    <row r="52" spans="2:13" ht="27.75" customHeight="1" x14ac:dyDescent="0.15">
      <c r="B52" s="1206"/>
      <c r="C52" s="1207"/>
      <c r="D52" s="85"/>
      <c r="E52" s="1210" t="s">
        <v>36</v>
      </c>
      <c r="F52" s="1210"/>
      <c r="G52" s="1210"/>
      <c r="H52" s="1211"/>
      <c r="I52" s="86">
        <v>86974</v>
      </c>
      <c r="J52" s="87">
        <v>86966</v>
      </c>
      <c r="K52" s="87">
        <v>89728</v>
      </c>
      <c r="L52" s="87">
        <v>90084</v>
      </c>
      <c r="M52" s="88">
        <v>88326</v>
      </c>
    </row>
    <row r="53" spans="2:13" ht="27.75" customHeight="1" thickBot="1" x14ac:dyDescent="0.2">
      <c r="B53" s="1217" t="s">
        <v>20</v>
      </c>
      <c r="C53" s="1218"/>
      <c r="D53" s="92"/>
      <c r="E53" s="1219" t="s">
        <v>37</v>
      </c>
      <c r="F53" s="1219"/>
      <c r="G53" s="1219"/>
      <c r="H53" s="1220"/>
      <c r="I53" s="93">
        <v>63514</v>
      </c>
      <c r="J53" s="94">
        <v>58998</v>
      </c>
      <c r="K53" s="94">
        <v>53247</v>
      </c>
      <c r="L53" s="94">
        <v>49023</v>
      </c>
      <c r="M53" s="95">
        <v>44525</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564</v>
      </c>
      <c r="I42" s="354"/>
      <c r="J42" s="354"/>
      <c r="K42" s="354"/>
      <c r="L42" s="246"/>
      <c r="M42" s="246"/>
      <c r="N42" s="246"/>
      <c r="O42" s="246"/>
    </row>
    <row r="43" spans="2:17" x14ac:dyDescent="0.15">
      <c r="B43" s="250"/>
      <c r="C43" s="246"/>
      <c r="D43" s="246"/>
      <c r="E43" s="246"/>
      <c r="F43" s="246"/>
      <c r="G43" s="1235" t="s">
        <v>572</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565</v>
      </c>
    </row>
    <row r="50" spans="1:17" x14ac:dyDescent="0.15">
      <c r="B50" s="250"/>
      <c r="C50" s="246"/>
      <c r="D50" s="246"/>
      <c r="E50" s="246"/>
      <c r="F50" s="246"/>
      <c r="G50" s="1244"/>
      <c r="H50" s="1245"/>
      <c r="I50" s="1245"/>
      <c r="J50" s="1246"/>
      <c r="K50" s="356" t="s">
        <v>528</v>
      </c>
      <c r="L50" s="356" t="s">
        <v>529</v>
      </c>
      <c r="M50" s="356" t="s">
        <v>530</v>
      </c>
      <c r="N50" s="356" t="s">
        <v>531</v>
      </c>
      <c r="O50" s="356" t="s">
        <v>532</v>
      </c>
    </row>
    <row r="51" spans="1:17" x14ac:dyDescent="0.15">
      <c r="B51" s="250"/>
      <c r="C51" s="246"/>
      <c r="D51" s="246"/>
      <c r="E51" s="246"/>
      <c r="F51" s="246"/>
      <c r="G51" s="1247" t="s">
        <v>566</v>
      </c>
      <c r="H51" s="1248"/>
      <c r="I51" s="1253" t="s">
        <v>567</v>
      </c>
      <c r="J51" s="1253"/>
      <c r="K51" s="1255"/>
      <c r="L51" s="1255"/>
      <c r="M51" s="1255"/>
      <c r="N51" s="1255"/>
      <c r="O51" s="1221">
        <v>111.5</v>
      </c>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573</v>
      </c>
      <c r="J53" s="1233"/>
      <c r="K53" s="1256"/>
      <c r="L53" s="1256"/>
      <c r="M53" s="1256"/>
      <c r="N53" s="1256"/>
      <c r="O53" s="1225">
        <v>58</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568</v>
      </c>
      <c r="H55" s="1228"/>
      <c r="I55" s="1233" t="s">
        <v>567</v>
      </c>
      <c r="J55" s="1233"/>
      <c r="K55" s="1255"/>
      <c r="L55" s="1255"/>
      <c r="M55" s="1255"/>
      <c r="N55" s="1255"/>
      <c r="O55" s="1221">
        <v>16.600000000000001</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573</v>
      </c>
      <c r="J57" s="1223"/>
      <c r="K57" s="1256"/>
      <c r="L57" s="1256"/>
      <c r="M57" s="1256"/>
      <c r="N57" s="1256"/>
      <c r="O57" s="1225">
        <v>55.3</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569</v>
      </c>
      <c r="C63" s="246"/>
      <c r="D63" s="246"/>
      <c r="E63" s="246"/>
      <c r="F63" s="246"/>
      <c r="G63" s="246"/>
      <c r="H63" s="246"/>
      <c r="I63" s="246"/>
      <c r="J63" s="246"/>
      <c r="K63" s="246"/>
      <c r="L63" s="246"/>
      <c r="M63" s="246"/>
      <c r="N63" s="246"/>
      <c r="O63" s="246"/>
    </row>
    <row r="64" spans="1:17" x14ac:dyDescent="0.15">
      <c r="B64" s="250"/>
      <c r="C64" s="246"/>
      <c r="D64" s="246"/>
      <c r="E64" s="246"/>
      <c r="F64" s="246"/>
      <c r="G64" s="353" t="s">
        <v>564</v>
      </c>
      <c r="I64" s="354"/>
      <c r="J64" s="354"/>
      <c r="K64" s="354"/>
      <c r="L64" s="246"/>
      <c r="M64" s="246"/>
      <c r="N64" s="246"/>
      <c r="O64" s="246"/>
    </row>
    <row r="65" spans="2:30" x14ac:dyDescent="0.15">
      <c r="B65" s="250"/>
      <c r="C65" s="246"/>
      <c r="D65" s="246"/>
      <c r="E65" s="246"/>
      <c r="F65" s="246"/>
      <c r="G65" s="1235" t="s">
        <v>574</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570</v>
      </c>
      <c r="I71" s="370"/>
      <c r="J71" s="366"/>
      <c r="K71" s="366"/>
      <c r="L71" s="367"/>
      <c r="M71" s="366"/>
      <c r="N71" s="367"/>
      <c r="O71" s="368"/>
    </row>
    <row r="72" spans="2:30" x14ac:dyDescent="0.15">
      <c r="B72" s="250"/>
      <c r="C72" s="246"/>
      <c r="D72" s="246"/>
      <c r="E72" s="246"/>
      <c r="F72" s="246"/>
      <c r="G72" s="1244"/>
      <c r="H72" s="1245"/>
      <c r="I72" s="1245"/>
      <c r="J72" s="1246"/>
      <c r="K72" s="356" t="s">
        <v>528</v>
      </c>
      <c r="L72" s="356" t="s">
        <v>529</v>
      </c>
      <c r="M72" s="356" t="s">
        <v>530</v>
      </c>
      <c r="N72" s="356" t="s">
        <v>531</v>
      </c>
      <c r="O72" s="356" t="s">
        <v>532</v>
      </c>
    </row>
    <row r="73" spans="2:30" x14ac:dyDescent="0.15">
      <c r="B73" s="250"/>
      <c r="C73" s="246"/>
      <c r="D73" s="246"/>
      <c r="E73" s="246"/>
      <c r="F73" s="246"/>
      <c r="G73" s="1247" t="s">
        <v>566</v>
      </c>
      <c r="H73" s="1248"/>
      <c r="I73" s="1253" t="s">
        <v>567</v>
      </c>
      <c r="J73" s="1253"/>
      <c r="K73" s="1234">
        <v>158.4</v>
      </c>
      <c r="L73" s="1234">
        <v>146.5</v>
      </c>
      <c r="M73" s="1221">
        <v>132.4</v>
      </c>
      <c r="N73" s="1221">
        <v>119.9</v>
      </c>
      <c r="O73" s="1221">
        <v>111.5</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571</v>
      </c>
      <c r="J75" s="1233"/>
      <c r="K75" s="1225">
        <v>12</v>
      </c>
      <c r="L75" s="1225">
        <v>12.4</v>
      </c>
      <c r="M75" s="1225">
        <v>12.3</v>
      </c>
      <c r="N75" s="1225">
        <v>11.6</v>
      </c>
      <c r="O75" s="1225">
        <v>11.1</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568</v>
      </c>
      <c r="H77" s="1228"/>
      <c r="I77" s="1233" t="s">
        <v>567</v>
      </c>
      <c r="J77" s="1233"/>
      <c r="K77" s="1234">
        <v>42</v>
      </c>
      <c r="L77" s="1234">
        <v>32.6</v>
      </c>
      <c r="M77" s="1221">
        <v>30.5</v>
      </c>
      <c r="N77" s="1221">
        <v>25.4</v>
      </c>
      <c r="O77" s="1221">
        <v>16.600000000000001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571</v>
      </c>
      <c r="J79" s="1223"/>
      <c r="K79" s="1224">
        <v>6.8</v>
      </c>
      <c r="L79" s="1224">
        <v>5.9</v>
      </c>
      <c r="M79" s="1224">
        <v>5.2</v>
      </c>
      <c r="N79" s="1224">
        <v>4.8</v>
      </c>
      <c r="O79" s="1224">
        <v>3.6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527</v>
      </c>
      <c r="G2" s="113"/>
      <c r="H2" s="114"/>
    </row>
    <row r="3" spans="1:8" x14ac:dyDescent="0.15">
      <c r="A3" s="110" t="s">
        <v>520</v>
      </c>
      <c r="B3" s="115"/>
      <c r="C3" s="116"/>
      <c r="D3" s="117">
        <v>43821</v>
      </c>
      <c r="E3" s="118"/>
      <c r="F3" s="119">
        <v>39425</v>
      </c>
      <c r="G3" s="120"/>
      <c r="H3" s="121"/>
    </row>
    <row r="4" spans="1:8" x14ac:dyDescent="0.15">
      <c r="A4" s="122"/>
      <c r="B4" s="123"/>
      <c r="C4" s="124"/>
      <c r="D4" s="125">
        <v>19075</v>
      </c>
      <c r="E4" s="126"/>
      <c r="F4" s="127">
        <v>22414</v>
      </c>
      <c r="G4" s="128"/>
      <c r="H4" s="129"/>
    </row>
    <row r="5" spans="1:8" x14ac:dyDescent="0.15">
      <c r="A5" s="110" t="s">
        <v>522</v>
      </c>
      <c r="B5" s="115"/>
      <c r="C5" s="116"/>
      <c r="D5" s="117">
        <v>56652</v>
      </c>
      <c r="E5" s="118"/>
      <c r="F5" s="119">
        <v>43141</v>
      </c>
      <c r="G5" s="120"/>
      <c r="H5" s="121"/>
    </row>
    <row r="6" spans="1:8" x14ac:dyDescent="0.15">
      <c r="A6" s="122"/>
      <c r="B6" s="123"/>
      <c r="C6" s="124"/>
      <c r="D6" s="125">
        <v>23367</v>
      </c>
      <c r="E6" s="126"/>
      <c r="F6" s="127">
        <v>21887</v>
      </c>
      <c r="G6" s="128"/>
      <c r="H6" s="129"/>
    </row>
    <row r="7" spans="1:8" x14ac:dyDescent="0.15">
      <c r="A7" s="110" t="s">
        <v>523</v>
      </c>
      <c r="B7" s="115"/>
      <c r="C7" s="116"/>
      <c r="D7" s="117">
        <v>92139</v>
      </c>
      <c r="E7" s="118"/>
      <c r="F7" s="119">
        <v>45117</v>
      </c>
      <c r="G7" s="120"/>
      <c r="H7" s="121"/>
    </row>
    <row r="8" spans="1:8" x14ac:dyDescent="0.15">
      <c r="A8" s="122"/>
      <c r="B8" s="123"/>
      <c r="C8" s="124"/>
      <c r="D8" s="125">
        <v>37699</v>
      </c>
      <c r="E8" s="126"/>
      <c r="F8" s="127">
        <v>25589</v>
      </c>
      <c r="G8" s="128"/>
      <c r="H8" s="129"/>
    </row>
    <row r="9" spans="1:8" x14ac:dyDescent="0.15">
      <c r="A9" s="110" t="s">
        <v>524</v>
      </c>
      <c r="B9" s="115"/>
      <c r="C9" s="116"/>
      <c r="D9" s="117">
        <v>69420</v>
      </c>
      <c r="E9" s="118"/>
      <c r="F9" s="119">
        <v>39951</v>
      </c>
      <c r="G9" s="120"/>
      <c r="H9" s="121"/>
    </row>
    <row r="10" spans="1:8" x14ac:dyDescent="0.15">
      <c r="A10" s="122"/>
      <c r="B10" s="123"/>
      <c r="C10" s="124"/>
      <c r="D10" s="125">
        <v>23456</v>
      </c>
      <c r="E10" s="126"/>
      <c r="F10" s="127">
        <v>22555</v>
      </c>
      <c r="G10" s="128"/>
      <c r="H10" s="129"/>
    </row>
    <row r="11" spans="1:8" x14ac:dyDescent="0.15">
      <c r="A11" s="110" t="s">
        <v>525</v>
      </c>
      <c r="B11" s="115"/>
      <c r="C11" s="116"/>
      <c r="D11" s="117">
        <v>53995</v>
      </c>
      <c r="E11" s="118"/>
      <c r="F11" s="119">
        <v>39893</v>
      </c>
      <c r="G11" s="120"/>
      <c r="H11" s="121"/>
    </row>
    <row r="12" spans="1:8" x14ac:dyDescent="0.15">
      <c r="A12" s="122"/>
      <c r="B12" s="123"/>
      <c r="C12" s="130"/>
      <c r="D12" s="125">
        <v>17429</v>
      </c>
      <c r="E12" s="126"/>
      <c r="F12" s="127">
        <v>26170</v>
      </c>
      <c r="G12" s="128"/>
      <c r="H12" s="129"/>
    </row>
    <row r="13" spans="1:8" x14ac:dyDescent="0.15">
      <c r="A13" s="110"/>
      <c r="B13" s="115"/>
      <c r="C13" s="131"/>
      <c r="D13" s="132">
        <v>63205</v>
      </c>
      <c r="E13" s="133"/>
      <c r="F13" s="134">
        <v>41505</v>
      </c>
      <c r="G13" s="135"/>
      <c r="H13" s="121"/>
    </row>
    <row r="14" spans="1:8" x14ac:dyDescent="0.15">
      <c r="A14" s="122"/>
      <c r="B14" s="123"/>
      <c r="C14" s="124"/>
      <c r="D14" s="125">
        <v>24205</v>
      </c>
      <c r="E14" s="126"/>
      <c r="F14" s="127">
        <v>23723</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0.15</v>
      </c>
      <c r="C19" s="136">
        <f>ROUND(VALUE(SUBSTITUTE(実質収支比率等に係る経年分析!G$48,"▲","-")),2)</f>
        <v>1</v>
      </c>
      <c r="D19" s="136">
        <f>ROUND(VALUE(SUBSTITUTE(実質収支比率等に係る経年分析!H$48,"▲","-")),2)</f>
        <v>0.7</v>
      </c>
      <c r="E19" s="136">
        <f>ROUND(VALUE(SUBSTITUTE(実質収支比率等に係る経年分析!I$48,"▲","-")),2)</f>
        <v>3.57</v>
      </c>
      <c r="F19" s="136">
        <f>ROUND(VALUE(SUBSTITUTE(実質収支比率等に係る経年分析!J$48,"▲","-")),2)</f>
        <v>1.24</v>
      </c>
    </row>
    <row r="20" spans="1:11" x14ac:dyDescent="0.15">
      <c r="A20" s="136" t="s">
        <v>42</v>
      </c>
      <c r="B20" s="136" t="e">
        <f>ROUND(VALUE(SUBSTITUTE(実質収支比率等に係る経年分析!F$47,"▲","-")),2)</f>
        <v>#VALUE!</v>
      </c>
      <c r="C20" s="136" t="e">
        <f>ROUND(VALUE(SUBSTITUTE(実質収支比率等に係る経年分析!G$47,"▲","-")),2)</f>
        <v>#VALUE!</v>
      </c>
      <c r="D20" s="136" t="e">
        <f>ROUND(VALUE(SUBSTITUTE(実質収支比率等に係る経年分析!H$47,"▲","-")),2)</f>
        <v>#VALUE!</v>
      </c>
      <c r="E20" s="136" t="e">
        <f>ROUND(VALUE(SUBSTITUTE(実質収支比率等に係る経年分析!I$47,"▲","-")),2)</f>
        <v>#VALUE!</v>
      </c>
      <c r="F20" s="136">
        <f>ROUND(VALUE(SUBSTITUTE(実質収支比率等に係る経年分析!J$47,"▲","-")),2)</f>
        <v>1.85</v>
      </c>
    </row>
    <row r="21" spans="1:11" x14ac:dyDescent="0.15">
      <c r="A21" s="136" t="s">
        <v>43</v>
      </c>
      <c r="B21" s="136">
        <f>IF(ISNUMBER(VALUE(SUBSTITUTE(実質収支比率等に係る経年分析!F$49,"▲","-"))),ROUND(VALUE(SUBSTITUTE(実質収支比率等に係る経年分析!F$49,"▲","-")),2),NA())</f>
        <v>-0.18</v>
      </c>
      <c r="C21" s="136">
        <f>IF(ISNUMBER(VALUE(SUBSTITUTE(実質収支比率等に係る経年分析!G$49,"▲","-"))),ROUND(VALUE(SUBSTITUTE(実質収支比率等に係る経年分析!G$49,"▲","-")),2),NA())</f>
        <v>0.85</v>
      </c>
      <c r="D21" s="136">
        <f>IF(ISNUMBER(VALUE(SUBSTITUTE(実質収支比率等に係る経年分析!H$49,"▲","-"))),ROUND(VALUE(SUBSTITUTE(実質収支比率等に係る経年分析!H$49,"▲","-")),2),NA())</f>
        <v>-0.3</v>
      </c>
      <c r="E21" s="136">
        <f>IF(ISNUMBER(VALUE(SUBSTITUTE(実質収支比率等に係る経年分析!I$49,"▲","-"))),ROUND(VALUE(SUBSTITUTE(実質収支比率等に係る経年分析!I$49,"▲","-")),2),NA())</f>
        <v>2.88</v>
      </c>
      <c r="F21" s="136">
        <f>IF(ISNUMBER(VALUE(SUBSTITUTE(実質収支比率等に係る経年分析!J$49,"▲","-"))),ROUND(VALUE(SUBSTITUTE(実質収支比率等に係る経年分析!J$49,"▲","-")),2),NA())</f>
        <v>-2.41</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0.33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釧路市公設地方卸売市場事業会計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0.3</v>
      </c>
    </row>
    <row r="30" spans="1:11" x14ac:dyDescent="0.15">
      <c r="A30" s="137" t="str">
        <f>IF(連結実質赤字比率に係る赤字・黒字の構成分析!C$40="",NA(),連結実質赤字比率に係る赤字・黒字の構成分析!C$40)</f>
        <v>介護保険特別会計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0.61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0.52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0.34</v>
      </c>
    </row>
    <row r="31" spans="1:11" x14ac:dyDescent="0.15">
      <c r="A31" s="137" t="str">
        <f>IF(連結実質赤字比率に係る赤字・黒字の構成分析!C$39="",NA(),連結実質赤字比率に係る赤字・黒字の構成分析!C$39)</f>
        <v>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0.81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0.76</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3.56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1.22</v>
      </c>
    </row>
    <row r="33" spans="1:16" x14ac:dyDescent="0.15">
      <c r="A33" s="137" t="str">
        <f>IF(連結実質赤字比率に係る赤字・黒字の構成分析!C$37="",NA(),連結実質赤字比率に係る赤字・黒字の構成分析!C$37)</f>
        <v>釧路市港湾整備事業会計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1.65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3.78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4.1900000000000004</v>
      </c>
    </row>
    <row r="34" spans="1:16" x14ac:dyDescent="0.15">
      <c r="A34" s="137" t="str">
        <f>IF(連結実質赤字比率に係る赤字・黒字の構成分析!C$36="",NA(),連結実質赤字比率に係る赤字・黒字の構成分析!C$36)</f>
        <v>釧路市病院事業会計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2.97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4.7699999999999996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5.03</v>
      </c>
    </row>
    <row r="35" spans="1:16" x14ac:dyDescent="0.15">
      <c r="A35" s="137" t="str">
        <f>IF(連結実質赤字比率に係る赤字・黒字の構成分析!C$35="",NA(),連結実質赤字比率に係る赤字・黒字の構成分析!C$35)</f>
        <v>釧路市水道事業会計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5.54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5.44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5.23</v>
      </c>
    </row>
    <row r="36" spans="1:16" x14ac:dyDescent="0.15">
      <c r="A36" s="137" t="str">
        <f>IF(連結実質赤字比率に係る赤字・黒字の構成分析!C$34="",NA(),連結実質赤字比率に係る赤字・黒字の構成分析!C$34)</f>
        <v>釧路市設魚揚場事業会計</v>
      </c>
      <c r="B36" s="137">
        <f>IF(ROUND(VALUE(SUBSTITUTE(連結実質赤字比率に係る赤字・黒字の構成分析!F$34,"▲", "-")), 2) &lt; 0, ABS(ROUND(VALUE(SUBSTITUTE(連結実質赤字比率に係る赤字・黒字の構成分析!F$34,"▲", "-")), 2)), NA())</f>
        <v>3.6</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2.92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2.27</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1.63</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1.02</v>
      </c>
      <c r="K36" s="137" t="e">
        <f>IF(ROUND(VALUE(SUBSTITUTE(連結実質赤字比率に係る赤字・黒字の構成分析!J$34,"▲", "-")), 2) &gt;= 0, ABS(ROUND(VALUE(SUBSTITUTE(連結実質赤字比率に係る赤字・黒字の構成分析!J$34,"▲", "-")), 2)), NA())</f>
        <v>#N/A</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11203</v>
      </c>
      <c r="E42" s="138"/>
      <c r="F42" s="138"/>
      <c r="G42" s="138">
        <f>'実質公債費比率（分子）の構造'!L$52</f>
        <v>10964</v>
      </c>
      <c r="H42" s="138"/>
      <c r="I42" s="138"/>
      <c r="J42" s="138">
        <f>'実質公債費比率（分子）の構造'!M$52</f>
        <v>11057</v>
      </c>
      <c r="K42" s="138"/>
      <c r="L42" s="138"/>
      <c r="M42" s="138">
        <f>'実質公債費比率（分子）の構造'!N$52</f>
        <v>10749</v>
      </c>
      <c r="N42" s="138"/>
      <c r="O42" s="138"/>
      <c r="P42" s="138">
        <f>'実質公債費比率（分子）の構造'!O$52</f>
        <v>10670</v>
      </c>
    </row>
    <row r="43" spans="1:16" x14ac:dyDescent="0.15">
      <c r="A43" s="138" t="s">
        <v>51</v>
      </c>
      <c r="B43" s="138">
        <f>'実質公債費比率（分子）の構造'!K$51</f>
        <v>12</v>
      </c>
      <c r="C43" s="138"/>
      <c r="D43" s="138"/>
      <c r="E43" s="138">
        <f>'実質公債費比率（分子）の構造'!L$51</f>
        <v>9</v>
      </c>
      <c r="F43" s="138"/>
      <c r="G43" s="138"/>
      <c r="H43" s="138">
        <f>'実質公債費比率（分子）の構造'!M$51</f>
        <v>3</v>
      </c>
      <c r="I43" s="138"/>
      <c r="J43" s="138"/>
      <c r="K43" s="138">
        <f>'実質公債費比率（分子）の構造'!N$51</f>
        <v>2</v>
      </c>
      <c r="L43" s="138"/>
      <c r="M43" s="138"/>
      <c r="N43" s="138">
        <f>'実質公債費比率（分子）の構造'!O$51</f>
        <v>1</v>
      </c>
      <c r="O43" s="138"/>
      <c r="P43" s="138"/>
    </row>
    <row r="44" spans="1:16" x14ac:dyDescent="0.15">
      <c r="A44" s="138" t="s">
        <v>52</v>
      </c>
      <c r="B44" s="138">
        <f>'実質公債費比率（分子）の構造'!K$50</f>
        <v>413</v>
      </c>
      <c r="C44" s="138"/>
      <c r="D44" s="138"/>
      <c r="E44" s="138">
        <f>'実質公債費比率（分子）の構造'!L$50</f>
        <v>314</v>
      </c>
      <c r="F44" s="138"/>
      <c r="G44" s="138"/>
      <c r="H44" s="138">
        <f>'実質公債費比率（分子）の構造'!M$50</f>
        <v>313</v>
      </c>
      <c r="I44" s="138"/>
      <c r="J44" s="138"/>
      <c r="K44" s="138">
        <f>'実質公債費比率（分子）の構造'!N$50</f>
        <v>241</v>
      </c>
      <c r="L44" s="138"/>
      <c r="M44" s="138"/>
      <c r="N44" s="138">
        <f>'実質公債費比率（分子）の構造'!O$50</f>
        <v>236</v>
      </c>
      <c r="O44" s="138"/>
      <c r="P44" s="138"/>
    </row>
    <row r="45" spans="1:16" x14ac:dyDescent="0.15">
      <c r="A45" s="138" t="s">
        <v>53</v>
      </c>
      <c r="B45" s="138">
        <f>'実質公債費比率（分子）の構造'!K$49</f>
        <v>343</v>
      </c>
      <c r="C45" s="138"/>
      <c r="D45" s="138"/>
      <c r="E45" s="138">
        <f>'実質公債費比率（分子）の構造'!L$49</f>
        <v>342</v>
      </c>
      <c r="F45" s="138"/>
      <c r="G45" s="138"/>
      <c r="H45" s="138">
        <f>'実質公債費比率（分子）の構造'!M$49</f>
        <v>340</v>
      </c>
      <c r="I45" s="138"/>
      <c r="J45" s="138"/>
      <c r="K45" s="138">
        <f>'実質公債費比率（分子）の構造'!N$49</f>
        <v>340</v>
      </c>
      <c r="L45" s="138"/>
      <c r="M45" s="138"/>
      <c r="N45" s="138">
        <f>'実質公債費比率（分子）の構造'!O$49</f>
        <v>303</v>
      </c>
      <c r="O45" s="138"/>
      <c r="P45" s="138"/>
    </row>
    <row r="46" spans="1:16" x14ac:dyDescent="0.15">
      <c r="A46" s="138" t="s">
        <v>54</v>
      </c>
      <c r="B46" s="138">
        <f>'実質公債費比率（分子）の構造'!K$48</f>
        <v>2371</v>
      </c>
      <c r="C46" s="138"/>
      <c r="D46" s="138"/>
      <c r="E46" s="138">
        <f>'実質公債費比率（分子）の構造'!L$48</f>
        <v>2315</v>
      </c>
      <c r="F46" s="138"/>
      <c r="G46" s="138"/>
      <c r="H46" s="138">
        <f>'実質公債費比率（分子）の構造'!M$48</f>
        <v>1899</v>
      </c>
      <c r="I46" s="138"/>
      <c r="J46" s="138"/>
      <c r="K46" s="138">
        <f>'実質公債費比率（分子）の構造'!N$48</f>
        <v>2023</v>
      </c>
      <c r="L46" s="138"/>
      <c r="M46" s="138"/>
      <c r="N46" s="138">
        <f>'実質公債費比率（分子）の構造'!O$48</f>
        <v>1926</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13229</v>
      </c>
      <c r="C49" s="138"/>
      <c r="D49" s="138"/>
      <c r="E49" s="138">
        <f>'実質公債費比率（分子）の構造'!L$45</f>
        <v>13078</v>
      </c>
      <c r="F49" s="138"/>
      <c r="G49" s="138"/>
      <c r="H49" s="138">
        <f>'実質公債費比率（分子）の構造'!M$45</f>
        <v>13138</v>
      </c>
      <c r="I49" s="138"/>
      <c r="J49" s="138"/>
      <c r="K49" s="138">
        <f>'実質公債費比率（分子）の構造'!N$45</f>
        <v>12487</v>
      </c>
      <c r="L49" s="138"/>
      <c r="M49" s="138"/>
      <c r="N49" s="138">
        <f>'実質公債費比率（分子）の構造'!O$45</f>
        <v>12703</v>
      </c>
      <c r="O49" s="138"/>
      <c r="P49" s="138"/>
    </row>
    <row r="50" spans="1:16" x14ac:dyDescent="0.15">
      <c r="A50" s="138" t="s">
        <v>58</v>
      </c>
      <c r="B50" s="138" t="e">
        <f>NA()</f>
        <v>#N/A</v>
      </c>
      <c r="C50" s="138">
        <f>IF(ISNUMBER('実質公債費比率（分子）の構造'!K$53),'実質公債費比率（分子）の構造'!K$53,NA())</f>
        <v>5165</v>
      </c>
      <c r="D50" s="138" t="e">
        <f>NA()</f>
        <v>#N/A</v>
      </c>
      <c r="E50" s="138" t="e">
        <f>NA()</f>
        <v>#N/A</v>
      </c>
      <c r="F50" s="138">
        <f>IF(ISNUMBER('実質公債費比率（分子）の構造'!L$53),'実質公債費比率（分子）の構造'!L$53,NA())</f>
        <v>5094</v>
      </c>
      <c r="G50" s="138" t="e">
        <f>NA()</f>
        <v>#N/A</v>
      </c>
      <c r="H50" s="138" t="e">
        <f>NA()</f>
        <v>#N/A</v>
      </c>
      <c r="I50" s="138">
        <f>IF(ISNUMBER('実質公債費比率（分子）の構造'!M$53),'実質公債費比率（分子）の構造'!M$53,NA())</f>
        <v>4636</v>
      </c>
      <c r="J50" s="138" t="e">
        <f>NA()</f>
        <v>#N/A</v>
      </c>
      <c r="K50" s="138" t="e">
        <f>NA()</f>
        <v>#N/A</v>
      </c>
      <c r="L50" s="138">
        <f>IF(ISNUMBER('実質公債費比率（分子）の構造'!N$53),'実質公債費比率（分子）の構造'!N$53,NA())</f>
        <v>4344</v>
      </c>
      <c r="M50" s="138" t="e">
        <f>NA()</f>
        <v>#N/A</v>
      </c>
      <c r="N50" s="138" t="e">
        <f>NA()</f>
        <v>#N/A</v>
      </c>
      <c r="O50" s="138">
        <f>IF(ISNUMBER('実質公債費比率（分子）の構造'!O$53),'実質公債費比率（分子）の構造'!O$53,NA())</f>
        <v>4499</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86974</v>
      </c>
      <c r="E56" s="137"/>
      <c r="F56" s="137"/>
      <c r="G56" s="137">
        <f>'将来負担比率（分子）の構造'!J$52</f>
        <v>86966</v>
      </c>
      <c r="H56" s="137"/>
      <c r="I56" s="137"/>
      <c r="J56" s="137">
        <f>'将来負担比率（分子）の構造'!K$52</f>
        <v>89728</v>
      </c>
      <c r="K56" s="137"/>
      <c r="L56" s="137"/>
      <c r="M56" s="137">
        <f>'将来負担比率（分子）の構造'!L$52</f>
        <v>90084</v>
      </c>
      <c r="N56" s="137"/>
      <c r="O56" s="137"/>
      <c r="P56" s="137">
        <f>'将来負担比率（分子）の構造'!M$52</f>
        <v>88326</v>
      </c>
    </row>
    <row r="57" spans="1:16" x14ac:dyDescent="0.15">
      <c r="A57" s="137" t="s">
        <v>35</v>
      </c>
      <c r="B57" s="137"/>
      <c r="C57" s="137"/>
      <c r="D57" s="137">
        <f>'将来負担比率（分子）の構造'!I$51</f>
        <v>16810</v>
      </c>
      <c r="E57" s="137"/>
      <c r="F57" s="137"/>
      <c r="G57" s="137">
        <f>'将来負担比率（分子）の構造'!J$51</f>
        <v>16698</v>
      </c>
      <c r="H57" s="137"/>
      <c r="I57" s="137"/>
      <c r="J57" s="137">
        <f>'将来負担比率（分子）の構造'!K$51</f>
        <v>16224</v>
      </c>
      <c r="K57" s="137"/>
      <c r="L57" s="137"/>
      <c r="M57" s="137">
        <f>'将来負担比率（分子）の構造'!L$51</f>
        <v>16666</v>
      </c>
      <c r="N57" s="137"/>
      <c r="O57" s="137"/>
      <c r="P57" s="137">
        <f>'将来負担比率（分子）の構造'!M$51</f>
        <v>17806</v>
      </c>
    </row>
    <row r="58" spans="1:16" x14ac:dyDescent="0.15">
      <c r="A58" s="137" t="s">
        <v>34</v>
      </c>
      <c r="B58" s="137"/>
      <c r="C58" s="137"/>
      <c r="D58" s="137">
        <f>'将来負担比率（分子）の構造'!I$50</f>
        <v>3885</v>
      </c>
      <c r="E58" s="137"/>
      <c r="F58" s="137"/>
      <c r="G58" s="137">
        <f>'将来負担比率（分子）の構造'!J$50</f>
        <v>5017</v>
      </c>
      <c r="H58" s="137"/>
      <c r="I58" s="137"/>
      <c r="J58" s="137">
        <f>'将来負担比率（分子）の構造'!K$50</f>
        <v>5623</v>
      </c>
      <c r="K58" s="137"/>
      <c r="L58" s="137"/>
      <c r="M58" s="137">
        <f>'将来負担比率（分子）の構造'!L$50</f>
        <v>7423</v>
      </c>
      <c r="N58" s="137"/>
      <c r="O58" s="137"/>
      <c r="P58" s="137">
        <f>'将来負担比率（分子）の構造'!M$50</f>
        <v>8801</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5</v>
      </c>
      <c r="C61" s="137"/>
      <c r="D61" s="137"/>
      <c r="E61" s="137">
        <f>'将来負担比率（分子）の構造'!J$46</f>
        <v>3</v>
      </c>
      <c r="F61" s="137"/>
      <c r="G61" s="137"/>
      <c r="H61" s="137">
        <f>'将来負担比率（分子）の構造'!K$46</f>
        <v>2</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15425</v>
      </c>
      <c r="C62" s="137"/>
      <c r="D62" s="137"/>
      <c r="E62" s="137">
        <f>'将来負担比率（分子）の構造'!J$45</f>
        <v>14242</v>
      </c>
      <c r="F62" s="137"/>
      <c r="G62" s="137"/>
      <c r="H62" s="137">
        <f>'将来負担比率（分子）の構造'!K$45</f>
        <v>12748</v>
      </c>
      <c r="I62" s="137"/>
      <c r="J62" s="137"/>
      <c r="K62" s="137">
        <f>'将来負担比率（分子）の構造'!L$45</f>
        <v>11921</v>
      </c>
      <c r="L62" s="137"/>
      <c r="M62" s="137"/>
      <c r="N62" s="137">
        <f>'将来負担比率（分子）の構造'!M$45</f>
        <v>11570</v>
      </c>
      <c r="O62" s="137"/>
      <c r="P62" s="137"/>
    </row>
    <row r="63" spans="1:16" x14ac:dyDescent="0.15">
      <c r="A63" s="137" t="s">
        <v>27</v>
      </c>
      <c r="B63" s="137">
        <f>'将来負担比率（分子）の構造'!I$44</f>
        <v>2591</v>
      </c>
      <c r="C63" s="137"/>
      <c r="D63" s="137"/>
      <c r="E63" s="137">
        <f>'将来負担比率（分子）の構造'!J$44</f>
        <v>2273</v>
      </c>
      <c r="F63" s="137"/>
      <c r="G63" s="137"/>
      <c r="H63" s="137">
        <f>'将来負担比率（分子）の構造'!K$44</f>
        <v>1944</v>
      </c>
      <c r="I63" s="137"/>
      <c r="J63" s="137"/>
      <c r="K63" s="137">
        <f>'将来負担比率（分子）の構造'!L$44</f>
        <v>1616</v>
      </c>
      <c r="L63" s="137"/>
      <c r="M63" s="137"/>
      <c r="N63" s="137">
        <f>'将来負担比率（分子）の構造'!M$44</f>
        <v>1317</v>
      </c>
      <c r="O63" s="137"/>
      <c r="P63" s="137"/>
    </row>
    <row r="64" spans="1:16" x14ac:dyDescent="0.15">
      <c r="A64" s="137" t="s">
        <v>26</v>
      </c>
      <c r="B64" s="137">
        <f>'将来負担比率（分子）の構造'!I$43</f>
        <v>23391</v>
      </c>
      <c r="C64" s="137"/>
      <c r="D64" s="137"/>
      <c r="E64" s="137">
        <f>'将来負担比率（分子）の構造'!J$43</f>
        <v>23054</v>
      </c>
      <c r="F64" s="137"/>
      <c r="G64" s="137"/>
      <c r="H64" s="137">
        <f>'将来負担比率（分子）の構造'!K$43</f>
        <v>19817</v>
      </c>
      <c r="I64" s="137"/>
      <c r="J64" s="137"/>
      <c r="K64" s="137">
        <f>'将来負担比率（分子）の構造'!L$43</f>
        <v>19305</v>
      </c>
      <c r="L64" s="137"/>
      <c r="M64" s="137"/>
      <c r="N64" s="137">
        <f>'将来負担比率（分子）の構造'!M$43</f>
        <v>18831</v>
      </c>
      <c r="O64" s="137"/>
      <c r="P64" s="137"/>
    </row>
    <row r="65" spans="1:16" x14ac:dyDescent="0.15">
      <c r="A65" s="137" t="s">
        <v>25</v>
      </c>
      <c r="B65" s="137">
        <f>'将来負担比率（分子）の構造'!I$42</f>
        <v>1684</v>
      </c>
      <c r="C65" s="137"/>
      <c r="D65" s="137"/>
      <c r="E65" s="137">
        <f>'将来負担比率（分子）の構造'!J$42</f>
        <v>1546</v>
      </c>
      <c r="F65" s="137"/>
      <c r="G65" s="137"/>
      <c r="H65" s="137">
        <f>'将来負担比率（分子）の構造'!K$42</f>
        <v>1542</v>
      </c>
      <c r="I65" s="137"/>
      <c r="J65" s="137"/>
      <c r="K65" s="137">
        <f>'将来負担比率（分子）の構造'!L$42</f>
        <v>1344</v>
      </c>
      <c r="L65" s="137"/>
      <c r="M65" s="137"/>
      <c r="N65" s="137">
        <f>'将来負担比率（分子）の構造'!M$42</f>
        <v>1145</v>
      </c>
      <c r="O65" s="137"/>
      <c r="P65" s="137"/>
    </row>
    <row r="66" spans="1:16" x14ac:dyDescent="0.15">
      <c r="A66" s="137" t="s">
        <v>24</v>
      </c>
      <c r="B66" s="137">
        <f>'将来負担比率（分子）の構造'!I$41</f>
        <v>128087</v>
      </c>
      <c r="C66" s="137"/>
      <c r="D66" s="137"/>
      <c r="E66" s="137">
        <f>'将来負担比率（分子）の構造'!J$41</f>
        <v>126562</v>
      </c>
      <c r="F66" s="137"/>
      <c r="G66" s="137"/>
      <c r="H66" s="137">
        <f>'将来負担比率（分子）の構造'!K$41</f>
        <v>128769</v>
      </c>
      <c r="I66" s="137"/>
      <c r="J66" s="137"/>
      <c r="K66" s="137">
        <f>'将来負担比率（分子）の構造'!L$41</f>
        <v>129011</v>
      </c>
      <c r="L66" s="137"/>
      <c r="M66" s="137"/>
      <c r="N66" s="137">
        <f>'将来負担比率（分子）の構造'!M$41</f>
        <v>126596</v>
      </c>
      <c r="O66" s="137"/>
      <c r="P66" s="137"/>
    </row>
    <row r="67" spans="1:16" x14ac:dyDescent="0.15">
      <c r="A67" s="137" t="s">
        <v>62</v>
      </c>
      <c r="B67" s="137" t="e">
        <f>NA()</f>
        <v>#N/A</v>
      </c>
      <c r="C67" s="137">
        <f>IF(ISNUMBER('将来負担比率（分子）の構造'!I$53), IF('将来負担比率（分子）の構造'!I$53 &lt; 0, 0, '将来負担比率（分子）の構造'!I$53), NA())</f>
        <v>63514</v>
      </c>
      <c r="D67" s="137" t="e">
        <f>NA()</f>
        <v>#N/A</v>
      </c>
      <c r="E67" s="137" t="e">
        <f>NA()</f>
        <v>#N/A</v>
      </c>
      <c r="F67" s="137">
        <f>IF(ISNUMBER('将来負担比率（分子）の構造'!J$53), IF('将来負担比率（分子）の構造'!J$53 &lt; 0, 0, '将来負担比率（分子）の構造'!J$53), NA())</f>
        <v>58998</v>
      </c>
      <c r="G67" s="137" t="e">
        <f>NA()</f>
        <v>#N/A</v>
      </c>
      <c r="H67" s="137" t="e">
        <f>NA()</f>
        <v>#N/A</v>
      </c>
      <c r="I67" s="137">
        <f>IF(ISNUMBER('将来負担比率（分子）の構造'!K$53), IF('将来負担比率（分子）の構造'!K$53 &lt; 0, 0, '将来負担比率（分子）の構造'!K$53), NA())</f>
        <v>53247</v>
      </c>
      <c r="J67" s="137" t="e">
        <f>NA()</f>
        <v>#N/A</v>
      </c>
      <c r="K67" s="137" t="e">
        <f>NA()</f>
        <v>#N/A</v>
      </c>
      <c r="L67" s="137">
        <f>IF(ISNUMBER('将来負担比率（分子）の構造'!L$53), IF('将来負担比率（分子）の構造'!L$53 &lt; 0, 0, '将来負担比率（分子）の構造'!L$53), NA())</f>
        <v>49023</v>
      </c>
      <c r="M67" s="137" t="e">
        <f>NA()</f>
        <v>#N/A</v>
      </c>
      <c r="N67" s="137" t="e">
        <f>NA()</f>
        <v>#N/A</v>
      </c>
      <c r="O67" s="137">
        <f>IF(ISNUMBER('将来負担比率（分子）の構造'!M$53), IF('将来負担比率（分子）の構造'!M$53 &lt; 0, 0, '将来負担比率（分子）の構造'!M$53), NA())</f>
        <v>44525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211</v>
      </c>
      <c r="C5" s="612"/>
      <c r="D5" s="612"/>
      <c r="E5" s="612"/>
      <c r="F5" s="612"/>
      <c r="G5" s="612"/>
      <c r="H5" s="612"/>
      <c r="I5" s="612"/>
      <c r="J5" s="612"/>
      <c r="K5" s="612"/>
      <c r="L5" s="612"/>
      <c r="M5" s="612"/>
      <c r="N5" s="612"/>
      <c r="O5" s="612"/>
      <c r="P5" s="612"/>
      <c r="Q5" s="613"/>
      <c r="R5" s="614">
        <v>20696724</v>
      </c>
      <c r="S5" s="615"/>
      <c r="T5" s="615"/>
      <c r="U5" s="615"/>
      <c r="V5" s="615"/>
      <c r="W5" s="615"/>
      <c r="X5" s="615"/>
      <c r="Y5" s="616"/>
      <c r="Z5" s="617">
        <v>21.6</v>
      </c>
      <c r="AA5" s="617"/>
      <c r="AB5" s="617"/>
      <c r="AC5" s="617"/>
      <c r="AD5" s="618">
        <v>19352114</v>
      </c>
      <c r="AE5" s="618"/>
      <c r="AF5" s="618"/>
      <c r="AG5" s="618"/>
      <c r="AH5" s="618"/>
      <c r="AI5" s="618"/>
      <c r="AJ5" s="618"/>
      <c r="AK5" s="618"/>
      <c r="AL5" s="619">
        <v>41.7</v>
      </c>
      <c r="AM5" s="620"/>
      <c r="AN5" s="620"/>
      <c r="AO5" s="621"/>
      <c r="AP5" s="611" t="s">
        <v>212</v>
      </c>
      <c r="AQ5" s="612"/>
      <c r="AR5" s="612"/>
      <c r="AS5" s="612"/>
      <c r="AT5" s="612"/>
      <c r="AU5" s="612"/>
      <c r="AV5" s="612"/>
      <c r="AW5" s="612"/>
      <c r="AX5" s="612"/>
      <c r="AY5" s="612"/>
      <c r="AZ5" s="612"/>
      <c r="BA5" s="612"/>
      <c r="BB5" s="612"/>
      <c r="BC5" s="612"/>
      <c r="BD5" s="612"/>
      <c r="BE5" s="612"/>
      <c r="BF5" s="613"/>
      <c r="BG5" s="625">
        <v>19195399</v>
      </c>
      <c r="BH5" s="626"/>
      <c r="BI5" s="626"/>
      <c r="BJ5" s="626"/>
      <c r="BK5" s="626"/>
      <c r="BL5" s="626"/>
      <c r="BM5" s="626"/>
      <c r="BN5" s="627"/>
      <c r="BO5" s="628">
        <v>92.7</v>
      </c>
      <c r="BP5" s="628"/>
      <c r="BQ5" s="628"/>
      <c r="BR5" s="628"/>
      <c r="BS5" s="629">
        <v>319912</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205</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658788</v>
      </c>
      <c r="S6" s="626"/>
      <c r="T6" s="626"/>
      <c r="U6" s="626"/>
      <c r="V6" s="626"/>
      <c r="W6" s="626"/>
      <c r="X6" s="626"/>
      <c r="Y6" s="627"/>
      <c r="Z6" s="628">
        <v>0.7</v>
      </c>
      <c r="AA6" s="628"/>
      <c r="AB6" s="628"/>
      <c r="AC6" s="628"/>
      <c r="AD6" s="629">
        <v>658788</v>
      </c>
      <c r="AE6" s="629"/>
      <c r="AF6" s="629"/>
      <c r="AG6" s="629"/>
      <c r="AH6" s="629"/>
      <c r="AI6" s="629"/>
      <c r="AJ6" s="629"/>
      <c r="AK6" s="629"/>
      <c r="AL6" s="630">
        <v>1.4</v>
      </c>
      <c r="AM6" s="631"/>
      <c r="AN6" s="631"/>
      <c r="AO6" s="632"/>
      <c r="AP6" s="622" t="s">
        <v>217</v>
      </c>
      <c r="AQ6" s="623"/>
      <c r="AR6" s="623"/>
      <c r="AS6" s="623"/>
      <c r="AT6" s="623"/>
      <c r="AU6" s="623"/>
      <c r="AV6" s="623"/>
      <c r="AW6" s="623"/>
      <c r="AX6" s="623"/>
      <c r="AY6" s="623"/>
      <c r="AZ6" s="623"/>
      <c r="BA6" s="623"/>
      <c r="BB6" s="623"/>
      <c r="BC6" s="623"/>
      <c r="BD6" s="623"/>
      <c r="BE6" s="623"/>
      <c r="BF6" s="624"/>
      <c r="BG6" s="625">
        <v>19195399</v>
      </c>
      <c r="BH6" s="626"/>
      <c r="BI6" s="626"/>
      <c r="BJ6" s="626"/>
      <c r="BK6" s="626"/>
      <c r="BL6" s="626"/>
      <c r="BM6" s="626"/>
      <c r="BN6" s="627"/>
      <c r="BO6" s="628">
        <v>92.7</v>
      </c>
      <c r="BP6" s="628"/>
      <c r="BQ6" s="628"/>
      <c r="BR6" s="628"/>
      <c r="BS6" s="629">
        <v>319912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408868</v>
      </c>
      <c r="CS6" s="626"/>
      <c r="CT6" s="626"/>
      <c r="CU6" s="626"/>
      <c r="CV6" s="626"/>
      <c r="CW6" s="626"/>
      <c r="CX6" s="626"/>
      <c r="CY6" s="627"/>
      <c r="CZ6" s="628">
        <v>0.4</v>
      </c>
      <c r="DA6" s="628"/>
      <c r="DB6" s="628"/>
      <c r="DC6" s="628"/>
      <c r="DD6" s="634">
        <v>537</v>
      </c>
      <c r="DE6" s="626"/>
      <c r="DF6" s="626"/>
      <c r="DG6" s="626"/>
      <c r="DH6" s="626"/>
      <c r="DI6" s="626"/>
      <c r="DJ6" s="626"/>
      <c r="DK6" s="626"/>
      <c r="DL6" s="626"/>
      <c r="DM6" s="626"/>
      <c r="DN6" s="626"/>
      <c r="DO6" s="626"/>
      <c r="DP6" s="627"/>
      <c r="DQ6" s="634">
        <v>406126</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19409</v>
      </c>
      <c r="S7" s="626"/>
      <c r="T7" s="626"/>
      <c r="U7" s="626"/>
      <c r="V7" s="626"/>
      <c r="W7" s="626"/>
      <c r="X7" s="626"/>
      <c r="Y7" s="627"/>
      <c r="Z7" s="628">
        <v>0</v>
      </c>
      <c r="AA7" s="628"/>
      <c r="AB7" s="628"/>
      <c r="AC7" s="628"/>
      <c r="AD7" s="629">
        <v>19409</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9027710</v>
      </c>
      <c r="BH7" s="626"/>
      <c r="BI7" s="626"/>
      <c r="BJ7" s="626"/>
      <c r="BK7" s="626"/>
      <c r="BL7" s="626"/>
      <c r="BM7" s="626"/>
      <c r="BN7" s="627"/>
      <c r="BO7" s="628">
        <v>43.6</v>
      </c>
      <c r="BP7" s="628"/>
      <c r="BQ7" s="628"/>
      <c r="BR7" s="628"/>
      <c r="BS7" s="629">
        <v>319912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5969990</v>
      </c>
      <c r="CS7" s="626"/>
      <c r="CT7" s="626"/>
      <c r="CU7" s="626"/>
      <c r="CV7" s="626"/>
      <c r="CW7" s="626"/>
      <c r="CX7" s="626"/>
      <c r="CY7" s="627"/>
      <c r="CZ7" s="628">
        <v>6.3</v>
      </c>
      <c r="DA7" s="628"/>
      <c r="DB7" s="628"/>
      <c r="DC7" s="628"/>
      <c r="DD7" s="634">
        <v>278778</v>
      </c>
      <c r="DE7" s="626"/>
      <c r="DF7" s="626"/>
      <c r="DG7" s="626"/>
      <c r="DH7" s="626"/>
      <c r="DI7" s="626"/>
      <c r="DJ7" s="626"/>
      <c r="DK7" s="626"/>
      <c r="DL7" s="626"/>
      <c r="DM7" s="626"/>
      <c r="DN7" s="626"/>
      <c r="DO7" s="626"/>
      <c r="DP7" s="627"/>
      <c r="DQ7" s="634">
        <v>4577147</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36012</v>
      </c>
      <c r="S8" s="626"/>
      <c r="T8" s="626"/>
      <c r="U8" s="626"/>
      <c r="V8" s="626"/>
      <c r="W8" s="626"/>
      <c r="X8" s="626"/>
      <c r="Y8" s="627"/>
      <c r="Z8" s="628">
        <v>0</v>
      </c>
      <c r="AA8" s="628"/>
      <c r="AB8" s="628"/>
      <c r="AC8" s="628"/>
      <c r="AD8" s="629">
        <v>36012</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274079</v>
      </c>
      <c r="BH8" s="626"/>
      <c r="BI8" s="626"/>
      <c r="BJ8" s="626"/>
      <c r="BK8" s="626"/>
      <c r="BL8" s="626"/>
      <c r="BM8" s="626"/>
      <c r="BN8" s="627"/>
      <c r="BO8" s="628">
        <v>1.3</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38427019</v>
      </c>
      <c r="CS8" s="626"/>
      <c r="CT8" s="626"/>
      <c r="CU8" s="626"/>
      <c r="CV8" s="626"/>
      <c r="CW8" s="626"/>
      <c r="CX8" s="626"/>
      <c r="CY8" s="627"/>
      <c r="CZ8" s="628">
        <v>40.299999999999997</v>
      </c>
      <c r="DA8" s="628"/>
      <c r="DB8" s="628"/>
      <c r="DC8" s="628"/>
      <c r="DD8" s="634">
        <v>265738</v>
      </c>
      <c r="DE8" s="626"/>
      <c r="DF8" s="626"/>
      <c r="DG8" s="626"/>
      <c r="DH8" s="626"/>
      <c r="DI8" s="626"/>
      <c r="DJ8" s="626"/>
      <c r="DK8" s="626"/>
      <c r="DL8" s="626"/>
      <c r="DM8" s="626"/>
      <c r="DN8" s="626"/>
      <c r="DO8" s="626"/>
      <c r="DP8" s="627"/>
      <c r="DQ8" s="634">
        <v>15965472</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21675</v>
      </c>
      <c r="S9" s="626"/>
      <c r="T9" s="626"/>
      <c r="U9" s="626"/>
      <c r="V9" s="626"/>
      <c r="W9" s="626"/>
      <c r="X9" s="626"/>
      <c r="Y9" s="627"/>
      <c r="Z9" s="628">
        <v>0</v>
      </c>
      <c r="AA9" s="628"/>
      <c r="AB9" s="628"/>
      <c r="AC9" s="628"/>
      <c r="AD9" s="629">
        <v>21675</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7028738</v>
      </c>
      <c r="BH9" s="626"/>
      <c r="BI9" s="626"/>
      <c r="BJ9" s="626"/>
      <c r="BK9" s="626"/>
      <c r="BL9" s="626"/>
      <c r="BM9" s="626"/>
      <c r="BN9" s="627"/>
      <c r="BO9" s="628">
        <v>34</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5423757</v>
      </c>
      <c r="CS9" s="626"/>
      <c r="CT9" s="626"/>
      <c r="CU9" s="626"/>
      <c r="CV9" s="626"/>
      <c r="CW9" s="626"/>
      <c r="CX9" s="626"/>
      <c r="CY9" s="627"/>
      <c r="CZ9" s="628">
        <v>5.7</v>
      </c>
      <c r="DA9" s="628"/>
      <c r="DB9" s="628"/>
      <c r="DC9" s="628"/>
      <c r="DD9" s="634">
        <v>102101</v>
      </c>
      <c r="DE9" s="626"/>
      <c r="DF9" s="626"/>
      <c r="DG9" s="626"/>
      <c r="DH9" s="626"/>
      <c r="DI9" s="626"/>
      <c r="DJ9" s="626"/>
      <c r="DK9" s="626"/>
      <c r="DL9" s="626"/>
      <c r="DM9" s="626"/>
      <c r="DN9" s="626"/>
      <c r="DO9" s="626"/>
      <c r="DP9" s="627"/>
      <c r="DQ9" s="634">
        <v>4375511</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3265335</v>
      </c>
      <c r="S10" s="626"/>
      <c r="T10" s="626"/>
      <c r="U10" s="626"/>
      <c r="V10" s="626"/>
      <c r="W10" s="626"/>
      <c r="X10" s="626"/>
      <c r="Y10" s="627"/>
      <c r="Z10" s="628">
        <v>3.4</v>
      </c>
      <c r="AA10" s="628"/>
      <c r="AB10" s="628"/>
      <c r="AC10" s="628"/>
      <c r="AD10" s="629">
        <v>3265335</v>
      </c>
      <c r="AE10" s="629"/>
      <c r="AF10" s="629"/>
      <c r="AG10" s="629"/>
      <c r="AH10" s="629"/>
      <c r="AI10" s="629"/>
      <c r="AJ10" s="629"/>
      <c r="AK10" s="629"/>
      <c r="AL10" s="630">
        <v>7</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627080</v>
      </c>
      <c r="BH10" s="626"/>
      <c r="BI10" s="626"/>
      <c r="BJ10" s="626"/>
      <c r="BK10" s="626"/>
      <c r="BL10" s="626"/>
      <c r="BM10" s="626"/>
      <c r="BN10" s="627"/>
      <c r="BO10" s="628">
        <v>3</v>
      </c>
      <c r="BP10" s="628"/>
      <c r="BQ10" s="628"/>
      <c r="BR10" s="628"/>
      <c r="BS10" s="634">
        <v>103971</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142752</v>
      </c>
      <c r="CS10" s="626"/>
      <c r="CT10" s="626"/>
      <c r="CU10" s="626"/>
      <c r="CV10" s="626"/>
      <c r="CW10" s="626"/>
      <c r="CX10" s="626"/>
      <c r="CY10" s="627"/>
      <c r="CZ10" s="628">
        <v>0.1</v>
      </c>
      <c r="DA10" s="628"/>
      <c r="DB10" s="628"/>
      <c r="DC10" s="628"/>
      <c r="DD10" s="634">
        <v>450</v>
      </c>
      <c r="DE10" s="626"/>
      <c r="DF10" s="626"/>
      <c r="DG10" s="626"/>
      <c r="DH10" s="626"/>
      <c r="DI10" s="626"/>
      <c r="DJ10" s="626"/>
      <c r="DK10" s="626"/>
      <c r="DL10" s="626"/>
      <c r="DM10" s="626"/>
      <c r="DN10" s="626"/>
      <c r="DO10" s="626"/>
      <c r="DP10" s="627"/>
      <c r="DQ10" s="634">
        <v>94384</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7933</v>
      </c>
      <c r="S11" s="626"/>
      <c r="T11" s="626"/>
      <c r="U11" s="626"/>
      <c r="V11" s="626"/>
      <c r="W11" s="626"/>
      <c r="X11" s="626"/>
      <c r="Y11" s="627"/>
      <c r="Z11" s="628">
        <v>0</v>
      </c>
      <c r="AA11" s="628"/>
      <c r="AB11" s="628"/>
      <c r="AC11" s="628"/>
      <c r="AD11" s="629">
        <v>7933</v>
      </c>
      <c r="AE11" s="629"/>
      <c r="AF11" s="629"/>
      <c r="AG11" s="629"/>
      <c r="AH11" s="629"/>
      <c r="AI11" s="629"/>
      <c r="AJ11" s="629"/>
      <c r="AK11" s="629"/>
      <c r="AL11" s="630">
        <v>0</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1097813</v>
      </c>
      <c r="BH11" s="626"/>
      <c r="BI11" s="626"/>
      <c r="BJ11" s="626"/>
      <c r="BK11" s="626"/>
      <c r="BL11" s="626"/>
      <c r="BM11" s="626"/>
      <c r="BN11" s="627"/>
      <c r="BO11" s="628">
        <v>5.3</v>
      </c>
      <c r="BP11" s="628"/>
      <c r="BQ11" s="628"/>
      <c r="BR11" s="628"/>
      <c r="BS11" s="634">
        <v>215941</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2267369</v>
      </c>
      <c r="CS11" s="626"/>
      <c r="CT11" s="626"/>
      <c r="CU11" s="626"/>
      <c r="CV11" s="626"/>
      <c r="CW11" s="626"/>
      <c r="CX11" s="626"/>
      <c r="CY11" s="627"/>
      <c r="CZ11" s="628">
        <v>2.4</v>
      </c>
      <c r="DA11" s="628"/>
      <c r="DB11" s="628"/>
      <c r="DC11" s="628"/>
      <c r="DD11" s="634">
        <v>414581</v>
      </c>
      <c r="DE11" s="626"/>
      <c r="DF11" s="626"/>
      <c r="DG11" s="626"/>
      <c r="DH11" s="626"/>
      <c r="DI11" s="626"/>
      <c r="DJ11" s="626"/>
      <c r="DK11" s="626"/>
      <c r="DL11" s="626"/>
      <c r="DM11" s="626"/>
      <c r="DN11" s="626"/>
      <c r="DO11" s="626"/>
      <c r="DP11" s="627"/>
      <c r="DQ11" s="634">
        <v>1013873</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8081907</v>
      </c>
      <c r="BH12" s="626"/>
      <c r="BI12" s="626"/>
      <c r="BJ12" s="626"/>
      <c r="BK12" s="626"/>
      <c r="BL12" s="626"/>
      <c r="BM12" s="626"/>
      <c r="BN12" s="627"/>
      <c r="BO12" s="628">
        <v>39</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6618789</v>
      </c>
      <c r="CS12" s="626"/>
      <c r="CT12" s="626"/>
      <c r="CU12" s="626"/>
      <c r="CV12" s="626"/>
      <c r="CW12" s="626"/>
      <c r="CX12" s="626"/>
      <c r="CY12" s="627"/>
      <c r="CZ12" s="628">
        <v>6.9</v>
      </c>
      <c r="DA12" s="628"/>
      <c r="DB12" s="628"/>
      <c r="DC12" s="628"/>
      <c r="DD12" s="634">
        <v>318838</v>
      </c>
      <c r="DE12" s="626"/>
      <c r="DF12" s="626"/>
      <c r="DG12" s="626"/>
      <c r="DH12" s="626"/>
      <c r="DI12" s="626"/>
      <c r="DJ12" s="626"/>
      <c r="DK12" s="626"/>
      <c r="DL12" s="626"/>
      <c r="DM12" s="626"/>
      <c r="DN12" s="626"/>
      <c r="DO12" s="626"/>
      <c r="DP12" s="627"/>
      <c r="DQ12" s="634">
        <v>934596</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101076</v>
      </c>
      <c r="S13" s="626"/>
      <c r="T13" s="626"/>
      <c r="U13" s="626"/>
      <c r="V13" s="626"/>
      <c r="W13" s="626"/>
      <c r="X13" s="626"/>
      <c r="Y13" s="627"/>
      <c r="Z13" s="628">
        <v>0.1</v>
      </c>
      <c r="AA13" s="628"/>
      <c r="AB13" s="628"/>
      <c r="AC13" s="628"/>
      <c r="AD13" s="629">
        <v>101076</v>
      </c>
      <c r="AE13" s="629"/>
      <c r="AF13" s="629"/>
      <c r="AG13" s="629"/>
      <c r="AH13" s="629"/>
      <c r="AI13" s="629"/>
      <c r="AJ13" s="629"/>
      <c r="AK13" s="629"/>
      <c r="AL13" s="630">
        <v>0.2</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7959825</v>
      </c>
      <c r="BH13" s="626"/>
      <c r="BI13" s="626"/>
      <c r="BJ13" s="626"/>
      <c r="BK13" s="626"/>
      <c r="BL13" s="626"/>
      <c r="BM13" s="626"/>
      <c r="BN13" s="627"/>
      <c r="BO13" s="628">
        <v>38.5</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11676167</v>
      </c>
      <c r="CS13" s="626"/>
      <c r="CT13" s="626"/>
      <c r="CU13" s="626"/>
      <c r="CV13" s="626"/>
      <c r="CW13" s="626"/>
      <c r="CX13" s="626"/>
      <c r="CY13" s="627"/>
      <c r="CZ13" s="628">
        <v>12.3</v>
      </c>
      <c r="DA13" s="628"/>
      <c r="DB13" s="628"/>
      <c r="DC13" s="628"/>
      <c r="DD13" s="634">
        <v>6066308</v>
      </c>
      <c r="DE13" s="626"/>
      <c r="DF13" s="626"/>
      <c r="DG13" s="626"/>
      <c r="DH13" s="626"/>
      <c r="DI13" s="626"/>
      <c r="DJ13" s="626"/>
      <c r="DK13" s="626"/>
      <c r="DL13" s="626"/>
      <c r="DM13" s="626"/>
      <c r="DN13" s="626"/>
      <c r="DO13" s="626"/>
      <c r="DP13" s="627"/>
      <c r="DQ13" s="634">
        <v>5446190</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348855</v>
      </c>
      <c r="BH14" s="626"/>
      <c r="BI14" s="626"/>
      <c r="BJ14" s="626"/>
      <c r="BK14" s="626"/>
      <c r="BL14" s="626"/>
      <c r="BM14" s="626"/>
      <c r="BN14" s="627"/>
      <c r="BO14" s="628">
        <v>1.7</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3476687</v>
      </c>
      <c r="CS14" s="626"/>
      <c r="CT14" s="626"/>
      <c r="CU14" s="626"/>
      <c r="CV14" s="626"/>
      <c r="CW14" s="626"/>
      <c r="CX14" s="626"/>
      <c r="CY14" s="627"/>
      <c r="CZ14" s="628">
        <v>3.6</v>
      </c>
      <c r="DA14" s="628"/>
      <c r="DB14" s="628"/>
      <c r="DC14" s="628"/>
      <c r="DD14" s="634">
        <v>699020</v>
      </c>
      <c r="DE14" s="626"/>
      <c r="DF14" s="626"/>
      <c r="DG14" s="626"/>
      <c r="DH14" s="626"/>
      <c r="DI14" s="626"/>
      <c r="DJ14" s="626"/>
      <c r="DK14" s="626"/>
      <c r="DL14" s="626"/>
      <c r="DM14" s="626"/>
      <c r="DN14" s="626"/>
      <c r="DO14" s="626"/>
      <c r="DP14" s="627"/>
      <c r="DQ14" s="634">
        <v>2507987</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71032</v>
      </c>
      <c r="S15" s="626"/>
      <c r="T15" s="626"/>
      <c r="U15" s="626"/>
      <c r="V15" s="626"/>
      <c r="W15" s="626"/>
      <c r="X15" s="626"/>
      <c r="Y15" s="627"/>
      <c r="Z15" s="628">
        <v>0.1</v>
      </c>
      <c r="AA15" s="628"/>
      <c r="AB15" s="628"/>
      <c r="AC15" s="628"/>
      <c r="AD15" s="629">
        <v>71032</v>
      </c>
      <c r="AE15" s="629"/>
      <c r="AF15" s="629"/>
      <c r="AG15" s="629"/>
      <c r="AH15" s="629"/>
      <c r="AI15" s="629"/>
      <c r="AJ15" s="629"/>
      <c r="AK15" s="629"/>
      <c r="AL15" s="630">
        <v>0.2</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1709416</v>
      </c>
      <c r="BH15" s="626"/>
      <c r="BI15" s="626"/>
      <c r="BJ15" s="626"/>
      <c r="BK15" s="626"/>
      <c r="BL15" s="626"/>
      <c r="BM15" s="626"/>
      <c r="BN15" s="627"/>
      <c r="BO15" s="628">
        <v>8.3000000000000007</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7936196</v>
      </c>
      <c r="CS15" s="626"/>
      <c r="CT15" s="626"/>
      <c r="CU15" s="626"/>
      <c r="CV15" s="626"/>
      <c r="CW15" s="626"/>
      <c r="CX15" s="626"/>
      <c r="CY15" s="627"/>
      <c r="CZ15" s="628">
        <v>8.3000000000000007</v>
      </c>
      <c r="DA15" s="628"/>
      <c r="DB15" s="628"/>
      <c r="DC15" s="628"/>
      <c r="DD15" s="634">
        <v>1276820</v>
      </c>
      <c r="DE15" s="626"/>
      <c r="DF15" s="626"/>
      <c r="DG15" s="626"/>
      <c r="DH15" s="626"/>
      <c r="DI15" s="626"/>
      <c r="DJ15" s="626"/>
      <c r="DK15" s="626"/>
      <c r="DL15" s="626"/>
      <c r="DM15" s="626"/>
      <c r="DN15" s="626"/>
      <c r="DO15" s="626"/>
      <c r="DP15" s="627"/>
      <c r="DQ15" s="634">
        <v>5958524</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24277938</v>
      </c>
      <c r="S16" s="626"/>
      <c r="T16" s="626"/>
      <c r="U16" s="626"/>
      <c r="V16" s="626"/>
      <c r="W16" s="626"/>
      <c r="X16" s="626"/>
      <c r="Y16" s="627"/>
      <c r="Z16" s="628">
        <v>25.3</v>
      </c>
      <c r="AA16" s="628"/>
      <c r="AB16" s="628"/>
      <c r="AC16" s="628"/>
      <c r="AD16" s="629">
        <v>22428957</v>
      </c>
      <c r="AE16" s="629"/>
      <c r="AF16" s="629"/>
      <c r="AG16" s="629"/>
      <c r="AH16" s="629"/>
      <c r="AI16" s="629"/>
      <c r="AJ16" s="629"/>
      <c r="AK16" s="629"/>
      <c r="AL16" s="630">
        <v>48.4</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v>27511</v>
      </c>
      <c r="BH16" s="626"/>
      <c r="BI16" s="626"/>
      <c r="BJ16" s="626"/>
      <c r="BK16" s="626"/>
      <c r="BL16" s="626"/>
      <c r="BM16" s="626"/>
      <c r="BN16" s="627"/>
      <c r="BO16" s="628">
        <v>0.1</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250190</v>
      </c>
      <c r="CS16" s="626"/>
      <c r="CT16" s="626"/>
      <c r="CU16" s="626"/>
      <c r="CV16" s="626"/>
      <c r="CW16" s="626"/>
      <c r="CX16" s="626"/>
      <c r="CY16" s="627"/>
      <c r="CZ16" s="628">
        <v>0.3</v>
      </c>
      <c r="DA16" s="628"/>
      <c r="DB16" s="628"/>
      <c r="DC16" s="628"/>
      <c r="DD16" s="634" t="s">
        <v>113</v>
      </c>
      <c r="DE16" s="626"/>
      <c r="DF16" s="626"/>
      <c r="DG16" s="626"/>
      <c r="DH16" s="626"/>
      <c r="DI16" s="626"/>
      <c r="DJ16" s="626"/>
      <c r="DK16" s="626"/>
      <c r="DL16" s="626"/>
      <c r="DM16" s="626"/>
      <c r="DN16" s="626"/>
      <c r="DO16" s="626"/>
      <c r="DP16" s="627"/>
      <c r="DQ16" s="634">
        <v>107350</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22428957</v>
      </c>
      <c r="S17" s="626"/>
      <c r="T17" s="626"/>
      <c r="U17" s="626"/>
      <c r="V17" s="626"/>
      <c r="W17" s="626"/>
      <c r="X17" s="626"/>
      <c r="Y17" s="627"/>
      <c r="Z17" s="628">
        <v>23.4</v>
      </c>
      <c r="AA17" s="628"/>
      <c r="AB17" s="628"/>
      <c r="AC17" s="628"/>
      <c r="AD17" s="629">
        <v>22428957</v>
      </c>
      <c r="AE17" s="629"/>
      <c r="AF17" s="629"/>
      <c r="AG17" s="629"/>
      <c r="AH17" s="629"/>
      <c r="AI17" s="629"/>
      <c r="AJ17" s="629"/>
      <c r="AK17" s="629"/>
      <c r="AL17" s="630">
        <v>48.4</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12706993</v>
      </c>
      <c r="CS17" s="626"/>
      <c r="CT17" s="626"/>
      <c r="CU17" s="626"/>
      <c r="CV17" s="626"/>
      <c r="CW17" s="626"/>
      <c r="CX17" s="626"/>
      <c r="CY17" s="627"/>
      <c r="CZ17" s="628">
        <v>13.3</v>
      </c>
      <c r="DA17" s="628"/>
      <c r="DB17" s="628"/>
      <c r="DC17" s="628"/>
      <c r="DD17" s="634" t="s">
        <v>113</v>
      </c>
      <c r="DE17" s="626"/>
      <c r="DF17" s="626"/>
      <c r="DG17" s="626"/>
      <c r="DH17" s="626"/>
      <c r="DI17" s="626"/>
      <c r="DJ17" s="626"/>
      <c r="DK17" s="626"/>
      <c r="DL17" s="626"/>
      <c r="DM17" s="626"/>
      <c r="DN17" s="626"/>
      <c r="DO17" s="626"/>
      <c r="DP17" s="627"/>
      <c r="DQ17" s="634">
        <v>11705223</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1848981</v>
      </c>
      <c r="S18" s="626"/>
      <c r="T18" s="626"/>
      <c r="U18" s="626"/>
      <c r="V18" s="626"/>
      <c r="W18" s="626"/>
      <c r="X18" s="626"/>
      <c r="Y18" s="627"/>
      <c r="Z18" s="628">
        <v>1.9</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1501325</v>
      </c>
      <c r="BH19" s="626"/>
      <c r="BI19" s="626"/>
      <c r="BJ19" s="626"/>
      <c r="BK19" s="626"/>
      <c r="BL19" s="626"/>
      <c r="BM19" s="626"/>
      <c r="BN19" s="627"/>
      <c r="BO19" s="628">
        <v>7.3</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49155922</v>
      </c>
      <c r="S20" s="626"/>
      <c r="T20" s="626"/>
      <c r="U20" s="626"/>
      <c r="V20" s="626"/>
      <c r="W20" s="626"/>
      <c r="X20" s="626"/>
      <c r="Y20" s="627"/>
      <c r="Z20" s="628">
        <v>51.3</v>
      </c>
      <c r="AA20" s="628"/>
      <c r="AB20" s="628"/>
      <c r="AC20" s="628"/>
      <c r="AD20" s="629">
        <v>45962331</v>
      </c>
      <c r="AE20" s="629"/>
      <c r="AF20" s="629"/>
      <c r="AG20" s="629"/>
      <c r="AH20" s="629"/>
      <c r="AI20" s="629"/>
      <c r="AJ20" s="629"/>
      <c r="AK20" s="629"/>
      <c r="AL20" s="630">
        <v>99.1</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1501325</v>
      </c>
      <c r="BH20" s="626"/>
      <c r="BI20" s="626"/>
      <c r="BJ20" s="626"/>
      <c r="BK20" s="626"/>
      <c r="BL20" s="626"/>
      <c r="BM20" s="626"/>
      <c r="BN20" s="627"/>
      <c r="BO20" s="628">
        <v>7.3</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95304777</v>
      </c>
      <c r="CS20" s="626"/>
      <c r="CT20" s="626"/>
      <c r="CU20" s="626"/>
      <c r="CV20" s="626"/>
      <c r="CW20" s="626"/>
      <c r="CX20" s="626"/>
      <c r="CY20" s="627"/>
      <c r="CZ20" s="628">
        <v>100</v>
      </c>
      <c r="DA20" s="628"/>
      <c r="DB20" s="628"/>
      <c r="DC20" s="628"/>
      <c r="DD20" s="634">
        <v>9423171</v>
      </c>
      <c r="DE20" s="626"/>
      <c r="DF20" s="626"/>
      <c r="DG20" s="626"/>
      <c r="DH20" s="626"/>
      <c r="DI20" s="626"/>
      <c r="DJ20" s="626"/>
      <c r="DK20" s="626"/>
      <c r="DL20" s="626"/>
      <c r="DM20" s="626"/>
      <c r="DN20" s="626"/>
      <c r="DO20" s="626"/>
      <c r="DP20" s="627"/>
      <c r="DQ20" s="634">
        <v>53092383</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21844</v>
      </c>
      <c r="S21" s="626"/>
      <c r="T21" s="626"/>
      <c r="U21" s="626"/>
      <c r="V21" s="626"/>
      <c r="W21" s="626"/>
      <c r="X21" s="626"/>
      <c r="Y21" s="627"/>
      <c r="Z21" s="628">
        <v>0</v>
      </c>
      <c r="AA21" s="628"/>
      <c r="AB21" s="628"/>
      <c r="AC21" s="628"/>
      <c r="AD21" s="629">
        <v>21844</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156715</v>
      </c>
      <c r="BH21" s="626"/>
      <c r="BI21" s="626"/>
      <c r="BJ21" s="626"/>
      <c r="BK21" s="626"/>
      <c r="BL21" s="626"/>
      <c r="BM21" s="626"/>
      <c r="BN21" s="627"/>
      <c r="BO21" s="628">
        <v>0.8</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957398</v>
      </c>
      <c r="S22" s="626"/>
      <c r="T22" s="626"/>
      <c r="U22" s="626"/>
      <c r="V22" s="626"/>
      <c r="W22" s="626"/>
      <c r="X22" s="626"/>
      <c r="Y22" s="627"/>
      <c r="Z22" s="628">
        <v>1</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2510160</v>
      </c>
      <c r="S23" s="626"/>
      <c r="T23" s="626"/>
      <c r="U23" s="626"/>
      <c r="V23" s="626"/>
      <c r="W23" s="626"/>
      <c r="X23" s="626"/>
      <c r="Y23" s="627"/>
      <c r="Z23" s="628">
        <v>2.6</v>
      </c>
      <c r="AA23" s="628"/>
      <c r="AB23" s="628"/>
      <c r="AC23" s="628"/>
      <c r="AD23" s="629">
        <v>325124</v>
      </c>
      <c r="AE23" s="629"/>
      <c r="AF23" s="629"/>
      <c r="AG23" s="629"/>
      <c r="AH23" s="629"/>
      <c r="AI23" s="629"/>
      <c r="AJ23" s="629"/>
      <c r="AK23" s="629"/>
      <c r="AL23" s="630">
        <v>0.7</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1344610</v>
      </c>
      <c r="BH23" s="626"/>
      <c r="BI23" s="626"/>
      <c r="BJ23" s="626"/>
      <c r="BK23" s="626"/>
      <c r="BL23" s="626"/>
      <c r="BM23" s="626"/>
      <c r="BN23" s="627"/>
      <c r="BO23" s="628">
        <v>6.5</v>
      </c>
      <c r="BP23" s="628"/>
      <c r="BQ23" s="628"/>
      <c r="BR23" s="628"/>
      <c r="BS23" s="634" t="s">
        <v>113</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631065</v>
      </c>
      <c r="S24" s="626"/>
      <c r="T24" s="626"/>
      <c r="U24" s="626"/>
      <c r="V24" s="626"/>
      <c r="W24" s="626"/>
      <c r="X24" s="626"/>
      <c r="Y24" s="627"/>
      <c r="Z24" s="628">
        <v>0.7</v>
      </c>
      <c r="AA24" s="628"/>
      <c r="AB24" s="628"/>
      <c r="AC24" s="628"/>
      <c r="AD24" s="629">
        <v>15490</v>
      </c>
      <c r="AE24" s="629"/>
      <c r="AF24" s="629"/>
      <c r="AG24" s="629"/>
      <c r="AH24" s="629"/>
      <c r="AI24" s="629"/>
      <c r="AJ24" s="629"/>
      <c r="AK24" s="629"/>
      <c r="AL24" s="630">
        <v>0</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53062630</v>
      </c>
      <c r="CS24" s="615"/>
      <c r="CT24" s="615"/>
      <c r="CU24" s="615"/>
      <c r="CV24" s="615"/>
      <c r="CW24" s="615"/>
      <c r="CX24" s="615"/>
      <c r="CY24" s="616"/>
      <c r="CZ24" s="652">
        <v>55.7</v>
      </c>
      <c r="DA24" s="653"/>
      <c r="DB24" s="653"/>
      <c r="DC24" s="654"/>
      <c r="DD24" s="651">
        <v>30183977</v>
      </c>
      <c r="DE24" s="615"/>
      <c r="DF24" s="615"/>
      <c r="DG24" s="615"/>
      <c r="DH24" s="615"/>
      <c r="DI24" s="615"/>
      <c r="DJ24" s="615"/>
      <c r="DK24" s="616"/>
      <c r="DL24" s="651">
        <v>29968521</v>
      </c>
      <c r="DM24" s="615"/>
      <c r="DN24" s="615"/>
      <c r="DO24" s="615"/>
      <c r="DP24" s="615"/>
      <c r="DQ24" s="615"/>
      <c r="DR24" s="615"/>
      <c r="DS24" s="615"/>
      <c r="DT24" s="615"/>
      <c r="DU24" s="615"/>
      <c r="DV24" s="616"/>
      <c r="DW24" s="619">
        <v>61.3</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20320322</v>
      </c>
      <c r="S25" s="626"/>
      <c r="T25" s="626"/>
      <c r="U25" s="626"/>
      <c r="V25" s="626"/>
      <c r="W25" s="626"/>
      <c r="X25" s="626"/>
      <c r="Y25" s="627"/>
      <c r="Z25" s="628">
        <v>21.2</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12719014</v>
      </c>
      <c r="CS25" s="657"/>
      <c r="CT25" s="657"/>
      <c r="CU25" s="657"/>
      <c r="CV25" s="657"/>
      <c r="CW25" s="657"/>
      <c r="CX25" s="657"/>
      <c r="CY25" s="658"/>
      <c r="CZ25" s="659">
        <v>13.3</v>
      </c>
      <c r="DA25" s="660"/>
      <c r="DB25" s="660"/>
      <c r="DC25" s="661"/>
      <c r="DD25" s="634">
        <v>10871744</v>
      </c>
      <c r="DE25" s="657"/>
      <c r="DF25" s="657"/>
      <c r="DG25" s="657"/>
      <c r="DH25" s="657"/>
      <c r="DI25" s="657"/>
      <c r="DJ25" s="657"/>
      <c r="DK25" s="658"/>
      <c r="DL25" s="634">
        <v>10699661</v>
      </c>
      <c r="DM25" s="657"/>
      <c r="DN25" s="657"/>
      <c r="DO25" s="657"/>
      <c r="DP25" s="657"/>
      <c r="DQ25" s="657"/>
      <c r="DR25" s="657"/>
      <c r="DS25" s="657"/>
      <c r="DT25" s="657"/>
      <c r="DU25" s="657"/>
      <c r="DV25" s="658"/>
      <c r="DW25" s="630">
        <v>21.9</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8182569</v>
      </c>
      <c r="CS26" s="626"/>
      <c r="CT26" s="626"/>
      <c r="CU26" s="626"/>
      <c r="CV26" s="626"/>
      <c r="CW26" s="626"/>
      <c r="CX26" s="626"/>
      <c r="CY26" s="627"/>
      <c r="CZ26" s="659">
        <v>8.6</v>
      </c>
      <c r="DA26" s="660"/>
      <c r="DB26" s="660"/>
      <c r="DC26" s="661"/>
      <c r="DD26" s="634">
        <v>7079256</v>
      </c>
      <c r="DE26" s="626"/>
      <c r="DF26" s="626"/>
      <c r="DG26" s="626"/>
      <c r="DH26" s="626"/>
      <c r="DI26" s="626"/>
      <c r="DJ26" s="626"/>
      <c r="DK26" s="627"/>
      <c r="DL26" s="634" t="s">
        <v>282</v>
      </c>
      <c r="DM26" s="626"/>
      <c r="DN26" s="626"/>
      <c r="DO26" s="626"/>
      <c r="DP26" s="626"/>
      <c r="DQ26" s="626"/>
      <c r="DR26" s="626"/>
      <c r="DS26" s="626"/>
      <c r="DT26" s="626"/>
      <c r="DU26" s="626"/>
      <c r="DV26" s="627"/>
      <c r="DW26" s="630" t="s">
        <v>282</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5366547</v>
      </c>
      <c r="S27" s="626"/>
      <c r="T27" s="626"/>
      <c r="U27" s="626"/>
      <c r="V27" s="626"/>
      <c r="W27" s="626"/>
      <c r="X27" s="626"/>
      <c r="Y27" s="627"/>
      <c r="Z27" s="628">
        <v>5.6</v>
      </c>
      <c r="AA27" s="628"/>
      <c r="AB27" s="628"/>
      <c r="AC27" s="628"/>
      <c r="AD27" s="629" t="s">
        <v>113</v>
      </c>
      <c r="AE27" s="629"/>
      <c r="AF27" s="629"/>
      <c r="AG27" s="629"/>
      <c r="AH27" s="629"/>
      <c r="AI27" s="629"/>
      <c r="AJ27" s="629"/>
      <c r="AK27" s="629"/>
      <c r="AL27" s="630" t="s">
        <v>113</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20696724</v>
      </c>
      <c r="BH27" s="626"/>
      <c r="BI27" s="626"/>
      <c r="BJ27" s="626"/>
      <c r="BK27" s="626"/>
      <c r="BL27" s="626"/>
      <c r="BM27" s="626"/>
      <c r="BN27" s="627"/>
      <c r="BO27" s="628">
        <v>100</v>
      </c>
      <c r="BP27" s="628"/>
      <c r="BQ27" s="628"/>
      <c r="BR27" s="628"/>
      <c r="BS27" s="634">
        <v>319912</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27637442</v>
      </c>
      <c r="CS27" s="657"/>
      <c r="CT27" s="657"/>
      <c r="CU27" s="657"/>
      <c r="CV27" s="657"/>
      <c r="CW27" s="657"/>
      <c r="CX27" s="657"/>
      <c r="CY27" s="658"/>
      <c r="CZ27" s="659">
        <v>29</v>
      </c>
      <c r="DA27" s="660"/>
      <c r="DB27" s="660"/>
      <c r="DC27" s="661"/>
      <c r="DD27" s="634">
        <v>7607829</v>
      </c>
      <c r="DE27" s="657"/>
      <c r="DF27" s="657"/>
      <c r="DG27" s="657"/>
      <c r="DH27" s="657"/>
      <c r="DI27" s="657"/>
      <c r="DJ27" s="657"/>
      <c r="DK27" s="658"/>
      <c r="DL27" s="634">
        <v>7564456</v>
      </c>
      <c r="DM27" s="657"/>
      <c r="DN27" s="657"/>
      <c r="DO27" s="657"/>
      <c r="DP27" s="657"/>
      <c r="DQ27" s="657"/>
      <c r="DR27" s="657"/>
      <c r="DS27" s="657"/>
      <c r="DT27" s="657"/>
      <c r="DU27" s="657"/>
      <c r="DV27" s="658"/>
      <c r="DW27" s="630">
        <v>15.5</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218101</v>
      </c>
      <c r="S28" s="626"/>
      <c r="T28" s="626"/>
      <c r="U28" s="626"/>
      <c r="V28" s="626"/>
      <c r="W28" s="626"/>
      <c r="X28" s="626"/>
      <c r="Y28" s="627"/>
      <c r="Z28" s="628">
        <v>0.2</v>
      </c>
      <c r="AA28" s="628"/>
      <c r="AB28" s="628"/>
      <c r="AC28" s="628"/>
      <c r="AD28" s="629">
        <v>52442</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12706174</v>
      </c>
      <c r="CS28" s="626"/>
      <c r="CT28" s="626"/>
      <c r="CU28" s="626"/>
      <c r="CV28" s="626"/>
      <c r="CW28" s="626"/>
      <c r="CX28" s="626"/>
      <c r="CY28" s="627"/>
      <c r="CZ28" s="659">
        <v>13.3</v>
      </c>
      <c r="DA28" s="660"/>
      <c r="DB28" s="660"/>
      <c r="DC28" s="661"/>
      <c r="DD28" s="634">
        <v>11704404</v>
      </c>
      <c r="DE28" s="626"/>
      <c r="DF28" s="626"/>
      <c r="DG28" s="626"/>
      <c r="DH28" s="626"/>
      <c r="DI28" s="626"/>
      <c r="DJ28" s="626"/>
      <c r="DK28" s="627"/>
      <c r="DL28" s="634">
        <v>11704404</v>
      </c>
      <c r="DM28" s="626"/>
      <c r="DN28" s="626"/>
      <c r="DO28" s="626"/>
      <c r="DP28" s="626"/>
      <c r="DQ28" s="626"/>
      <c r="DR28" s="626"/>
      <c r="DS28" s="626"/>
      <c r="DT28" s="626"/>
      <c r="DU28" s="626"/>
      <c r="DV28" s="627"/>
      <c r="DW28" s="630">
        <v>23.9</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349191</v>
      </c>
      <c r="S29" s="626"/>
      <c r="T29" s="626"/>
      <c r="U29" s="626"/>
      <c r="V29" s="626"/>
      <c r="W29" s="626"/>
      <c r="X29" s="626"/>
      <c r="Y29" s="627"/>
      <c r="Z29" s="628">
        <v>0.4</v>
      </c>
      <c r="AA29" s="628"/>
      <c r="AB29" s="628"/>
      <c r="AC29" s="628"/>
      <c r="AD29" s="629" t="s">
        <v>113</v>
      </c>
      <c r="AE29" s="629"/>
      <c r="AF29" s="629"/>
      <c r="AG29" s="629"/>
      <c r="AH29" s="629"/>
      <c r="AI29" s="629"/>
      <c r="AJ29" s="629"/>
      <c r="AK29" s="629"/>
      <c r="AL29" s="630" t="s">
        <v>113</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57</v>
      </c>
      <c r="CG29" s="640"/>
      <c r="CH29" s="640"/>
      <c r="CI29" s="640"/>
      <c r="CJ29" s="640"/>
      <c r="CK29" s="640"/>
      <c r="CL29" s="640"/>
      <c r="CM29" s="640"/>
      <c r="CN29" s="640"/>
      <c r="CO29" s="640"/>
      <c r="CP29" s="640"/>
      <c r="CQ29" s="641"/>
      <c r="CR29" s="625">
        <v>12702978</v>
      </c>
      <c r="CS29" s="657"/>
      <c r="CT29" s="657"/>
      <c r="CU29" s="657"/>
      <c r="CV29" s="657"/>
      <c r="CW29" s="657"/>
      <c r="CX29" s="657"/>
      <c r="CY29" s="658"/>
      <c r="CZ29" s="659">
        <v>13.3</v>
      </c>
      <c r="DA29" s="660"/>
      <c r="DB29" s="660"/>
      <c r="DC29" s="661"/>
      <c r="DD29" s="634">
        <v>11701208</v>
      </c>
      <c r="DE29" s="657"/>
      <c r="DF29" s="657"/>
      <c r="DG29" s="657"/>
      <c r="DH29" s="657"/>
      <c r="DI29" s="657"/>
      <c r="DJ29" s="657"/>
      <c r="DK29" s="658"/>
      <c r="DL29" s="634">
        <v>11701208</v>
      </c>
      <c r="DM29" s="657"/>
      <c r="DN29" s="657"/>
      <c r="DO29" s="657"/>
      <c r="DP29" s="657"/>
      <c r="DQ29" s="657"/>
      <c r="DR29" s="657"/>
      <c r="DS29" s="657"/>
      <c r="DT29" s="657"/>
      <c r="DU29" s="657"/>
      <c r="DV29" s="658"/>
      <c r="DW29" s="630">
        <v>23.9</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422802</v>
      </c>
      <c r="S30" s="626"/>
      <c r="T30" s="626"/>
      <c r="U30" s="626"/>
      <c r="V30" s="626"/>
      <c r="W30" s="626"/>
      <c r="X30" s="626"/>
      <c r="Y30" s="627"/>
      <c r="Z30" s="628">
        <v>0.4</v>
      </c>
      <c r="AA30" s="628"/>
      <c r="AB30" s="628"/>
      <c r="AC30" s="628"/>
      <c r="AD30" s="629" t="s">
        <v>113</v>
      </c>
      <c r="AE30" s="629"/>
      <c r="AF30" s="629"/>
      <c r="AG30" s="629"/>
      <c r="AH30" s="629"/>
      <c r="AI30" s="629"/>
      <c r="AJ30" s="629"/>
      <c r="AK30" s="629"/>
      <c r="AL30" s="630" t="s">
        <v>113</v>
      </c>
      <c r="AM30" s="631"/>
      <c r="AN30" s="631"/>
      <c r="AO30" s="632"/>
      <c r="AP30" s="671" t="s">
        <v>293</v>
      </c>
      <c r="AQ30" s="672"/>
      <c r="AR30" s="672"/>
      <c r="AS30" s="672"/>
      <c r="AT30" s="677" t="s">
        <v>294</v>
      </c>
      <c r="AU30" s="184"/>
      <c r="AV30" s="184"/>
      <c r="AW30" s="184"/>
      <c r="AX30" s="611" t="s">
        <v>173</v>
      </c>
      <c r="AY30" s="612"/>
      <c r="AZ30" s="612"/>
      <c r="BA30" s="612"/>
      <c r="BB30" s="612"/>
      <c r="BC30" s="612"/>
      <c r="BD30" s="612"/>
      <c r="BE30" s="612"/>
      <c r="BF30" s="613"/>
      <c r="BG30" s="683">
        <v>97.7</v>
      </c>
      <c r="BH30" s="684"/>
      <c r="BI30" s="684"/>
      <c r="BJ30" s="684"/>
      <c r="BK30" s="684"/>
      <c r="BL30" s="684"/>
      <c r="BM30" s="620">
        <v>90.9</v>
      </c>
      <c r="BN30" s="684"/>
      <c r="BO30" s="684"/>
      <c r="BP30" s="684"/>
      <c r="BQ30" s="685"/>
      <c r="BR30" s="683">
        <v>97.5</v>
      </c>
      <c r="BS30" s="684"/>
      <c r="BT30" s="684"/>
      <c r="BU30" s="684"/>
      <c r="BV30" s="684"/>
      <c r="BW30" s="684"/>
      <c r="BX30" s="620">
        <v>90.6</v>
      </c>
      <c r="BY30" s="684"/>
      <c r="BZ30" s="684"/>
      <c r="CA30" s="684"/>
      <c r="CB30" s="685"/>
      <c r="CD30" s="688"/>
      <c r="CE30" s="689"/>
      <c r="CF30" s="639" t="s">
        <v>295</v>
      </c>
      <c r="CG30" s="640"/>
      <c r="CH30" s="640"/>
      <c r="CI30" s="640"/>
      <c r="CJ30" s="640"/>
      <c r="CK30" s="640"/>
      <c r="CL30" s="640"/>
      <c r="CM30" s="640"/>
      <c r="CN30" s="640"/>
      <c r="CO30" s="640"/>
      <c r="CP30" s="640"/>
      <c r="CQ30" s="641"/>
      <c r="CR30" s="625">
        <v>11606848</v>
      </c>
      <c r="CS30" s="626"/>
      <c r="CT30" s="626"/>
      <c r="CU30" s="626"/>
      <c r="CV30" s="626"/>
      <c r="CW30" s="626"/>
      <c r="CX30" s="626"/>
      <c r="CY30" s="627"/>
      <c r="CZ30" s="659">
        <v>12.2</v>
      </c>
      <c r="DA30" s="660"/>
      <c r="DB30" s="660"/>
      <c r="DC30" s="661"/>
      <c r="DD30" s="634">
        <v>10747144</v>
      </c>
      <c r="DE30" s="626"/>
      <c r="DF30" s="626"/>
      <c r="DG30" s="626"/>
      <c r="DH30" s="626"/>
      <c r="DI30" s="626"/>
      <c r="DJ30" s="626"/>
      <c r="DK30" s="627"/>
      <c r="DL30" s="634">
        <v>10747144</v>
      </c>
      <c r="DM30" s="626"/>
      <c r="DN30" s="626"/>
      <c r="DO30" s="626"/>
      <c r="DP30" s="626"/>
      <c r="DQ30" s="626"/>
      <c r="DR30" s="626"/>
      <c r="DS30" s="626"/>
      <c r="DT30" s="626"/>
      <c r="DU30" s="626"/>
      <c r="DV30" s="627"/>
      <c r="DW30" s="630">
        <v>22</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932969</v>
      </c>
      <c r="S31" s="626"/>
      <c r="T31" s="626"/>
      <c r="U31" s="626"/>
      <c r="V31" s="626"/>
      <c r="W31" s="626"/>
      <c r="X31" s="626"/>
      <c r="Y31" s="627"/>
      <c r="Z31" s="628">
        <v>1</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97.7</v>
      </c>
      <c r="BH31" s="657"/>
      <c r="BI31" s="657"/>
      <c r="BJ31" s="657"/>
      <c r="BK31" s="657"/>
      <c r="BL31" s="657"/>
      <c r="BM31" s="631">
        <v>92.3</v>
      </c>
      <c r="BN31" s="681"/>
      <c r="BO31" s="681"/>
      <c r="BP31" s="681"/>
      <c r="BQ31" s="682"/>
      <c r="BR31" s="680">
        <v>97.6</v>
      </c>
      <c r="BS31" s="657"/>
      <c r="BT31" s="657"/>
      <c r="BU31" s="657"/>
      <c r="BV31" s="657"/>
      <c r="BW31" s="657"/>
      <c r="BX31" s="631">
        <v>92.4</v>
      </c>
      <c r="BY31" s="681"/>
      <c r="BZ31" s="681"/>
      <c r="CA31" s="681"/>
      <c r="CB31" s="682"/>
      <c r="CD31" s="688"/>
      <c r="CE31" s="689"/>
      <c r="CF31" s="639" t="s">
        <v>299</v>
      </c>
      <c r="CG31" s="640"/>
      <c r="CH31" s="640"/>
      <c r="CI31" s="640"/>
      <c r="CJ31" s="640"/>
      <c r="CK31" s="640"/>
      <c r="CL31" s="640"/>
      <c r="CM31" s="640"/>
      <c r="CN31" s="640"/>
      <c r="CO31" s="640"/>
      <c r="CP31" s="640"/>
      <c r="CQ31" s="641"/>
      <c r="CR31" s="625">
        <v>1096130</v>
      </c>
      <c r="CS31" s="657"/>
      <c r="CT31" s="657"/>
      <c r="CU31" s="657"/>
      <c r="CV31" s="657"/>
      <c r="CW31" s="657"/>
      <c r="CX31" s="657"/>
      <c r="CY31" s="658"/>
      <c r="CZ31" s="659">
        <v>1.2</v>
      </c>
      <c r="DA31" s="660"/>
      <c r="DB31" s="660"/>
      <c r="DC31" s="661"/>
      <c r="DD31" s="634">
        <v>954064</v>
      </c>
      <c r="DE31" s="657"/>
      <c r="DF31" s="657"/>
      <c r="DG31" s="657"/>
      <c r="DH31" s="657"/>
      <c r="DI31" s="657"/>
      <c r="DJ31" s="657"/>
      <c r="DK31" s="658"/>
      <c r="DL31" s="634">
        <v>954064</v>
      </c>
      <c r="DM31" s="657"/>
      <c r="DN31" s="657"/>
      <c r="DO31" s="657"/>
      <c r="DP31" s="657"/>
      <c r="DQ31" s="657"/>
      <c r="DR31" s="657"/>
      <c r="DS31" s="657"/>
      <c r="DT31" s="657"/>
      <c r="DU31" s="657"/>
      <c r="DV31" s="658"/>
      <c r="DW31" s="630">
        <v>2</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5827614</v>
      </c>
      <c r="S32" s="626"/>
      <c r="T32" s="626"/>
      <c r="U32" s="626"/>
      <c r="V32" s="626"/>
      <c r="W32" s="626"/>
      <c r="X32" s="626"/>
      <c r="Y32" s="627"/>
      <c r="Z32" s="628">
        <v>6.1</v>
      </c>
      <c r="AA32" s="628"/>
      <c r="AB32" s="628"/>
      <c r="AC32" s="628"/>
      <c r="AD32" s="629">
        <v>7668</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97.3</v>
      </c>
      <c r="BH32" s="693"/>
      <c r="BI32" s="693"/>
      <c r="BJ32" s="693"/>
      <c r="BK32" s="693"/>
      <c r="BL32" s="693"/>
      <c r="BM32" s="694">
        <v>87.8</v>
      </c>
      <c r="BN32" s="693"/>
      <c r="BO32" s="693"/>
      <c r="BP32" s="693"/>
      <c r="BQ32" s="695"/>
      <c r="BR32" s="692">
        <v>96.8</v>
      </c>
      <c r="BS32" s="693"/>
      <c r="BT32" s="693"/>
      <c r="BU32" s="693"/>
      <c r="BV32" s="693"/>
      <c r="BW32" s="693"/>
      <c r="BX32" s="694">
        <v>87.1</v>
      </c>
      <c r="BY32" s="693"/>
      <c r="BZ32" s="693"/>
      <c r="CA32" s="693"/>
      <c r="CB32" s="695"/>
      <c r="CD32" s="690"/>
      <c r="CE32" s="691"/>
      <c r="CF32" s="639" t="s">
        <v>302</v>
      </c>
      <c r="CG32" s="640"/>
      <c r="CH32" s="640"/>
      <c r="CI32" s="640"/>
      <c r="CJ32" s="640"/>
      <c r="CK32" s="640"/>
      <c r="CL32" s="640"/>
      <c r="CM32" s="640"/>
      <c r="CN32" s="640"/>
      <c r="CO32" s="640"/>
      <c r="CP32" s="640"/>
      <c r="CQ32" s="641"/>
      <c r="CR32" s="625">
        <v>3196</v>
      </c>
      <c r="CS32" s="626"/>
      <c r="CT32" s="626"/>
      <c r="CU32" s="626"/>
      <c r="CV32" s="626"/>
      <c r="CW32" s="626"/>
      <c r="CX32" s="626"/>
      <c r="CY32" s="627"/>
      <c r="CZ32" s="659">
        <v>0</v>
      </c>
      <c r="DA32" s="660"/>
      <c r="DB32" s="660"/>
      <c r="DC32" s="661"/>
      <c r="DD32" s="634">
        <v>3196</v>
      </c>
      <c r="DE32" s="626"/>
      <c r="DF32" s="626"/>
      <c r="DG32" s="626"/>
      <c r="DH32" s="626"/>
      <c r="DI32" s="626"/>
      <c r="DJ32" s="626"/>
      <c r="DK32" s="627"/>
      <c r="DL32" s="634">
        <v>3196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9191938</v>
      </c>
      <c r="S33" s="626"/>
      <c r="T33" s="626"/>
      <c r="U33" s="626"/>
      <c r="V33" s="626"/>
      <c r="W33" s="626"/>
      <c r="X33" s="626"/>
      <c r="Y33" s="627"/>
      <c r="Z33" s="628">
        <v>9.6</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32568786</v>
      </c>
      <c r="CS33" s="657"/>
      <c r="CT33" s="657"/>
      <c r="CU33" s="657"/>
      <c r="CV33" s="657"/>
      <c r="CW33" s="657"/>
      <c r="CX33" s="657"/>
      <c r="CY33" s="658"/>
      <c r="CZ33" s="659">
        <v>34.200000000000003</v>
      </c>
      <c r="DA33" s="660"/>
      <c r="DB33" s="660"/>
      <c r="DC33" s="661"/>
      <c r="DD33" s="634">
        <v>20789694</v>
      </c>
      <c r="DE33" s="657"/>
      <c r="DF33" s="657"/>
      <c r="DG33" s="657"/>
      <c r="DH33" s="657"/>
      <c r="DI33" s="657"/>
      <c r="DJ33" s="657"/>
      <c r="DK33" s="658"/>
      <c r="DL33" s="634">
        <v>17654177</v>
      </c>
      <c r="DM33" s="657"/>
      <c r="DN33" s="657"/>
      <c r="DO33" s="657"/>
      <c r="DP33" s="657"/>
      <c r="DQ33" s="657"/>
      <c r="DR33" s="657"/>
      <c r="DS33" s="657"/>
      <c r="DT33" s="657"/>
      <c r="DU33" s="657"/>
      <c r="DV33" s="658"/>
      <c r="DW33" s="630">
        <v>36.1</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9700205</v>
      </c>
      <c r="CS34" s="626"/>
      <c r="CT34" s="626"/>
      <c r="CU34" s="626"/>
      <c r="CV34" s="626"/>
      <c r="CW34" s="626"/>
      <c r="CX34" s="626"/>
      <c r="CY34" s="627"/>
      <c r="CZ34" s="659">
        <v>10.199999999999999</v>
      </c>
      <c r="DA34" s="660"/>
      <c r="DB34" s="660"/>
      <c r="DC34" s="661"/>
      <c r="DD34" s="634">
        <v>6790401</v>
      </c>
      <c r="DE34" s="626"/>
      <c r="DF34" s="626"/>
      <c r="DG34" s="626"/>
      <c r="DH34" s="626"/>
      <c r="DI34" s="626"/>
      <c r="DJ34" s="626"/>
      <c r="DK34" s="627"/>
      <c r="DL34" s="634">
        <v>6121442</v>
      </c>
      <c r="DM34" s="626"/>
      <c r="DN34" s="626"/>
      <c r="DO34" s="626"/>
      <c r="DP34" s="626"/>
      <c r="DQ34" s="626"/>
      <c r="DR34" s="626"/>
      <c r="DS34" s="626"/>
      <c r="DT34" s="626"/>
      <c r="DU34" s="626"/>
      <c r="DV34" s="627"/>
      <c r="DW34" s="630">
        <v>12.5</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2532700</v>
      </c>
      <c r="S35" s="626"/>
      <c r="T35" s="626"/>
      <c r="U35" s="626"/>
      <c r="V35" s="626"/>
      <c r="W35" s="626"/>
      <c r="X35" s="626"/>
      <c r="Y35" s="627"/>
      <c r="Z35" s="628">
        <v>2.6</v>
      </c>
      <c r="AA35" s="628"/>
      <c r="AB35" s="628"/>
      <c r="AC35" s="628"/>
      <c r="AD35" s="629" t="s">
        <v>113</v>
      </c>
      <c r="AE35" s="629"/>
      <c r="AF35" s="629"/>
      <c r="AG35" s="629"/>
      <c r="AH35" s="629"/>
      <c r="AI35" s="629"/>
      <c r="AJ35" s="629"/>
      <c r="AK35" s="629"/>
      <c r="AL35" s="630" t="s">
        <v>113</v>
      </c>
      <c r="AM35" s="631"/>
      <c r="AN35" s="631"/>
      <c r="AO35" s="632"/>
      <c r="AP35" s="188"/>
      <c r="AQ35" s="636" t="s">
        <v>310</v>
      </c>
      <c r="AR35" s="637"/>
      <c r="AS35" s="637"/>
      <c r="AT35" s="637"/>
      <c r="AU35" s="637"/>
      <c r="AV35" s="637"/>
      <c r="AW35" s="637"/>
      <c r="AX35" s="637"/>
      <c r="AY35" s="638"/>
      <c r="AZ35" s="614">
        <v>10886317</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369927</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1483435</v>
      </c>
      <c r="CS35" s="657"/>
      <c r="CT35" s="657"/>
      <c r="CU35" s="657"/>
      <c r="CV35" s="657"/>
      <c r="CW35" s="657"/>
      <c r="CX35" s="657"/>
      <c r="CY35" s="658"/>
      <c r="CZ35" s="659">
        <v>1.6</v>
      </c>
      <c r="DA35" s="660"/>
      <c r="DB35" s="660"/>
      <c r="DC35" s="661"/>
      <c r="DD35" s="634">
        <v>1299009</v>
      </c>
      <c r="DE35" s="657"/>
      <c r="DF35" s="657"/>
      <c r="DG35" s="657"/>
      <c r="DH35" s="657"/>
      <c r="DI35" s="657"/>
      <c r="DJ35" s="657"/>
      <c r="DK35" s="658"/>
      <c r="DL35" s="634">
        <v>1060439</v>
      </c>
      <c r="DM35" s="657"/>
      <c r="DN35" s="657"/>
      <c r="DO35" s="657"/>
      <c r="DP35" s="657"/>
      <c r="DQ35" s="657"/>
      <c r="DR35" s="657"/>
      <c r="DS35" s="657"/>
      <c r="DT35" s="657"/>
      <c r="DU35" s="657"/>
      <c r="DV35" s="658"/>
      <c r="DW35" s="630">
        <v>2.2000000000000002</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95905873</v>
      </c>
      <c r="S36" s="698"/>
      <c r="T36" s="698"/>
      <c r="U36" s="698"/>
      <c r="V36" s="698"/>
      <c r="W36" s="698"/>
      <c r="X36" s="698"/>
      <c r="Y36" s="699"/>
      <c r="Z36" s="700">
        <v>100</v>
      </c>
      <c r="AA36" s="700"/>
      <c r="AB36" s="700"/>
      <c r="AC36" s="700"/>
      <c r="AD36" s="701">
        <v>46384899</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1865937</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-32336</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8418164</v>
      </c>
      <c r="CS36" s="626"/>
      <c r="CT36" s="626"/>
      <c r="CU36" s="626"/>
      <c r="CV36" s="626"/>
      <c r="CW36" s="626"/>
      <c r="CX36" s="626"/>
      <c r="CY36" s="627"/>
      <c r="CZ36" s="659">
        <v>8.8000000000000007</v>
      </c>
      <c r="DA36" s="660"/>
      <c r="DB36" s="660"/>
      <c r="DC36" s="661"/>
      <c r="DD36" s="634">
        <v>7029995</v>
      </c>
      <c r="DE36" s="626"/>
      <c r="DF36" s="626"/>
      <c r="DG36" s="626"/>
      <c r="DH36" s="626"/>
      <c r="DI36" s="626"/>
      <c r="DJ36" s="626"/>
      <c r="DK36" s="627"/>
      <c r="DL36" s="634">
        <v>5199029</v>
      </c>
      <c r="DM36" s="626"/>
      <c r="DN36" s="626"/>
      <c r="DO36" s="626"/>
      <c r="DP36" s="626"/>
      <c r="DQ36" s="626"/>
      <c r="DR36" s="626"/>
      <c r="DS36" s="626"/>
      <c r="DT36" s="626"/>
      <c r="DU36" s="626"/>
      <c r="DV36" s="627"/>
      <c r="DW36" s="630">
        <v>10.6</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1329613</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26200</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1046333</v>
      </c>
      <c r="CS37" s="657"/>
      <c r="CT37" s="657"/>
      <c r="CU37" s="657"/>
      <c r="CV37" s="657"/>
      <c r="CW37" s="657"/>
      <c r="CX37" s="657"/>
      <c r="CY37" s="658"/>
      <c r="CZ37" s="659">
        <v>1.1000000000000001</v>
      </c>
      <c r="DA37" s="660"/>
      <c r="DB37" s="660"/>
      <c r="DC37" s="661"/>
      <c r="DD37" s="634">
        <v>1046333</v>
      </c>
      <c r="DE37" s="657"/>
      <c r="DF37" s="657"/>
      <c r="DG37" s="657"/>
      <c r="DH37" s="657"/>
      <c r="DI37" s="657"/>
      <c r="DJ37" s="657"/>
      <c r="DK37" s="658"/>
      <c r="DL37" s="634">
        <v>1039430</v>
      </c>
      <c r="DM37" s="657"/>
      <c r="DN37" s="657"/>
      <c r="DO37" s="657"/>
      <c r="DP37" s="657"/>
      <c r="DQ37" s="657"/>
      <c r="DR37" s="657"/>
      <c r="DS37" s="657"/>
      <c r="DT37" s="657"/>
      <c r="DU37" s="657"/>
      <c r="DV37" s="658"/>
      <c r="DW37" s="630">
        <v>2.1</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v>451739</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38459</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6914609</v>
      </c>
      <c r="CS38" s="626"/>
      <c r="CT38" s="626"/>
      <c r="CU38" s="626"/>
      <c r="CV38" s="626"/>
      <c r="CW38" s="626"/>
      <c r="CX38" s="626"/>
      <c r="CY38" s="627"/>
      <c r="CZ38" s="659">
        <v>7.3</v>
      </c>
      <c r="DA38" s="660"/>
      <c r="DB38" s="660"/>
      <c r="DC38" s="661"/>
      <c r="DD38" s="634">
        <v>5598380</v>
      </c>
      <c r="DE38" s="626"/>
      <c r="DF38" s="626"/>
      <c r="DG38" s="626"/>
      <c r="DH38" s="626"/>
      <c r="DI38" s="626"/>
      <c r="DJ38" s="626"/>
      <c r="DK38" s="627"/>
      <c r="DL38" s="634">
        <v>5273267</v>
      </c>
      <c r="DM38" s="626"/>
      <c r="DN38" s="626"/>
      <c r="DO38" s="626"/>
      <c r="DP38" s="626"/>
      <c r="DQ38" s="626"/>
      <c r="DR38" s="626"/>
      <c r="DS38" s="626"/>
      <c r="DT38" s="626"/>
      <c r="DU38" s="626"/>
      <c r="DV38" s="627"/>
      <c r="DW38" s="630">
        <v>10.8</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v>260343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84</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268136</v>
      </c>
      <c r="CS39" s="657"/>
      <c r="CT39" s="657"/>
      <c r="CU39" s="657"/>
      <c r="CV39" s="657"/>
      <c r="CW39" s="657"/>
      <c r="CX39" s="657"/>
      <c r="CY39" s="658"/>
      <c r="CZ39" s="659">
        <v>0.3</v>
      </c>
      <c r="DA39" s="660"/>
      <c r="DB39" s="660"/>
      <c r="DC39" s="661"/>
      <c r="DD39" s="634">
        <v>46783</v>
      </c>
      <c r="DE39" s="657"/>
      <c r="DF39" s="657"/>
      <c r="DG39" s="657"/>
      <c r="DH39" s="657"/>
      <c r="DI39" s="657"/>
      <c r="DJ39" s="657"/>
      <c r="DK39" s="658"/>
      <c r="DL39" s="634" t="s">
        <v>327</v>
      </c>
      <c r="DM39" s="657"/>
      <c r="DN39" s="657"/>
      <c r="DO39" s="657"/>
      <c r="DP39" s="657"/>
      <c r="DQ39" s="657"/>
      <c r="DR39" s="657"/>
      <c r="DS39" s="657"/>
      <c r="DT39" s="657"/>
      <c r="DU39" s="657"/>
      <c r="DV39" s="658"/>
      <c r="DW39" s="630" t="s">
        <v>327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2033946</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121</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5784237</v>
      </c>
      <c r="CS40" s="626"/>
      <c r="CT40" s="626"/>
      <c r="CU40" s="626"/>
      <c r="CV40" s="626"/>
      <c r="CW40" s="626"/>
      <c r="CX40" s="626"/>
      <c r="CY40" s="627"/>
      <c r="CZ40" s="659">
        <v>6.1</v>
      </c>
      <c r="DA40" s="660"/>
      <c r="DB40" s="660"/>
      <c r="DC40" s="661"/>
      <c r="DD40" s="634">
        <v>25126</v>
      </c>
      <c r="DE40" s="626"/>
      <c r="DF40" s="626"/>
      <c r="DG40" s="626"/>
      <c r="DH40" s="626"/>
      <c r="DI40" s="626"/>
      <c r="DJ40" s="626"/>
      <c r="DK40" s="627"/>
      <c r="DL40" s="634" t="s">
        <v>327</v>
      </c>
      <c r="DM40" s="626"/>
      <c r="DN40" s="626"/>
      <c r="DO40" s="626"/>
      <c r="DP40" s="626"/>
      <c r="DQ40" s="626"/>
      <c r="DR40" s="626"/>
      <c r="DS40" s="626"/>
      <c r="DT40" s="626"/>
      <c r="DU40" s="626"/>
      <c r="DV40" s="627"/>
      <c r="DW40" s="630" t="s">
        <v>327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320</v>
      </c>
      <c r="AR41" s="646"/>
      <c r="AS41" s="646"/>
      <c r="AT41" s="646"/>
      <c r="AU41" s="646"/>
      <c r="AV41" s="646"/>
      <c r="AW41" s="646"/>
      <c r="AX41" s="646"/>
      <c r="AY41" s="647"/>
      <c r="AZ41" s="697">
        <v>4944739</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337</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9673361</v>
      </c>
      <c r="CS42" s="626"/>
      <c r="CT42" s="626"/>
      <c r="CU42" s="626"/>
      <c r="CV42" s="626"/>
      <c r="CW42" s="626"/>
      <c r="CX42" s="626"/>
      <c r="CY42" s="627"/>
      <c r="CZ42" s="659">
        <v>10.1</v>
      </c>
      <c r="DA42" s="708"/>
      <c r="DB42" s="708"/>
      <c r="DC42" s="709"/>
      <c r="DD42" s="634">
        <v>2118712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542080</v>
      </c>
      <c r="CS43" s="657"/>
      <c r="CT43" s="657"/>
      <c r="CU43" s="657"/>
      <c r="CV43" s="657"/>
      <c r="CW43" s="657"/>
      <c r="CX43" s="657"/>
      <c r="CY43" s="658"/>
      <c r="CZ43" s="659">
        <v>0.6</v>
      </c>
      <c r="DA43" s="660"/>
      <c r="DB43" s="660"/>
      <c r="DC43" s="661"/>
      <c r="DD43" s="634">
        <v>542080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291</v>
      </c>
      <c r="CE44" s="732"/>
      <c r="CF44" s="622" t="s">
        <v>339</v>
      </c>
      <c r="CG44" s="623"/>
      <c r="CH44" s="623"/>
      <c r="CI44" s="623"/>
      <c r="CJ44" s="623"/>
      <c r="CK44" s="623"/>
      <c r="CL44" s="623"/>
      <c r="CM44" s="623"/>
      <c r="CN44" s="623"/>
      <c r="CO44" s="623"/>
      <c r="CP44" s="623"/>
      <c r="CQ44" s="624"/>
      <c r="CR44" s="625">
        <v>9423171</v>
      </c>
      <c r="CS44" s="626"/>
      <c r="CT44" s="626"/>
      <c r="CU44" s="626"/>
      <c r="CV44" s="626"/>
      <c r="CW44" s="626"/>
      <c r="CX44" s="626"/>
      <c r="CY44" s="627"/>
      <c r="CZ44" s="659">
        <v>9.9</v>
      </c>
      <c r="DA44" s="708"/>
      <c r="DB44" s="708"/>
      <c r="DC44" s="709"/>
      <c r="DD44" s="634">
        <v>2011362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5314260</v>
      </c>
      <c r="CS45" s="657"/>
      <c r="CT45" s="657"/>
      <c r="CU45" s="657"/>
      <c r="CV45" s="657"/>
      <c r="CW45" s="657"/>
      <c r="CX45" s="657"/>
      <c r="CY45" s="658"/>
      <c r="CZ45" s="659">
        <v>5.6</v>
      </c>
      <c r="DA45" s="660"/>
      <c r="DB45" s="660"/>
      <c r="DC45" s="661"/>
      <c r="DD45" s="634">
        <v>766550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3041677</v>
      </c>
      <c r="CS46" s="626"/>
      <c r="CT46" s="626"/>
      <c r="CU46" s="626"/>
      <c r="CV46" s="626"/>
      <c r="CW46" s="626"/>
      <c r="CX46" s="626"/>
      <c r="CY46" s="627"/>
      <c r="CZ46" s="659">
        <v>3.2</v>
      </c>
      <c r="DA46" s="708"/>
      <c r="DB46" s="708"/>
      <c r="DC46" s="709"/>
      <c r="DD46" s="634">
        <v>1244692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250190</v>
      </c>
      <c r="CS47" s="657"/>
      <c r="CT47" s="657"/>
      <c r="CU47" s="657"/>
      <c r="CV47" s="657"/>
      <c r="CW47" s="657"/>
      <c r="CX47" s="657"/>
      <c r="CY47" s="658"/>
      <c r="CZ47" s="659">
        <v>0.3</v>
      </c>
      <c r="DA47" s="660"/>
      <c r="DB47" s="660"/>
      <c r="DC47" s="661"/>
      <c r="DD47" s="634">
        <v>107350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95304777</v>
      </c>
      <c r="CS49" s="693"/>
      <c r="CT49" s="693"/>
      <c r="CU49" s="693"/>
      <c r="CV49" s="693"/>
      <c r="CW49" s="693"/>
      <c r="CX49" s="693"/>
      <c r="CY49" s="720"/>
      <c r="CZ49" s="721">
        <v>100</v>
      </c>
      <c r="DA49" s="722"/>
      <c r="DB49" s="722"/>
      <c r="DC49" s="723"/>
      <c r="DD49" s="724">
        <v>53092383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95894</v>
      </c>
      <c r="R7" s="755"/>
      <c r="S7" s="755"/>
      <c r="T7" s="755"/>
      <c r="U7" s="755"/>
      <c r="V7" s="755">
        <v>95297</v>
      </c>
      <c r="W7" s="755"/>
      <c r="X7" s="755"/>
      <c r="Y7" s="755"/>
      <c r="Z7" s="755"/>
      <c r="AA7" s="755">
        <f>Q7-V7</f>
        <v>597</v>
      </c>
      <c r="AB7" s="755"/>
      <c r="AC7" s="755"/>
      <c r="AD7" s="755"/>
      <c r="AE7" s="756"/>
      <c r="AF7" s="757">
        <v>597</v>
      </c>
      <c r="AG7" s="758"/>
      <c r="AH7" s="758"/>
      <c r="AI7" s="758"/>
      <c r="AJ7" s="759"/>
      <c r="AK7" s="794">
        <v>418</v>
      </c>
      <c r="AL7" s="795"/>
      <c r="AM7" s="795"/>
      <c r="AN7" s="795"/>
      <c r="AO7" s="795"/>
      <c r="AP7" s="795">
        <v>126427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555</v>
      </c>
      <c r="BT7" s="799"/>
      <c r="BU7" s="799"/>
      <c r="BV7" s="799"/>
      <c r="BW7" s="799"/>
      <c r="BX7" s="799"/>
      <c r="BY7" s="799"/>
      <c r="BZ7" s="799"/>
      <c r="CA7" s="799"/>
      <c r="CB7" s="799"/>
      <c r="CC7" s="799"/>
      <c r="CD7" s="799"/>
      <c r="CE7" s="799"/>
      <c r="CF7" s="799"/>
      <c r="CG7" s="800"/>
      <c r="CH7" s="791">
        <v>12</v>
      </c>
      <c r="CI7" s="792"/>
      <c r="CJ7" s="792"/>
      <c r="CK7" s="792"/>
      <c r="CL7" s="793"/>
      <c r="CM7" s="791">
        <v>353</v>
      </c>
      <c r="CN7" s="792"/>
      <c r="CO7" s="792"/>
      <c r="CP7" s="792"/>
      <c r="CQ7" s="793"/>
      <c r="CR7" s="791">
        <v>60</v>
      </c>
      <c r="CS7" s="792"/>
      <c r="CT7" s="792"/>
      <c r="CU7" s="792"/>
      <c r="CV7" s="793"/>
      <c r="CW7" s="791" t="s">
        <v>489</v>
      </c>
      <c r="CX7" s="792"/>
      <c r="CY7" s="792"/>
      <c r="CZ7" s="792"/>
      <c r="DA7" s="793"/>
      <c r="DB7" s="791" t="s">
        <v>489</v>
      </c>
      <c r="DC7" s="792"/>
      <c r="DD7" s="792"/>
      <c r="DE7" s="792"/>
      <c r="DF7" s="793"/>
      <c r="DG7" s="791" t="s">
        <v>489</v>
      </c>
      <c r="DH7" s="792"/>
      <c r="DI7" s="792"/>
      <c r="DJ7" s="792"/>
      <c r="DK7" s="793"/>
      <c r="DL7" s="791" t="s">
        <v>489</v>
      </c>
      <c r="DM7" s="792"/>
      <c r="DN7" s="792"/>
      <c r="DO7" s="792"/>
      <c r="DP7" s="793"/>
      <c r="DQ7" s="791" t="s">
        <v>489</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367</v>
      </c>
      <c r="R8" s="779"/>
      <c r="S8" s="779"/>
      <c r="T8" s="779"/>
      <c r="U8" s="779"/>
      <c r="V8" s="779">
        <v>363</v>
      </c>
      <c r="W8" s="779"/>
      <c r="X8" s="779"/>
      <c r="Y8" s="779"/>
      <c r="Z8" s="779"/>
      <c r="AA8" s="779">
        <f>Q8-V8</f>
        <v>4</v>
      </c>
      <c r="AB8" s="779"/>
      <c r="AC8" s="779"/>
      <c r="AD8" s="779"/>
      <c r="AE8" s="780"/>
      <c r="AF8" s="781">
        <v>4</v>
      </c>
      <c r="AG8" s="782"/>
      <c r="AH8" s="782"/>
      <c r="AI8" s="782"/>
      <c r="AJ8" s="783"/>
      <c r="AK8" s="784">
        <v>293</v>
      </c>
      <c r="AL8" s="785"/>
      <c r="AM8" s="785"/>
      <c r="AN8" s="785"/>
      <c r="AO8" s="785"/>
      <c r="AP8" s="785">
        <v>170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556</v>
      </c>
      <c r="BT8" s="789"/>
      <c r="BU8" s="789"/>
      <c r="BV8" s="789"/>
      <c r="BW8" s="789"/>
      <c r="BX8" s="789"/>
      <c r="BY8" s="789"/>
      <c r="BZ8" s="789"/>
      <c r="CA8" s="789"/>
      <c r="CB8" s="789"/>
      <c r="CC8" s="789"/>
      <c r="CD8" s="789"/>
      <c r="CE8" s="789"/>
      <c r="CF8" s="789"/>
      <c r="CG8" s="790"/>
      <c r="CH8" s="801">
        <v>6</v>
      </c>
      <c r="CI8" s="802"/>
      <c r="CJ8" s="802"/>
      <c r="CK8" s="802"/>
      <c r="CL8" s="803"/>
      <c r="CM8" s="801">
        <v>64</v>
      </c>
      <c r="CN8" s="802"/>
      <c r="CO8" s="802"/>
      <c r="CP8" s="802"/>
      <c r="CQ8" s="803"/>
      <c r="CR8" s="801">
        <v>13</v>
      </c>
      <c r="CS8" s="802"/>
      <c r="CT8" s="802"/>
      <c r="CU8" s="802"/>
      <c r="CV8" s="803"/>
      <c r="CW8" s="801" t="s">
        <v>489</v>
      </c>
      <c r="CX8" s="802"/>
      <c r="CY8" s="802"/>
      <c r="CZ8" s="802"/>
      <c r="DA8" s="803"/>
      <c r="DB8" s="801" t="s">
        <v>489</v>
      </c>
      <c r="DC8" s="802"/>
      <c r="DD8" s="802"/>
      <c r="DE8" s="802"/>
      <c r="DF8" s="803"/>
      <c r="DG8" s="801" t="s">
        <v>489</v>
      </c>
      <c r="DH8" s="802"/>
      <c r="DI8" s="802"/>
      <c r="DJ8" s="802"/>
      <c r="DK8" s="803"/>
      <c r="DL8" s="801" t="s">
        <v>489</v>
      </c>
      <c r="DM8" s="802"/>
      <c r="DN8" s="802"/>
      <c r="DO8" s="802"/>
      <c r="DP8" s="803"/>
      <c r="DQ8" s="801" t="s">
        <v>489</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557</v>
      </c>
      <c r="BT9" s="789"/>
      <c r="BU9" s="789"/>
      <c r="BV9" s="789"/>
      <c r="BW9" s="789"/>
      <c r="BX9" s="789"/>
      <c r="BY9" s="789"/>
      <c r="BZ9" s="789"/>
      <c r="CA9" s="789"/>
      <c r="CB9" s="789"/>
      <c r="CC9" s="789"/>
      <c r="CD9" s="789"/>
      <c r="CE9" s="789"/>
      <c r="CF9" s="789"/>
      <c r="CG9" s="790"/>
      <c r="CH9" s="801">
        <v>1</v>
      </c>
      <c r="CI9" s="802"/>
      <c r="CJ9" s="802"/>
      <c r="CK9" s="802"/>
      <c r="CL9" s="803"/>
      <c r="CM9" s="801">
        <v>36</v>
      </c>
      <c r="CN9" s="802"/>
      <c r="CO9" s="802"/>
      <c r="CP9" s="802"/>
      <c r="CQ9" s="803"/>
      <c r="CR9" s="801">
        <v>20</v>
      </c>
      <c r="CS9" s="802"/>
      <c r="CT9" s="802"/>
      <c r="CU9" s="802"/>
      <c r="CV9" s="803"/>
      <c r="CW9" s="801" t="s">
        <v>489</v>
      </c>
      <c r="CX9" s="802"/>
      <c r="CY9" s="802"/>
      <c r="CZ9" s="802"/>
      <c r="DA9" s="803"/>
      <c r="DB9" s="801" t="s">
        <v>489</v>
      </c>
      <c r="DC9" s="802"/>
      <c r="DD9" s="802"/>
      <c r="DE9" s="802"/>
      <c r="DF9" s="803"/>
      <c r="DG9" s="801" t="s">
        <v>489</v>
      </c>
      <c r="DH9" s="802"/>
      <c r="DI9" s="802"/>
      <c r="DJ9" s="802"/>
      <c r="DK9" s="803"/>
      <c r="DL9" s="801" t="s">
        <v>489</v>
      </c>
      <c r="DM9" s="802"/>
      <c r="DN9" s="802"/>
      <c r="DO9" s="802"/>
      <c r="DP9" s="803"/>
      <c r="DQ9" s="801" t="s">
        <v>489</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558</v>
      </c>
      <c r="BT10" s="789"/>
      <c r="BU10" s="789"/>
      <c r="BV10" s="789"/>
      <c r="BW10" s="789"/>
      <c r="BX10" s="789"/>
      <c r="BY10" s="789"/>
      <c r="BZ10" s="789"/>
      <c r="CA10" s="789"/>
      <c r="CB10" s="789"/>
      <c r="CC10" s="789"/>
      <c r="CD10" s="789"/>
      <c r="CE10" s="789"/>
      <c r="CF10" s="789"/>
      <c r="CG10" s="790"/>
      <c r="CH10" s="801">
        <v>127</v>
      </c>
      <c r="CI10" s="802"/>
      <c r="CJ10" s="802"/>
      <c r="CK10" s="802"/>
      <c r="CL10" s="803"/>
      <c r="CM10" s="801">
        <v>952</v>
      </c>
      <c r="CN10" s="802"/>
      <c r="CO10" s="802"/>
      <c r="CP10" s="802"/>
      <c r="CQ10" s="803"/>
      <c r="CR10" s="801">
        <v>32</v>
      </c>
      <c r="CS10" s="802"/>
      <c r="CT10" s="802"/>
      <c r="CU10" s="802"/>
      <c r="CV10" s="803"/>
      <c r="CW10" s="801">
        <v>5</v>
      </c>
      <c r="CX10" s="802"/>
      <c r="CY10" s="802"/>
      <c r="CZ10" s="802"/>
      <c r="DA10" s="803"/>
      <c r="DB10" s="801" t="s">
        <v>489</v>
      </c>
      <c r="DC10" s="802"/>
      <c r="DD10" s="802"/>
      <c r="DE10" s="802"/>
      <c r="DF10" s="803"/>
      <c r="DG10" s="801" t="s">
        <v>489</v>
      </c>
      <c r="DH10" s="802"/>
      <c r="DI10" s="802"/>
      <c r="DJ10" s="802"/>
      <c r="DK10" s="803"/>
      <c r="DL10" s="801" t="s">
        <v>489</v>
      </c>
      <c r="DM10" s="802"/>
      <c r="DN10" s="802"/>
      <c r="DO10" s="802"/>
      <c r="DP10" s="803"/>
      <c r="DQ10" s="801" t="s">
        <v>489</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559</v>
      </c>
      <c r="BT11" s="789"/>
      <c r="BU11" s="789"/>
      <c r="BV11" s="789"/>
      <c r="BW11" s="789"/>
      <c r="BX11" s="789"/>
      <c r="BY11" s="789"/>
      <c r="BZ11" s="789"/>
      <c r="CA11" s="789"/>
      <c r="CB11" s="789"/>
      <c r="CC11" s="789"/>
      <c r="CD11" s="789"/>
      <c r="CE11" s="789"/>
      <c r="CF11" s="789"/>
      <c r="CG11" s="790"/>
      <c r="CH11" s="801">
        <v>7</v>
      </c>
      <c r="CI11" s="802"/>
      <c r="CJ11" s="802"/>
      <c r="CK11" s="802"/>
      <c r="CL11" s="803"/>
      <c r="CM11" s="801">
        <v>54</v>
      </c>
      <c r="CN11" s="802"/>
      <c r="CO11" s="802"/>
      <c r="CP11" s="802"/>
      <c r="CQ11" s="803"/>
      <c r="CR11" s="801">
        <v>6</v>
      </c>
      <c r="CS11" s="802"/>
      <c r="CT11" s="802"/>
      <c r="CU11" s="802"/>
      <c r="CV11" s="803"/>
      <c r="CW11" s="801" t="s">
        <v>489</v>
      </c>
      <c r="CX11" s="802"/>
      <c r="CY11" s="802"/>
      <c r="CZ11" s="802"/>
      <c r="DA11" s="803"/>
      <c r="DB11" s="801" t="s">
        <v>489</v>
      </c>
      <c r="DC11" s="802"/>
      <c r="DD11" s="802"/>
      <c r="DE11" s="802"/>
      <c r="DF11" s="803"/>
      <c r="DG11" s="801" t="s">
        <v>489</v>
      </c>
      <c r="DH11" s="802"/>
      <c r="DI11" s="802"/>
      <c r="DJ11" s="802"/>
      <c r="DK11" s="803"/>
      <c r="DL11" s="801" t="s">
        <v>489</v>
      </c>
      <c r="DM11" s="802"/>
      <c r="DN11" s="802"/>
      <c r="DO11" s="802"/>
      <c r="DP11" s="803"/>
      <c r="DQ11" s="801" t="s">
        <v>489</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560</v>
      </c>
      <c r="BT12" s="789"/>
      <c r="BU12" s="789"/>
      <c r="BV12" s="789"/>
      <c r="BW12" s="789"/>
      <c r="BX12" s="789"/>
      <c r="BY12" s="789"/>
      <c r="BZ12" s="789"/>
      <c r="CA12" s="789"/>
      <c r="CB12" s="789"/>
      <c r="CC12" s="789"/>
      <c r="CD12" s="789"/>
      <c r="CE12" s="789"/>
      <c r="CF12" s="789"/>
      <c r="CG12" s="790"/>
      <c r="CH12" s="801">
        <v>0</v>
      </c>
      <c r="CI12" s="802"/>
      <c r="CJ12" s="802"/>
      <c r="CK12" s="802"/>
      <c r="CL12" s="803"/>
      <c r="CM12" s="801">
        <v>19</v>
      </c>
      <c r="CN12" s="802"/>
      <c r="CO12" s="802"/>
      <c r="CP12" s="802"/>
      <c r="CQ12" s="803"/>
      <c r="CR12" s="801">
        <v>5</v>
      </c>
      <c r="CS12" s="802"/>
      <c r="CT12" s="802"/>
      <c r="CU12" s="802"/>
      <c r="CV12" s="803"/>
      <c r="CW12" s="801" t="s">
        <v>489</v>
      </c>
      <c r="CX12" s="802"/>
      <c r="CY12" s="802"/>
      <c r="CZ12" s="802"/>
      <c r="DA12" s="803"/>
      <c r="DB12" s="801" t="s">
        <v>489</v>
      </c>
      <c r="DC12" s="802"/>
      <c r="DD12" s="802"/>
      <c r="DE12" s="802"/>
      <c r="DF12" s="803"/>
      <c r="DG12" s="801" t="s">
        <v>489</v>
      </c>
      <c r="DH12" s="802"/>
      <c r="DI12" s="802"/>
      <c r="DJ12" s="802"/>
      <c r="DK12" s="803"/>
      <c r="DL12" s="801" t="s">
        <v>489</v>
      </c>
      <c r="DM12" s="802"/>
      <c r="DN12" s="802"/>
      <c r="DO12" s="802"/>
      <c r="DP12" s="803"/>
      <c r="DQ12" s="801" t="s">
        <v>489</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561</v>
      </c>
      <c r="BT13" s="789"/>
      <c r="BU13" s="789"/>
      <c r="BV13" s="789"/>
      <c r="BW13" s="789"/>
      <c r="BX13" s="789"/>
      <c r="BY13" s="789"/>
      <c r="BZ13" s="789"/>
      <c r="CA13" s="789"/>
      <c r="CB13" s="789"/>
      <c r="CC13" s="789"/>
      <c r="CD13" s="789"/>
      <c r="CE13" s="789"/>
      <c r="CF13" s="789"/>
      <c r="CG13" s="790"/>
      <c r="CH13" s="801">
        <v>-1</v>
      </c>
      <c r="CI13" s="802"/>
      <c r="CJ13" s="802"/>
      <c r="CK13" s="802"/>
      <c r="CL13" s="803"/>
      <c r="CM13" s="801">
        <v>35</v>
      </c>
      <c r="CN13" s="802"/>
      <c r="CO13" s="802"/>
      <c r="CP13" s="802"/>
      <c r="CQ13" s="803"/>
      <c r="CR13" s="801">
        <v>50</v>
      </c>
      <c r="CS13" s="802"/>
      <c r="CT13" s="802"/>
      <c r="CU13" s="802"/>
      <c r="CV13" s="803"/>
      <c r="CW13" s="801" t="s">
        <v>489</v>
      </c>
      <c r="CX13" s="802"/>
      <c r="CY13" s="802"/>
      <c r="CZ13" s="802"/>
      <c r="DA13" s="803"/>
      <c r="DB13" s="801" t="s">
        <v>489</v>
      </c>
      <c r="DC13" s="802"/>
      <c r="DD13" s="802"/>
      <c r="DE13" s="802"/>
      <c r="DF13" s="803"/>
      <c r="DG13" s="801" t="s">
        <v>489</v>
      </c>
      <c r="DH13" s="802"/>
      <c r="DI13" s="802"/>
      <c r="DJ13" s="802"/>
      <c r="DK13" s="803"/>
      <c r="DL13" s="801" t="s">
        <v>489</v>
      </c>
      <c r="DM13" s="802"/>
      <c r="DN13" s="802"/>
      <c r="DO13" s="802"/>
      <c r="DP13" s="803"/>
      <c r="DQ13" s="801" t="s">
        <v>489</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601</v>
      </c>
      <c r="AG23" s="814"/>
      <c r="AH23" s="814"/>
      <c r="AI23" s="814"/>
      <c r="AJ23" s="817"/>
      <c r="AK23" s="818"/>
      <c r="AL23" s="819"/>
      <c r="AM23" s="819"/>
      <c r="AN23" s="819"/>
      <c r="AO23" s="819"/>
      <c r="AP23" s="814"/>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21735</v>
      </c>
      <c r="R28" s="843"/>
      <c r="S28" s="843"/>
      <c r="T28" s="843"/>
      <c r="U28" s="843"/>
      <c r="V28" s="843">
        <v>21365</v>
      </c>
      <c r="W28" s="843"/>
      <c r="X28" s="843"/>
      <c r="Y28" s="843"/>
      <c r="Z28" s="843"/>
      <c r="AA28" s="843">
        <f>Q28-V28</f>
        <v>370</v>
      </c>
      <c r="AB28" s="843"/>
      <c r="AC28" s="843"/>
      <c r="AD28" s="843"/>
      <c r="AE28" s="844"/>
      <c r="AF28" s="845">
        <v>370</v>
      </c>
      <c r="AG28" s="843"/>
      <c r="AH28" s="843"/>
      <c r="AI28" s="843"/>
      <c r="AJ28" s="846"/>
      <c r="AK28" s="847">
        <v>1919</v>
      </c>
      <c r="AL28" s="838"/>
      <c r="AM28" s="838"/>
      <c r="AN28" s="838"/>
      <c r="AO28" s="838"/>
      <c r="AP28" s="838" t="s">
        <v>553</v>
      </c>
      <c r="AQ28" s="838"/>
      <c r="AR28" s="838"/>
      <c r="AS28" s="838"/>
      <c r="AT28" s="838"/>
      <c r="AU28" s="838" t="s">
        <v>553</v>
      </c>
      <c r="AV28" s="838"/>
      <c r="AW28" s="838"/>
      <c r="AX28" s="838"/>
      <c r="AY28" s="838"/>
      <c r="AZ28" s="839" t="s">
        <v>489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435</v>
      </c>
      <c r="R29" s="779"/>
      <c r="S29" s="779"/>
      <c r="T29" s="779"/>
      <c r="U29" s="779"/>
      <c r="V29" s="779">
        <v>435</v>
      </c>
      <c r="W29" s="779"/>
      <c r="X29" s="779"/>
      <c r="Y29" s="779"/>
      <c r="Z29" s="779"/>
      <c r="AA29" s="779" t="s">
        <v>489</v>
      </c>
      <c r="AB29" s="779"/>
      <c r="AC29" s="779"/>
      <c r="AD29" s="779"/>
      <c r="AE29" s="780"/>
      <c r="AF29" s="781" t="s">
        <v>113</v>
      </c>
      <c r="AG29" s="782"/>
      <c r="AH29" s="782"/>
      <c r="AI29" s="782"/>
      <c r="AJ29" s="783"/>
      <c r="AK29" s="850">
        <v>254</v>
      </c>
      <c r="AL29" s="851"/>
      <c r="AM29" s="851"/>
      <c r="AN29" s="851"/>
      <c r="AO29" s="851"/>
      <c r="AP29" s="851">
        <v>272</v>
      </c>
      <c r="AQ29" s="851"/>
      <c r="AR29" s="851"/>
      <c r="AS29" s="851"/>
      <c r="AT29" s="851"/>
      <c r="AU29" s="851">
        <v>109</v>
      </c>
      <c r="AV29" s="851"/>
      <c r="AW29" s="851"/>
      <c r="AX29" s="851"/>
      <c r="AY29" s="851"/>
      <c r="AZ29" s="852" t="s">
        <v>489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269</v>
      </c>
      <c r="R30" s="779"/>
      <c r="S30" s="779"/>
      <c r="T30" s="779"/>
      <c r="U30" s="779"/>
      <c r="V30" s="779">
        <v>269</v>
      </c>
      <c r="W30" s="779"/>
      <c r="X30" s="779"/>
      <c r="Y30" s="779"/>
      <c r="Z30" s="779"/>
      <c r="AA30" s="779" t="s">
        <v>489</v>
      </c>
      <c r="AB30" s="779"/>
      <c r="AC30" s="779"/>
      <c r="AD30" s="779"/>
      <c r="AE30" s="780"/>
      <c r="AF30" s="781" t="s">
        <v>113</v>
      </c>
      <c r="AG30" s="782"/>
      <c r="AH30" s="782"/>
      <c r="AI30" s="782"/>
      <c r="AJ30" s="783"/>
      <c r="AK30" s="850">
        <v>161</v>
      </c>
      <c r="AL30" s="851"/>
      <c r="AM30" s="851"/>
      <c r="AN30" s="851"/>
      <c r="AO30" s="851"/>
      <c r="AP30" s="851">
        <v>17</v>
      </c>
      <c r="AQ30" s="851"/>
      <c r="AR30" s="851"/>
      <c r="AS30" s="851"/>
      <c r="AT30" s="851"/>
      <c r="AU30" s="851">
        <v>7</v>
      </c>
      <c r="AV30" s="851"/>
      <c r="AW30" s="851"/>
      <c r="AX30" s="851"/>
      <c r="AY30" s="851"/>
      <c r="AZ30" s="852" t="s">
        <v>489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2215</v>
      </c>
      <c r="R31" s="779"/>
      <c r="S31" s="779"/>
      <c r="T31" s="779"/>
      <c r="U31" s="779"/>
      <c r="V31" s="779">
        <v>2175</v>
      </c>
      <c r="W31" s="779"/>
      <c r="X31" s="779"/>
      <c r="Y31" s="779"/>
      <c r="Z31" s="779"/>
      <c r="AA31" s="779">
        <f t="shared" ref="AA31:AA40" si="0">Q31-V31</f>
        <v>40</v>
      </c>
      <c r="AB31" s="779"/>
      <c r="AC31" s="779"/>
      <c r="AD31" s="779"/>
      <c r="AE31" s="780"/>
      <c r="AF31" s="781">
        <v>40</v>
      </c>
      <c r="AG31" s="782"/>
      <c r="AH31" s="782"/>
      <c r="AI31" s="782"/>
      <c r="AJ31" s="783"/>
      <c r="AK31" s="850">
        <v>570</v>
      </c>
      <c r="AL31" s="851"/>
      <c r="AM31" s="851"/>
      <c r="AN31" s="851"/>
      <c r="AO31" s="851"/>
      <c r="AP31" s="851" t="s">
        <v>553</v>
      </c>
      <c r="AQ31" s="851"/>
      <c r="AR31" s="851"/>
      <c r="AS31" s="851"/>
      <c r="AT31" s="851"/>
      <c r="AU31" s="851" t="s">
        <v>489</v>
      </c>
      <c r="AV31" s="851"/>
      <c r="AW31" s="851"/>
      <c r="AX31" s="851"/>
      <c r="AY31" s="851"/>
      <c r="AZ31" s="852" t="s">
        <v>489</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14986</v>
      </c>
      <c r="R32" s="779"/>
      <c r="S32" s="779"/>
      <c r="T32" s="779"/>
      <c r="U32" s="779"/>
      <c r="V32" s="779">
        <v>14820</v>
      </c>
      <c r="W32" s="779"/>
      <c r="X32" s="779"/>
      <c r="Y32" s="779"/>
      <c r="Z32" s="779"/>
      <c r="AA32" s="779">
        <f t="shared" si="0"/>
        <v>166</v>
      </c>
      <c r="AB32" s="779"/>
      <c r="AC32" s="779"/>
      <c r="AD32" s="779"/>
      <c r="AE32" s="780"/>
      <c r="AF32" s="781">
        <v>166</v>
      </c>
      <c r="AG32" s="782"/>
      <c r="AH32" s="782"/>
      <c r="AI32" s="782"/>
      <c r="AJ32" s="783"/>
      <c r="AK32" s="850">
        <v>2352</v>
      </c>
      <c r="AL32" s="851"/>
      <c r="AM32" s="851"/>
      <c r="AN32" s="851"/>
      <c r="AO32" s="851"/>
      <c r="AP32" s="851">
        <v>9</v>
      </c>
      <c r="AQ32" s="851"/>
      <c r="AR32" s="851"/>
      <c r="AS32" s="851"/>
      <c r="AT32" s="851"/>
      <c r="AU32" s="851">
        <v>3</v>
      </c>
      <c r="AV32" s="851"/>
      <c r="AW32" s="851"/>
      <c r="AX32" s="851"/>
      <c r="AY32" s="851"/>
      <c r="AZ32" s="852" t="s">
        <v>489</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183</v>
      </c>
      <c r="R33" s="779"/>
      <c r="S33" s="779"/>
      <c r="T33" s="779"/>
      <c r="U33" s="779"/>
      <c r="V33" s="779">
        <v>183</v>
      </c>
      <c r="W33" s="779"/>
      <c r="X33" s="779"/>
      <c r="Y33" s="779"/>
      <c r="Z33" s="779"/>
      <c r="AA33" s="779" t="s">
        <v>489</v>
      </c>
      <c r="AB33" s="779"/>
      <c r="AC33" s="779"/>
      <c r="AD33" s="779"/>
      <c r="AE33" s="780"/>
      <c r="AF33" s="781" t="s">
        <v>113</v>
      </c>
      <c r="AG33" s="782"/>
      <c r="AH33" s="782"/>
      <c r="AI33" s="782"/>
      <c r="AJ33" s="783"/>
      <c r="AK33" s="850">
        <v>62</v>
      </c>
      <c r="AL33" s="851"/>
      <c r="AM33" s="851"/>
      <c r="AN33" s="851"/>
      <c r="AO33" s="851"/>
      <c r="AP33" s="851">
        <v>58</v>
      </c>
      <c r="AQ33" s="851"/>
      <c r="AR33" s="851"/>
      <c r="AS33" s="851"/>
      <c r="AT33" s="851"/>
      <c r="AU33" s="851">
        <v>2</v>
      </c>
      <c r="AV33" s="851"/>
      <c r="AW33" s="851"/>
      <c r="AX33" s="851"/>
      <c r="AY33" s="851"/>
      <c r="AZ33" s="852" t="s">
        <v>489</v>
      </c>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16265</v>
      </c>
      <c r="R34" s="779"/>
      <c r="S34" s="779"/>
      <c r="T34" s="779"/>
      <c r="U34" s="779"/>
      <c r="V34" s="779">
        <v>16213</v>
      </c>
      <c r="W34" s="779"/>
      <c r="X34" s="779"/>
      <c r="Y34" s="779"/>
      <c r="Z34" s="779"/>
      <c r="AA34" s="779">
        <f t="shared" si="0"/>
        <v>52</v>
      </c>
      <c r="AB34" s="779"/>
      <c r="AC34" s="779"/>
      <c r="AD34" s="779"/>
      <c r="AE34" s="780"/>
      <c r="AF34" s="781">
        <v>2447</v>
      </c>
      <c r="AG34" s="782"/>
      <c r="AH34" s="782"/>
      <c r="AI34" s="782"/>
      <c r="AJ34" s="783"/>
      <c r="AK34" s="850">
        <v>1330</v>
      </c>
      <c r="AL34" s="851"/>
      <c r="AM34" s="851"/>
      <c r="AN34" s="851"/>
      <c r="AO34" s="851"/>
      <c r="AP34" s="851">
        <v>8704</v>
      </c>
      <c r="AQ34" s="851"/>
      <c r="AR34" s="851"/>
      <c r="AS34" s="851"/>
      <c r="AT34" s="851"/>
      <c r="AU34" s="851">
        <v>4526</v>
      </c>
      <c r="AV34" s="851"/>
      <c r="AW34" s="851"/>
      <c r="AX34" s="851"/>
      <c r="AY34" s="851"/>
      <c r="AZ34" s="852" t="s">
        <v>489</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4433</v>
      </c>
      <c r="R35" s="779"/>
      <c r="S35" s="779"/>
      <c r="T35" s="779"/>
      <c r="U35" s="779"/>
      <c r="V35" s="779">
        <v>3939</v>
      </c>
      <c r="W35" s="779"/>
      <c r="X35" s="779"/>
      <c r="Y35" s="779"/>
      <c r="Z35" s="779"/>
      <c r="AA35" s="779">
        <f t="shared" si="0"/>
        <v>494</v>
      </c>
      <c r="AB35" s="779"/>
      <c r="AC35" s="779"/>
      <c r="AD35" s="779"/>
      <c r="AE35" s="780"/>
      <c r="AF35" s="781">
        <v>2543</v>
      </c>
      <c r="AG35" s="782"/>
      <c r="AH35" s="782"/>
      <c r="AI35" s="782"/>
      <c r="AJ35" s="783"/>
      <c r="AK35" s="850">
        <v>296</v>
      </c>
      <c r="AL35" s="851"/>
      <c r="AM35" s="851"/>
      <c r="AN35" s="851"/>
      <c r="AO35" s="851"/>
      <c r="AP35" s="851">
        <v>20726</v>
      </c>
      <c r="AQ35" s="851"/>
      <c r="AR35" s="851"/>
      <c r="AS35" s="851"/>
      <c r="AT35" s="851"/>
      <c r="AU35" s="851">
        <v>1658</v>
      </c>
      <c r="AV35" s="851"/>
      <c r="AW35" s="851"/>
      <c r="AX35" s="851"/>
      <c r="AY35" s="851"/>
      <c r="AZ35" s="852" t="s">
        <v>489</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391</v>
      </c>
      <c r="C36" s="776"/>
      <c r="D36" s="776"/>
      <c r="E36" s="776"/>
      <c r="F36" s="776"/>
      <c r="G36" s="776"/>
      <c r="H36" s="776"/>
      <c r="I36" s="776"/>
      <c r="J36" s="776"/>
      <c r="K36" s="776"/>
      <c r="L36" s="776"/>
      <c r="M36" s="776"/>
      <c r="N36" s="776"/>
      <c r="O36" s="776"/>
      <c r="P36" s="777"/>
      <c r="Q36" s="778">
        <v>67</v>
      </c>
      <c r="R36" s="779"/>
      <c r="S36" s="779"/>
      <c r="T36" s="779"/>
      <c r="U36" s="779"/>
      <c r="V36" s="779">
        <v>65</v>
      </c>
      <c r="W36" s="779"/>
      <c r="X36" s="779"/>
      <c r="Y36" s="779"/>
      <c r="Z36" s="779"/>
      <c r="AA36" s="779">
        <f t="shared" si="0"/>
        <v>2</v>
      </c>
      <c r="AB36" s="779"/>
      <c r="AC36" s="779"/>
      <c r="AD36" s="779"/>
      <c r="AE36" s="780"/>
      <c r="AF36" s="781">
        <v>117</v>
      </c>
      <c r="AG36" s="782"/>
      <c r="AH36" s="782"/>
      <c r="AI36" s="782"/>
      <c r="AJ36" s="783"/>
      <c r="AK36" s="850" t="s">
        <v>489</v>
      </c>
      <c r="AL36" s="851"/>
      <c r="AM36" s="851"/>
      <c r="AN36" s="851"/>
      <c r="AO36" s="851"/>
      <c r="AP36" s="851">
        <v>49</v>
      </c>
      <c r="AQ36" s="851"/>
      <c r="AR36" s="851"/>
      <c r="AS36" s="851"/>
      <c r="AT36" s="851"/>
      <c r="AU36" s="851" t="s">
        <v>553</v>
      </c>
      <c r="AV36" s="851"/>
      <c r="AW36" s="851"/>
      <c r="AX36" s="851"/>
      <c r="AY36" s="851"/>
      <c r="AZ36" s="852" t="s">
        <v>489</v>
      </c>
      <c r="BA36" s="852"/>
      <c r="BB36" s="852"/>
      <c r="BC36" s="852"/>
      <c r="BD36" s="852"/>
      <c r="BE36" s="848" t="s">
        <v>389</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392</v>
      </c>
      <c r="C37" s="776"/>
      <c r="D37" s="776"/>
      <c r="E37" s="776"/>
      <c r="F37" s="776"/>
      <c r="G37" s="776"/>
      <c r="H37" s="776"/>
      <c r="I37" s="776"/>
      <c r="J37" s="776"/>
      <c r="K37" s="776"/>
      <c r="L37" s="776"/>
      <c r="M37" s="776"/>
      <c r="N37" s="776"/>
      <c r="O37" s="776"/>
      <c r="P37" s="777"/>
      <c r="Q37" s="778">
        <v>7525</v>
      </c>
      <c r="R37" s="779"/>
      <c r="S37" s="779"/>
      <c r="T37" s="779"/>
      <c r="U37" s="779"/>
      <c r="V37" s="779">
        <v>5862</v>
      </c>
      <c r="W37" s="779"/>
      <c r="X37" s="779"/>
      <c r="Y37" s="779"/>
      <c r="Z37" s="779"/>
      <c r="AA37" s="779">
        <f t="shared" si="0"/>
        <v>1663</v>
      </c>
      <c r="AB37" s="779"/>
      <c r="AC37" s="779"/>
      <c r="AD37" s="779"/>
      <c r="AE37" s="780"/>
      <c r="AF37" s="781" t="s">
        <v>113</v>
      </c>
      <c r="AG37" s="782"/>
      <c r="AH37" s="782"/>
      <c r="AI37" s="782"/>
      <c r="AJ37" s="783"/>
      <c r="AK37" s="850">
        <v>1866</v>
      </c>
      <c r="AL37" s="851"/>
      <c r="AM37" s="851"/>
      <c r="AN37" s="851"/>
      <c r="AO37" s="851"/>
      <c r="AP37" s="851">
        <v>29203</v>
      </c>
      <c r="AQ37" s="851"/>
      <c r="AR37" s="851"/>
      <c r="AS37" s="851"/>
      <c r="AT37" s="851"/>
      <c r="AU37" s="851">
        <v>12294</v>
      </c>
      <c r="AV37" s="851"/>
      <c r="AW37" s="851"/>
      <c r="AX37" s="851"/>
      <c r="AY37" s="851"/>
      <c r="AZ37" s="852" t="s">
        <v>489</v>
      </c>
      <c r="BA37" s="852"/>
      <c r="BB37" s="852"/>
      <c r="BC37" s="852"/>
      <c r="BD37" s="852"/>
      <c r="BE37" s="848" t="s">
        <v>389</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393</v>
      </c>
      <c r="C38" s="776"/>
      <c r="D38" s="776"/>
      <c r="E38" s="776"/>
      <c r="F38" s="776"/>
      <c r="G38" s="776"/>
      <c r="H38" s="776"/>
      <c r="I38" s="776"/>
      <c r="J38" s="776"/>
      <c r="K38" s="776"/>
      <c r="L38" s="776"/>
      <c r="M38" s="776"/>
      <c r="N38" s="776"/>
      <c r="O38" s="776"/>
      <c r="P38" s="777"/>
      <c r="Q38" s="778">
        <v>95</v>
      </c>
      <c r="R38" s="779"/>
      <c r="S38" s="779"/>
      <c r="T38" s="779"/>
      <c r="U38" s="779"/>
      <c r="V38" s="779">
        <v>78</v>
      </c>
      <c r="W38" s="779"/>
      <c r="X38" s="779"/>
      <c r="Y38" s="779"/>
      <c r="Z38" s="779"/>
      <c r="AA38" s="779">
        <f t="shared" si="0"/>
        <v>17</v>
      </c>
      <c r="AB38" s="779"/>
      <c r="AC38" s="779"/>
      <c r="AD38" s="779"/>
      <c r="AE38" s="780"/>
      <c r="AF38" s="781">
        <v>147</v>
      </c>
      <c r="AG38" s="782"/>
      <c r="AH38" s="782"/>
      <c r="AI38" s="782"/>
      <c r="AJ38" s="783"/>
      <c r="AK38" s="850">
        <v>23</v>
      </c>
      <c r="AL38" s="851"/>
      <c r="AM38" s="851"/>
      <c r="AN38" s="851"/>
      <c r="AO38" s="851"/>
      <c r="AP38" s="851">
        <v>216</v>
      </c>
      <c r="AQ38" s="851"/>
      <c r="AR38" s="851"/>
      <c r="AS38" s="851"/>
      <c r="AT38" s="851"/>
      <c r="AU38" s="851">
        <v>212</v>
      </c>
      <c r="AV38" s="851"/>
      <c r="AW38" s="851"/>
      <c r="AX38" s="851"/>
      <c r="AY38" s="851"/>
      <c r="AZ38" s="852" t="s">
        <v>489</v>
      </c>
      <c r="BA38" s="852"/>
      <c r="BB38" s="852"/>
      <c r="BC38" s="852"/>
      <c r="BD38" s="852"/>
      <c r="BE38" s="848" t="s">
        <v>389</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t="s">
        <v>394</v>
      </c>
      <c r="C39" s="776"/>
      <c r="D39" s="776"/>
      <c r="E39" s="776"/>
      <c r="F39" s="776"/>
      <c r="G39" s="776"/>
      <c r="H39" s="776"/>
      <c r="I39" s="776"/>
      <c r="J39" s="776"/>
      <c r="K39" s="776"/>
      <c r="L39" s="776"/>
      <c r="M39" s="776"/>
      <c r="N39" s="776"/>
      <c r="O39" s="776"/>
      <c r="P39" s="777"/>
      <c r="Q39" s="778">
        <v>553</v>
      </c>
      <c r="R39" s="779"/>
      <c r="S39" s="779"/>
      <c r="T39" s="779"/>
      <c r="U39" s="779"/>
      <c r="V39" s="779">
        <v>268</v>
      </c>
      <c r="W39" s="779"/>
      <c r="X39" s="779"/>
      <c r="Y39" s="779"/>
      <c r="Z39" s="779"/>
      <c r="AA39" s="779">
        <f t="shared" si="0"/>
        <v>285</v>
      </c>
      <c r="AB39" s="779"/>
      <c r="AC39" s="779"/>
      <c r="AD39" s="779"/>
      <c r="AE39" s="780"/>
      <c r="AF39" s="781">
        <v>-496</v>
      </c>
      <c r="AG39" s="782"/>
      <c r="AH39" s="782"/>
      <c r="AI39" s="782"/>
      <c r="AJ39" s="783"/>
      <c r="AK39" s="850">
        <v>452</v>
      </c>
      <c r="AL39" s="851"/>
      <c r="AM39" s="851"/>
      <c r="AN39" s="851"/>
      <c r="AO39" s="851"/>
      <c r="AP39" s="851" t="s">
        <v>553</v>
      </c>
      <c r="AQ39" s="851"/>
      <c r="AR39" s="851"/>
      <c r="AS39" s="851"/>
      <c r="AT39" s="851"/>
      <c r="AU39" s="851" t="s">
        <v>489</v>
      </c>
      <c r="AV39" s="851"/>
      <c r="AW39" s="851"/>
      <c r="AX39" s="851"/>
      <c r="AY39" s="851"/>
      <c r="AZ39" s="852">
        <v>613.20000000000005</v>
      </c>
      <c r="BA39" s="852"/>
      <c r="BB39" s="852"/>
      <c r="BC39" s="852"/>
      <c r="BD39" s="852"/>
      <c r="BE39" s="848" t="s">
        <v>389</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t="s">
        <v>395</v>
      </c>
      <c r="C40" s="776"/>
      <c r="D40" s="776"/>
      <c r="E40" s="776"/>
      <c r="F40" s="776"/>
      <c r="G40" s="776"/>
      <c r="H40" s="776"/>
      <c r="I40" s="776"/>
      <c r="J40" s="776"/>
      <c r="K40" s="776"/>
      <c r="L40" s="776"/>
      <c r="M40" s="776"/>
      <c r="N40" s="776"/>
      <c r="O40" s="776"/>
      <c r="P40" s="777"/>
      <c r="Q40" s="778">
        <f>693+482</f>
        <v>1175</v>
      </c>
      <c r="R40" s="779"/>
      <c r="S40" s="779"/>
      <c r="T40" s="779"/>
      <c r="U40" s="779"/>
      <c r="V40" s="779">
        <f>586+302</f>
        <v>888</v>
      </c>
      <c r="W40" s="779"/>
      <c r="X40" s="779"/>
      <c r="Y40" s="779"/>
      <c r="Z40" s="779"/>
      <c r="AA40" s="779">
        <f t="shared" si="0"/>
        <v>287</v>
      </c>
      <c r="AB40" s="779"/>
      <c r="AC40" s="779"/>
      <c r="AD40" s="779"/>
      <c r="AE40" s="780"/>
      <c r="AF40" s="781">
        <v>2040</v>
      </c>
      <c r="AG40" s="782"/>
      <c r="AH40" s="782"/>
      <c r="AI40" s="782"/>
      <c r="AJ40" s="783"/>
      <c r="AK40" s="850" t="s">
        <v>553</v>
      </c>
      <c r="AL40" s="851"/>
      <c r="AM40" s="851"/>
      <c r="AN40" s="851"/>
      <c r="AO40" s="851"/>
      <c r="AP40" s="851">
        <v>5315</v>
      </c>
      <c r="AQ40" s="851"/>
      <c r="AR40" s="851"/>
      <c r="AS40" s="851"/>
      <c r="AT40" s="851"/>
      <c r="AU40" s="851" t="s">
        <v>489</v>
      </c>
      <c r="AV40" s="851"/>
      <c r="AW40" s="851"/>
      <c r="AX40" s="851"/>
      <c r="AY40" s="851"/>
      <c r="AZ40" s="852" t="s">
        <v>489</v>
      </c>
      <c r="BA40" s="852"/>
      <c r="BB40" s="852"/>
      <c r="BC40" s="852"/>
      <c r="BD40" s="852"/>
      <c r="BE40" s="848" t="s">
        <v>389</v>
      </c>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t="s">
        <v>396</v>
      </c>
      <c r="C41" s="776"/>
      <c r="D41" s="776"/>
      <c r="E41" s="776"/>
      <c r="F41" s="776"/>
      <c r="G41" s="776"/>
      <c r="H41" s="776"/>
      <c r="I41" s="776"/>
      <c r="J41" s="776"/>
      <c r="K41" s="776"/>
      <c r="L41" s="776"/>
      <c r="M41" s="776"/>
      <c r="N41" s="776"/>
      <c r="O41" s="776"/>
      <c r="P41" s="777"/>
      <c r="Q41" s="778">
        <v>15</v>
      </c>
      <c r="R41" s="779"/>
      <c r="S41" s="779"/>
      <c r="T41" s="779"/>
      <c r="U41" s="779"/>
      <c r="V41" s="779">
        <v>15</v>
      </c>
      <c r="W41" s="779"/>
      <c r="X41" s="779"/>
      <c r="Y41" s="779"/>
      <c r="Z41" s="779"/>
      <c r="AA41" s="779" t="s">
        <v>489</v>
      </c>
      <c r="AB41" s="779"/>
      <c r="AC41" s="779"/>
      <c r="AD41" s="779"/>
      <c r="AE41" s="780"/>
      <c r="AF41" s="781" t="s">
        <v>113</v>
      </c>
      <c r="AG41" s="782"/>
      <c r="AH41" s="782"/>
      <c r="AI41" s="782"/>
      <c r="AJ41" s="783"/>
      <c r="AK41" s="850">
        <v>6</v>
      </c>
      <c r="AL41" s="851"/>
      <c r="AM41" s="851"/>
      <c r="AN41" s="851"/>
      <c r="AO41" s="851"/>
      <c r="AP41" s="851">
        <v>29</v>
      </c>
      <c r="AQ41" s="851"/>
      <c r="AR41" s="851"/>
      <c r="AS41" s="851"/>
      <c r="AT41" s="851"/>
      <c r="AU41" s="851">
        <v>19</v>
      </c>
      <c r="AV41" s="851"/>
      <c r="AW41" s="851"/>
      <c r="AX41" s="851"/>
      <c r="AY41" s="851"/>
      <c r="AZ41" s="852" t="s">
        <v>489</v>
      </c>
      <c r="BA41" s="852"/>
      <c r="BB41" s="852"/>
      <c r="BC41" s="852"/>
      <c r="BD41" s="852"/>
      <c r="BE41" s="848" t="s">
        <v>397</v>
      </c>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7374</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400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401</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402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551</v>
      </c>
      <c r="C68" s="890"/>
      <c r="D68" s="890"/>
      <c r="E68" s="890"/>
      <c r="F68" s="890"/>
      <c r="G68" s="890"/>
      <c r="H68" s="890"/>
      <c r="I68" s="890"/>
      <c r="J68" s="890"/>
      <c r="K68" s="890"/>
      <c r="L68" s="890"/>
      <c r="M68" s="890"/>
      <c r="N68" s="890"/>
      <c r="O68" s="890"/>
      <c r="P68" s="891"/>
      <c r="Q68" s="892">
        <v>1276</v>
      </c>
      <c r="R68" s="886"/>
      <c r="S68" s="886"/>
      <c r="T68" s="886"/>
      <c r="U68" s="886"/>
      <c r="V68" s="886">
        <v>1274</v>
      </c>
      <c r="W68" s="886"/>
      <c r="X68" s="886"/>
      <c r="Y68" s="886"/>
      <c r="Z68" s="886"/>
      <c r="AA68" s="886">
        <v>2</v>
      </c>
      <c r="AB68" s="886"/>
      <c r="AC68" s="886"/>
      <c r="AD68" s="886"/>
      <c r="AE68" s="886"/>
      <c r="AF68" s="886">
        <v>2</v>
      </c>
      <c r="AG68" s="886"/>
      <c r="AH68" s="886"/>
      <c r="AI68" s="886"/>
      <c r="AJ68" s="886"/>
      <c r="AK68" s="886">
        <v>919</v>
      </c>
      <c r="AL68" s="886"/>
      <c r="AM68" s="886"/>
      <c r="AN68" s="886"/>
      <c r="AO68" s="886"/>
      <c r="AP68" s="886">
        <v>1110</v>
      </c>
      <c r="AQ68" s="886"/>
      <c r="AR68" s="886"/>
      <c r="AS68" s="886"/>
      <c r="AT68" s="886"/>
      <c r="AU68" s="886">
        <v>926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552</v>
      </c>
      <c r="C69" s="894"/>
      <c r="D69" s="894"/>
      <c r="E69" s="894"/>
      <c r="F69" s="894"/>
      <c r="G69" s="894"/>
      <c r="H69" s="894"/>
      <c r="I69" s="894"/>
      <c r="J69" s="894"/>
      <c r="K69" s="894"/>
      <c r="L69" s="894"/>
      <c r="M69" s="894"/>
      <c r="N69" s="894"/>
      <c r="O69" s="894"/>
      <c r="P69" s="895"/>
      <c r="Q69" s="896">
        <v>1476</v>
      </c>
      <c r="R69" s="851"/>
      <c r="S69" s="851"/>
      <c r="T69" s="851"/>
      <c r="U69" s="851"/>
      <c r="V69" s="851">
        <v>1331</v>
      </c>
      <c r="W69" s="851"/>
      <c r="X69" s="851"/>
      <c r="Y69" s="851"/>
      <c r="Z69" s="851"/>
      <c r="AA69" s="851">
        <v>145</v>
      </c>
      <c r="AB69" s="851"/>
      <c r="AC69" s="851"/>
      <c r="AD69" s="851"/>
      <c r="AE69" s="851"/>
      <c r="AF69" s="851">
        <v>145</v>
      </c>
      <c r="AG69" s="851"/>
      <c r="AH69" s="851"/>
      <c r="AI69" s="851"/>
      <c r="AJ69" s="851"/>
      <c r="AK69" s="851" t="s">
        <v>553</v>
      </c>
      <c r="AL69" s="851"/>
      <c r="AM69" s="851"/>
      <c r="AN69" s="851"/>
      <c r="AO69" s="851"/>
      <c r="AP69" s="851" t="s">
        <v>553</v>
      </c>
      <c r="AQ69" s="851"/>
      <c r="AR69" s="851"/>
      <c r="AS69" s="851"/>
      <c r="AT69" s="851"/>
      <c r="AU69" s="851" t="s">
        <v>553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554</v>
      </c>
      <c r="C70" s="894"/>
      <c r="D70" s="894"/>
      <c r="E70" s="894"/>
      <c r="F70" s="894"/>
      <c r="G70" s="894"/>
      <c r="H70" s="894"/>
      <c r="I70" s="894"/>
      <c r="J70" s="894"/>
      <c r="K70" s="894"/>
      <c r="L70" s="894"/>
      <c r="M70" s="894"/>
      <c r="N70" s="894"/>
      <c r="O70" s="894"/>
      <c r="P70" s="895"/>
      <c r="Q70" s="896">
        <v>182</v>
      </c>
      <c r="R70" s="851"/>
      <c r="S70" s="851"/>
      <c r="T70" s="851"/>
      <c r="U70" s="851"/>
      <c r="V70" s="851">
        <v>182</v>
      </c>
      <c r="W70" s="851"/>
      <c r="X70" s="851"/>
      <c r="Y70" s="851"/>
      <c r="Z70" s="851"/>
      <c r="AA70" s="851" t="s">
        <v>489</v>
      </c>
      <c r="AB70" s="851"/>
      <c r="AC70" s="851"/>
      <c r="AD70" s="851"/>
      <c r="AE70" s="851"/>
      <c r="AF70" s="851">
        <v>4</v>
      </c>
      <c r="AG70" s="851"/>
      <c r="AH70" s="851"/>
      <c r="AI70" s="851"/>
      <c r="AJ70" s="851"/>
      <c r="AK70" s="851">
        <v>135</v>
      </c>
      <c r="AL70" s="851"/>
      <c r="AM70" s="851"/>
      <c r="AN70" s="851"/>
      <c r="AO70" s="851"/>
      <c r="AP70" s="851">
        <v>1344</v>
      </c>
      <c r="AQ70" s="851"/>
      <c r="AR70" s="851"/>
      <c r="AS70" s="851"/>
      <c r="AT70" s="851"/>
      <c r="AU70" s="851">
        <v>391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403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412</v>
      </c>
      <c r="AB109" s="915"/>
      <c r="AC109" s="915"/>
      <c r="AD109" s="915"/>
      <c r="AE109" s="916"/>
      <c r="AF109" s="914" t="s">
        <v>290</v>
      </c>
      <c r="AG109" s="915"/>
      <c r="AH109" s="915"/>
      <c r="AI109" s="915"/>
      <c r="AJ109" s="916"/>
      <c r="AK109" s="914" t="s">
        <v>289</v>
      </c>
      <c r="AL109" s="915"/>
      <c r="AM109" s="915"/>
      <c r="AN109" s="915"/>
      <c r="AO109" s="916"/>
      <c r="AP109" s="914" t="s">
        <v>413</v>
      </c>
      <c r="AQ109" s="915"/>
      <c r="AR109" s="915"/>
      <c r="AS109" s="915"/>
      <c r="AT109" s="917"/>
      <c r="AU109" s="934" t="s">
        <v>411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412</v>
      </c>
      <c r="BR109" s="915"/>
      <c r="BS109" s="915"/>
      <c r="BT109" s="915"/>
      <c r="BU109" s="916"/>
      <c r="BV109" s="914" t="s">
        <v>290</v>
      </c>
      <c r="BW109" s="915"/>
      <c r="BX109" s="915"/>
      <c r="BY109" s="915"/>
      <c r="BZ109" s="916"/>
      <c r="CA109" s="914" t="s">
        <v>289</v>
      </c>
      <c r="CB109" s="915"/>
      <c r="CC109" s="915"/>
      <c r="CD109" s="915"/>
      <c r="CE109" s="916"/>
      <c r="CF109" s="935" t="s">
        <v>413</v>
      </c>
      <c r="CG109" s="935"/>
      <c r="CH109" s="935"/>
      <c r="CI109" s="935"/>
      <c r="CJ109" s="935"/>
      <c r="CK109" s="914" t="s">
        <v>414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412</v>
      </c>
      <c r="DH109" s="915"/>
      <c r="DI109" s="915"/>
      <c r="DJ109" s="915"/>
      <c r="DK109" s="916"/>
      <c r="DL109" s="914" t="s">
        <v>290</v>
      </c>
      <c r="DM109" s="915"/>
      <c r="DN109" s="915"/>
      <c r="DO109" s="915"/>
      <c r="DP109" s="916"/>
      <c r="DQ109" s="914" t="s">
        <v>289</v>
      </c>
      <c r="DR109" s="915"/>
      <c r="DS109" s="915"/>
      <c r="DT109" s="915"/>
      <c r="DU109" s="916"/>
      <c r="DV109" s="914" t="s">
        <v>413</v>
      </c>
      <c r="DW109" s="915"/>
      <c r="DX109" s="915"/>
      <c r="DY109" s="915"/>
      <c r="DZ109" s="917"/>
    </row>
    <row r="110" spans="1:131" s="199" customFormat="1" ht="26.25" customHeight="1" x14ac:dyDescent="0.15">
      <c r="A110" s="918" t="s">
        <v>415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13138058</v>
      </c>
      <c r="AB110" s="922"/>
      <c r="AC110" s="922"/>
      <c r="AD110" s="922"/>
      <c r="AE110" s="923"/>
      <c r="AF110" s="924">
        <v>12486719</v>
      </c>
      <c r="AG110" s="922"/>
      <c r="AH110" s="922"/>
      <c r="AI110" s="922"/>
      <c r="AJ110" s="923"/>
      <c r="AK110" s="924">
        <v>12702978</v>
      </c>
      <c r="AL110" s="922"/>
      <c r="AM110" s="922"/>
      <c r="AN110" s="922"/>
      <c r="AO110" s="923"/>
      <c r="AP110" s="925">
        <v>31.8</v>
      </c>
      <c r="AQ110" s="926"/>
      <c r="AR110" s="926"/>
      <c r="AS110" s="926"/>
      <c r="AT110" s="927"/>
      <c r="AU110" s="928" t="s">
        <v>60</v>
      </c>
      <c r="AV110" s="929"/>
      <c r="AW110" s="929"/>
      <c r="AX110" s="929"/>
      <c r="AY110" s="929"/>
      <c r="AZ110" s="970" t="s">
        <v>416</v>
      </c>
      <c r="BA110" s="919"/>
      <c r="BB110" s="919"/>
      <c r="BC110" s="919"/>
      <c r="BD110" s="919"/>
      <c r="BE110" s="919"/>
      <c r="BF110" s="919"/>
      <c r="BG110" s="919"/>
      <c r="BH110" s="919"/>
      <c r="BI110" s="919"/>
      <c r="BJ110" s="919"/>
      <c r="BK110" s="919"/>
      <c r="BL110" s="919"/>
      <c r="BM110" s="919"/>
      <c r="BN110" s="919"/>
      <c r="BO110" s="919"/>
      <c r="BP110" s="920"/>
      <c r="BQ110" s="956">
        <v>128768533</v>
      </c>
      <c r="BR110" s="957"/>
      <c r="BS110" s="957"/>
      <c r="BT110" s="957"/>
      <c r="BU110" s="957"/>
      <c r="BV110" s="957">
        <v>129011276</v>
      </c>
      <c r="BW110" s="957"/>
      <c r="BX110" s="957"/>
      <c r="BY110" s="957"/>
      <c r="BZ110" s="957"/>
      <c r="CA110" s="957">
        <v>126596366</v>
      </c>
      <c r="CB110" s="957"/>
      <c r="CC110" s="957"/>
      <c r="CD110" s="957"/>
      <c r="CE110" s="957"/>
      <c r="CF110" s="971">
        <v>317.2</v>
      </c>
      <c r="CG110" s="972"/>
      <c r="CH110" s="972"/>
      <c r="CI110" s="972"/>
      <c r="CJ110" s="972"/>
      <c r="CK110" s="973" t="s">
        <v>417</v>
      </c>
      <c r="CL110" s="974"/>
      <c r="CM110" s="953" t="s">
        <v>418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420</v>
      </c>
      <c r="BA111" s="980"/>
      <c r="BB111" s="980"/>
      <c r="BC111" s="980"/>
      <c r="BD111" s="980"/>
      <c r="BE111" s="980"/>
      <c r="BF111" s="980"/>
      <c r="BG111" s="980"/>
      <c r="BH111" s="980"/>
      <c r="BI111" s="980"/>
      <c r="BJ111" s="980"/>
      <c r="BK111" s="980"/>
      <c r="BL111" s="980"/>
      <c r="BM111" s="980"/>
      <c r="BN111" s="980"/>
      <c r="BO111" s="980"/>
      <c r="BP111" s="981"/>
      <c r="BQ111" s="949">
        <v>1541691</v>
      </c>
      <c r="BR111" s="950"/>
      <c r="BS111" s="950"/>
      <c r="BT111" s="950"/>
      <c r="BU111" s="950"/>
      <c r="BV111" s="950">
        <v>1343872</v>
      </c>
      <c r="BW111" s="950"/>
      <c r="BX111" s="950"/>
      <c r="BY111" s="950"/>
      <c r="BZ111" s="950"/>
      <c r="CA111" s="950">
        <v>1144814</v>
      </c>
      <c r="CB111" s="950"/>
      <c r="CC111" s="950"/>
      <c r="CD111" s="950"/>
      <c r="CE111" s="950"/>
      <c r="CF111" s="944">
        <v>2.9</v>
      </c>
      <c r="CG111" s="945"/>
      <c r="CH111" s="945"/>
      <c r="CI111" s="945"/>
      <c r="CJ111" s="945"/>
      <c r="CK111" s="975"/>
      <c r="CL111" s="976"/>
      <c r="CM111" s="946" t="s">
        <v>421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422</v>
      </c>
      <c r="B112" s="983"/>
      <c r="C112" s="980" t="s">
        <v>423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424</v>
      </c>
      <c r="BA112" s="980"/>
      <c r="BB112" s="980"/>
      <c r="BC112" s="980"/>
      <c r="BD112" s="980"/>
      <c r="BE112" s="980"/>
      <c r="BF112" s="980"/>
      <c r="BG112" s="980"/>
      <c r="BH112" s="980"/>
      <c r="BI112" s="980"/>
      <c r="BJ112" s="980"/>
      <c r="BK112" s="980"/>
      <c r="BL112" s="980"/>
      <c r="BM112" s="980"/>
      <c r="BN112" s="980"/>
      <c r="BO112" s="980"/>
      <c r="BP112" s="981"/>
      <c r="BQ112" s="949">
        <v>19817117</v>
      </c>
      <c r="BR112" s="950"/>
      <c r="BS112" s="950"/>
      <c r="BT112" s="950"/>
      <c r="BU112" s="950"/>
      <c r="BV112" s="950">
        <v>19304697</v>
      </c>
      <c r="BW112" s="950"/>
      <c r="BX112" s="950"/>
      <c r="BY112" s="950"/>
      <c r="BZ112" s="950"/>
      <c r="CA112" s="950">
        <v>18830696</v>
      </c>
      <c r="CB112" s="950"/>
      <c r="CC112" s="950"/>
      <c r="CD112" s="950"/>
      <c r="CE112" s="950"/>
      <c r="CF112" s="944">
        <v>47.2</v>
      </c>
      <c r="CG112" s="945"/>
      <c r="CH112" s="945"/>
      <c r="CI112" s="945"/>
      <c r="CJ112" s="945"/>
      <c r="CK112" s="975"/>
      <c r="CL112" s="976"/>
      <c r="CM112" s="946" t="s">
        <v>425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426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1898810</v>
      </c>
      <c r="AB113" s="964"/>
      <c r="AC113" s="964"/>
      <c r="AD113" s="964"/>
      <c r="AE113" s="965"/>
      <c r="AF113" s="966">
        <v>2022770</v>
      </c>
      <c r="AG113" s="964"/>
      <c r="AH113" s="964"/>
      <c r="AI113" s="964"/>
      <c r="AJ113" s="965"/>
      <c r="AK113" s="966">
        <v>1925803</v>
      </c>
      <c r="AL113" s="964"/>
      <c r="AM113" s="964"/>
      <c r="AN113" s="964"/>
      <c r="AO113" s="965"/>
      <c r="AP113" s="967">
        <v>4.8</v>
      </c>
      <c r="AQ113" s="968"/>
      <c r="AR113" s="968"/>
      <c r="AS113" s="968"/>
      <c r="AT113" s="969"/>
      <c r="AU113" s="930"/>
      <c r="AV113" s="931"/>
      <c r="AW113" s="931"/>
      <c r="AX113" s="931"/>
      <c r="AY113" s="931"/>
      <c r="AZ113" s="979" t="s">
        <v>427</v>
      </c>
      <c r="BA113" s="980"/>
      <c r="BB113" s="980"/>
      <c r="BC113" s="980"/>
      <c r="BD113" s="980"/>
      <c r="BE113" s="980"/>
      <c r="BF113" s="980"/>
      <c r="BG113" s="980"/>
      <c r="BH113" s="980"/>
      <c r="BI113" s="980"/>
      <c r="BJ113" s="980"/>
      <c r="BK113" s="980"/>
      <c r="BL113" s="980"/>
      <c r="BM113" s="980"/>
      <c r="BN113" s="980"/>
      <c r="BO113" s="980"/>
      <c r="BP113" s="981"/>
      <c r="BQ113" s="949">
        <v>1944023</v>
      </c>
      <c r="BR113" s="950"/>
      <c r="BS113" s="950"/>
      <c r="BT113" s="950"/>
      <c r="BU113" s="950"/>
      <c r="BV113" s="950">
        <v>1615677</v>
      </c>
      <c r="BW113" s="950"/>
      <c r="BX113" s="950"/>
      <c r="BY113" s="950"/>
      <c r="BZ113" s="950"/>
      <c r="CA113" s="950">
        <v>1316719</v>
      </c>
      <c r="CB113" s="950"/>
      <c r="CC113" s="950"/>
      <c r="CD113" s="950"/>
      <c r="CE113" s="950"/>
      <c r="CF113" s="944">
        <v>3.3</v>
      </c>
      <c r="CG113" s="945"/>
      <c r="CH113" s="945"/>
      <c r="CI113" s="945"/>
      <c r="CJ113" s="945"/>
      <c r="CK113" s="975"/>
      <c r="CL113" s="976"/>
      <c r="CM113" s="946" t="s">
        <v>428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340462</v>
      </c>
      <c r="AB114" s="989"/>
      <c r="AC114" s="989"/>
      <c r="AD114" s="989"/>
      <c r="AE114" s="990"/>
      <c r="AF114" s="991">
        <v>339986</v>
      </c>
      <c r="AG114" s="989"/>
      <c r="AH114" s="989"/>
      <c r="AI114" s="989"/>
      <c r="AJ114" s="990"/>
      <c r="AK114" s="991">
        <v>302572</v>
      </c>
      <c r="AL114" s="989"/>
      <c r="AM114" s="989"/>
      <c r="AN114" s="989"/>
      <c r="AO114" s="990"/>
      <c r="AP114" s="992">
        <v>0.8</v>
      </c>
      <c r="AQ114" s="993"/>
      <c r="AR114" s="993"/>
      <c r="AS114" s="993"/>
      <c r="AT114" s="994"/>
      <c r="AU114" s="930"/>
      <c r="AV114" s="931"/>
      <c r="AW114" s="931"/>
      <c r="AX114" s="931"/>
      <c r="AY114" s="931"/>
      <c r="AZ114" s="979" t="s">
        <v>430</v>
      </c>
      <c r="BA114" s="980"/>
      <c r="BB114" s="980"/>
      <c r="BC114" s="980"/>
      <c r="BD114" s="980"/>
      <c r="BE114" s="980"/>
      <c r="BF114" s="980"/>
      <c r="BG114" s="980"/>
      <c r="BH114" s="980"/>
      <c r="BI114" s="980"/>
      <c r="BJ114" s="980"/>
      <c r="BK114" s="980"/>
      <c r="BL114" s="980"/>
      <c r="BM114" s="980"/>
      <c r="BN114" s="980"/>
      <c r="BO114" s="980"/>
      <c r="BP114" s="981"/>
      <c r="BQ114" s="949">
        <v>12748477</v>
      </c>
      <c r="BR114" s="950"/>
      <c r="BS114" s="950"/>
      <c r="BT114" s="950"/>
      <c r="BU114" s="950"/>
      <c r="BV114" s="950">
        <v>11920500</v>
      </c>
      <c r="BW114" s="950"/>
      <c r="BX114" s="950"/>
      <c r="BY114" s="950"/>
      <c r="BZ114" s="950"/>
      <c r="CA114" s="950">
        <v>11569554</v>
      </c>
      <c r="CB114" s="950"/>
      <c r="CC114" s="950"/>
      <c r="CD114" s="950"/>
      <c r="CE114" s="950"/>
      <c r="CF114" s="944">
        <v>29</v>
      </c>
      <c r="CG114" s="945"/>
      <c r="CH114" s="945"/>
      <c r="CI114" s="945"/>
      <c r="CJ114" s="945"/>
      <c r="CK114" s="975"/>
      <c r="CL114" s="976"/>
      <c r="CM114" s="946" t="s">
        <v>431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432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313320</v>
      </c>
      <c r="AB115" s="964"/>
      <c r="AC115" s="964"/>
      <c r="AD115" s="964"/>
      <c r="AE115" s="965"/>
      <c r="AF115" s="966">
        <v>241173</v>
      </c>
      <c r="AG115" s="964"/>
      <c r="AH115" s="964"/>
      <c r="AI115" s="964"/>
      <c r="AJ115" s="965"/>
      <c r="AK115" s="966">
        <v>235940</v>
      </c>
      <c r="AL115" s="964"/>
      <c r="AM115" s="964"/>
      <c r="AN115" s="964"/>
      <c r="AO115" s="965"/>
      <c r="AP115" s="967">
        <v>0.6</v>
      </c>
      <c r="AQ115" s="968"/>
      <c r="AR115" s="968"/>
      <c r="AS115" s="968"/>
      <c r="AT115" s="969"/>
      <c r="AU115" s="930"/>
      <c r="AV115" s="931"/>
      <c r="AW115" s="931"/>
      <c r="AX115" s="931"/>
      <c r="AY115" s="931"/>
      <c r="AZ115" s="979" t="s">
        <v>433</v>
      </c>
      <c r="BA115" s="980"/>
      <c r="BB115" s="980"/>
      <c r="BC115" s="980"/>
      <c r="BD115" s="980"/>
      <c r="BE115" s="980"/>
      <c r="BF115" s="980"/>
      <c r="BG115" s="980"/>
      <c r="BH115" s="980"/>
      <c r="BI115" s="980"/>
      <c r="BJ115" s="980"/>
      <c r="BK115" s="980"/>
      <c r="BL115" s="980"/>
      <c r="BM115" s="980"/>
      <c r="BN115" s="980"/>
      <c r="BO115" s="980"/>
      <c r="BP115" s="981"/>
      <c r="BQ115" s="949">
        <v>1600</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434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435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3418</v>
      </c>
      <c r="AB116" s="989"/>
      <c r="AC116" s="989"/>
      <c r="AD116" s="989"/>
      <c r="AE116" s="990"/>
      <c r="AF116" s="991">
        <v>2485</v>
      </c>
      <c r="AG116" s="989"/>
      <c r="AH116" s="989"/>
      <c r="AI116" s="989"/>
      <c r="AJ116" s="990"/>
      <c r="AK116" s="991">
        <v>892</v>
      </c>
      <c r="AL116" s="989"/>
      <c r="AM116" s="989"/>
      <c r="AN116" s="989"/>
      <c r="AO116" s="990"/>
      <c r="AP116" s="992">
        <v>0</v>
      </c>
      <c r="AQ116" s="993"/>
      <c r="AR116" s="993"/>
      <c r="AS116" s="993"/>
      <c r="AT116" s="994"/>
      <c r="AU116" s="930"/>
      <c r="AV116" s="931"/>
      <c r="AW116" s="931"/>
      <c r="AX116" s="931"/>
      <c r="AY116" s="931"/>
      <c r="AZ116" s="997" t="s">
        <v>436</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1166094</v>
      </c>
      <c r="DH116" s="989"/>
      <c r="DI116" s="989"/>
      <c r="DJ116" s="989"/>
      <c r="DK116" s="990"/>
      <c r="DL116" s="991">
        <v>1054215</v>
      </c>
      <c r="DM116" s="989"/>
      <c r="DN116" s="989"/>
      <c r="DO116" s="989"/>
      <c r="DP116" s="990"/>
      <c r="DQ116" s="991">
        <v>939881</v>
      </c>
      <c r="DR116" s="989"/>
      <c r="DS116" s="989"/>
      <c r="DT116" s="989"/>
      <c r="DU116" s="990"/>
      <c r="DV116" s="992">
        <v>2.4</v>
      </c>
      <c r="DW116" s="993"/>
      <c r="DX116" s="993"/>
      <c r="DY116" s="993"/>
      <c r="DZ116" s="994"/>
    </row>
    <row r="117" spans="1:130" s="199" customFormat="1" ht="26.25" customHeight="1" x14ac:dyDescent="0.15">
      <c r="A117" s="934" t="s">
        <v>173</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438</v>
      </c>
      <c r="Z117" s="916"/>
      <c r="AA117" s="1006">
        <v>15694068</v>
      </c>
      <c r="AB117" s="1007"/>
      <c r="AC117" s="1007"/>
      <c r="AD117" s="1007"/>
      <c r="AE117" s="1008"/>
      <c r="AF117" s="1009">
        <v>15093133</v>
      </c>
      <c r="AG117" s="1007"/>
      <c r="AH117" s="1007"/>
      <c r="AI117" s="1007"/>
      <c r="AJ117" s="1008"/>
      <c r="AK117" s="1009">
        <v>15168185</v>
      </c>
      <c r="AL117" s="1007"/>
      <c r="AM117" s="1007"/>
      <c r="AN117" s="1007"/>
      <c r="AO117" s="1008"/>
      <c r="AP117" s="1010"/>
      <c r="AQ117" s="1011"/>
      <c r="AR117" s="1011"/>
      <c r="AS117" s="1011"/>
      <c r="AT117" s="1012"/>
      <c r="AU117" s="930"/>
      <c r="AV117" s="931"/>
      <c r="AW117" s="931"/>
      <c r="AX117" s="931"/>
      <c r="AY117" s="931"/>
      <c r="AZ117" s="997" t="s">
        <v>439</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440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414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412</v>
      </c>
      <c r="AB118" s="915"/>
      <c r="AC118" s="915"/>
      <c r="AD118" s="915"/>
      <c r="AE118" s="916"/>
      <c r="AF118" s="914" t="s">
        <v>290</v>
      </c>
      <c r="AG118" s="915"/>
      <c r="AH118" s="915"/>
      <c r="AI118" s="915"/>
      <c r="AJ118" s="916"/>
      <c r="AK118" s="914" t="s">
        <v>289</v>
      </c>
      <c r="AL118" s="915"/>
      <c r="AM118" s="915"/>
      <c r="AN118" s="915"/>
      <c r="AO118" s="916"/>
      <c r="AP118" s="1001" t="s">
        <v>413</v>
      </c>
      <c r="AQ118" s="1002"/>
      <c r="AR118" s="1002"/>
      <c r="AS118" s="1002"/>
      <c r="AT118" s="1003"/>
      <c r="AU118" s="930"/>
      <c r="AV118" s="931"/>
      <c r="AW118" s="931"/>
      <c r="AX118" s="931"/>
      <c r="AY118" s="931"/>
      <c r="AZ118" s="1004" t="s">
        <v>441</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442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417</v>
      </c>
      <c r="B119" s="974"/>
      <c r="C119" s="953" t="s">
        <v>418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v>765</v>
      </c>
      <c r="AB119" s="922"/>
      <c r="AC119" s="922"/>
      <c r="AD119" s="922"/>
      <c r="AE119" s="923"/>
      <c r="AF119" s="924">
        <v>142</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173</v>
      </c>
      <c r="BA119" s="230"/>
      <c r="BB119" s="230"/>
      <c r="BC119" s="230"/>
      <c r="BD119" s="230"/>
      <c r="BE119" s="230"/>
      <c r="BF119" s="230"/>
      <c r="BG119" s="230"/>
      <c r="BH119" s="230"/>
      <c r="BI119" s="230"/>
      <c r="BJ119" s="230"/>
      <c r="BK119" s="230"/>
      <c r="BL119" s="230"/>
      <c r="BM119" s="230"/>
      <c r="BN119" s="230"/>
      <c r="BO119" s="1005" t="s">
        <v>443</v>
      </c>
      <c r="BP119" s="1036"/>
      <c r="BQ119" s="1027">
        <v>164821441</v>
      </c>
      <c r="BR119" s="1028"/>
      <c r="BS119" s="1028"/>
      <c r="BT119" s="1028"/>
      <c r="BU119" s="1028"/>
      <c r="BV119" s="1028">
        <v>163196022</v>
      </c>
      <c r="BW119" s="1028"/>
      <c r="BX119" s="1028"/>
      <c r="BY119" s="1028"/>
      <c r="BZ119" s="1028"/>
      <c r="CA119" s="1028">
        <v>159458149</v>
      </c>
      <c r="CB119" s="1028"/>
      <c r="CC119" s="1028"/>
      <c r="CD119" s="1028"/>
      <c r="CE119" s="1028"/>
      <c r="CF119" s="1029"/>
      <c r="CG119" s="1030"/>
      <c r="CH119" s="1030"/>
      <c r="CI119" s="1030"/>
      <c r="CJ119" s="1031"/>
      <c r="CK119" s="977"/>
      <c r="CL119" s="978"/>
      <c r="CM119" s="1032" t="s">
        <v>444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375597</v>
      </c>
      <c r="DH119" s="1014"/>
      <c r="DI119" s="1014"/>
      <c r="DJ119" s="1014"/>
      <c r="DK119" s="1015"/>
      <c r="DL119" s="1013">
        <v>289657</v>
      </c>
      <c r="DM119" s="1014"/>
      <c r="DN119" s="1014"/>
      <c r="DO119" s="1014"/>
      <c r="DP119" s="1015"/>
      <c r="DQ119" s="1013">
        <v>204933</v>
      </c>
      <c r="DR119" s="1014"/>
      <c r="DS119" s="1014"/>
      <c r="DT119" s="1014"/>
      <c r="DU119" s="1015"/>
      <c r="DV119" s="1016">
        <v>0.5</v>
      </c>
      <c r="DW119" s="1017"/>
      <c r="DX119" s="1017"/>
      <c r="DY119" s="1017"/>
      <c r="DZ119" s="1018"/>
    </row>
    <row r="120" spans="1:130" s="199" customFormat="1" ht="26.25" customHeight="1" x14ac:dyDescent="0.15">
      <c r="A120" s="1089"/>
      <c r="B120" s="976"/>
      <c r="C120" s="946" t="s">
        <v>421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445</v>
      </c>
      <c r="AV120" s="1020"/>
      <c r="AW120" s="1020"/>
      <c r="AX120" s="1020"/>
      <c r="AY120" s="1021"/>
      <c r="AZ120" s="970" t="s">
        <v>446</v>
      </c>
      <c r="BA120" s="919"/>
      <c r="BB120" s="919"/>
      <c r="BC120" s="919"/>
      <c r="BD120" s="919"/>
      <c r="BE120" s="919"/>
      <c r="BF120" s="919"/>
      <c r="BG120" s="919"/>
      <c r="BH120" s="919"/>
      <c r="BI120" s="919"/>
      <c r="BJ120" s="919"/>
      <c r="BK120" s="919"/>
      <c r="BL120" s="919"/>
      <c r="BM120" s="919"/>
      <c r="BN120" s="919"/>
      <c r="BO120" s="919"/>
      <c r="BP120" s="920"/>
      <c r="BQ120" s="956">
        <v>5622669</v>
      </c>
      <c r="BR120" s="957"/>
      <c r="BS120" s="957"/>
      <c r="BT120" s="957"/>
      <c r="BU120" s="957"/>
      <c r="BV120" s="957">
        <v>7422904</v>
      </c>
      <c r="BW120" s="957"/>
      <c r="BX120" s="957"/>
      <c r="BY120" s="957"/>
      <c r="BZ120" s="957"/>
      <c r="CA120" s="957">
        <v>8801396</v>
      </c>
      <c r="CB120" s="957"/>
      <c r="CC120" s="957"/>
      <c r="CD120" s="957"/>
      <c r="CE120" s="957"/>
      <c r="CF120" s="971">
        <v>22.1</v>
      </c>
      <c r="CG120" s="972"/>
      <c r="CH120" s="972"/>
      <c r="CI120" s="972"/>
      <c r="CJ120" s="972"/>
      <c r="CK120" s="1037" t="s">
        <v>447</v>
      </c>
      <c r="CL120" s="1038"/>
      <c r="CM120" s="1038"/>
      <c r="CN120" s="1038"/>
      <c r="CO120" s="1039"/>
      <c r="CP120" s="1045" t="s">
        <v>392</v>
      </c>
      <c r="CQ120" s="1046"/>
      <c r="CR120" s="1046"/>
      <c r="CS120" s="1046"/>
      <c r="CT120" s="1046"/>
      <c r="CU120" s="1046"/>
      <c r="CV120" s="1046"/>
      <c r="CW120" s="1046"/>
      <c r="CX120" s="1046"/>
      <c r="CY120" s="1046"/>
      <c r="CZ120" s="1046"/>
      <c r="DA120" s="1046"/>
      <c r="DB120" s="1046"/>
      <c r="DC120" s="1046"/>
      <c r="DD120" s="1046"/>
      <c r="DE120" s="1046"/>
      <c r="DF120" s="1047"/>
      <c r="DG120" s="956">
        <v>13079699</v>
      </c>
      <c r="DH120" s="957"/>
      <c r="DI120" s="957"/>
      <c r="DJ120" s="957"/>
      <c r="DK120" s="957"/>
      <c r="DL120" s="957">
        <v>12770207</v>
      </c>
      <c r="DM120" s="957"/>
      <c r="DN120" s="957"/>
      <c r="DO120" s="957"/>
      <c r="DP120" s="957"/>
      <c r="DQ120" s="957">
        <v>12294301</v>
      </c>
      <c r="DR120" s="957"/>
      <c r="DS120" s="957"/>
      <c r="DT120" s="957"/>
      <c r="DU120" s="957"/>
      <c r="DV120" s="958">
        <v>30.8</v>
      </c>
      <c r="DW120" s="958"/>
      <c r="DX120" s="958"/>
      <c r="DY120" s="958"/>
      <c r="DZ120" s="959"/>
    </row>
    <row r="121" spans="1:130" s="199" customFormat="1" ht="26.25" customHeight="1" x14ac:dyDescent="0.15">
      <c r="A121" s="1089"/>
      <c r="B121" s="976"/>
      <c r="C121" s="997" t="s">
        <v>448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14163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449</v>
      </c>
      <c r="BA121" s="980"/>
      <c r="BB121" s="980"/>
      <c r="BC121" s="980"/>
      <c r="BD121" s="980"/>
      <c r="BE121" s="980"/>
      <c r="BF121" s="980"/>
      <c r="BG121" s="980"/>
      <c r="BH121" s="980"/>
      <c r="BI121" s="980"/>
      <c r="BJ121" s="980"/>
      <c r="BK121" s="980"/>
      <c r="BL121" s="980"/>
      <c r="BM121" s="980"/>
      <c r="BN121" s="980"/>
      <c r="BO121" s="980"/>
      <c r="BP121" s="981"/>
      <c r="BQ121" s="949">
        <v>16223531</v>
      </c>
      <c r="BR121" s="950"/>
      <c r="BS121" s="950"/>
      <c r="BT121" s="950"/>
      <c r="BU121" s="950"/>
      <c r="BV121" s="950">
        <v>16666452</v>
      </c>
      <c r="BW121" s="950"/>
      <c r="BX121" s="950"/>
      <c r="BY121" s="950"/>
      <c r="BZ121" s="950"/>
      <c r="CA121" s="950">
        <v>17805952</v>
      </c>
      <c r="CB121" s="950"/>
      <c r="CC121" s="950"/>
      <c r="CD121" s="950"/>
      <c r="CE121" s="950"/>
      <c r="CF121" s="944">
        <v>44.6</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5047617</v>
      </c>
      <c r="DH121" s="950"/>
      <c r="DI121" s="950"/>
      <c r="DJ121" s="950"/>
      <c r="DK121" s="950"/>
      <c r="DL121" s="950">
        <v>4821484</v>
      </c>
      <c r="DM121" s="950"/>
      <c r="DN121" s="950"/>
      <c r="DO121" s="950"/>
      <c r="DP121" s="950"/>
      <c r="DQ121" s="950">
        <v>4526265</v>
      </c>
      <c r="DR121" s="950"/>
      <c r="DS121" s="950"/>
      <c r="DT121" s="950"/>
      <c r="DU121" s="950"/>
      <c r="DV121" s="951">
        <v>11.3</v>
      </c>
      <c r="DW121" s="951"/>
      <c r="DX121" s="951"/>
      <c r="DY121" s="951"/>
      <c r="DZ121" s="952"/>
    </row>
    <row r="122" spans="1:130" s="199" customFormat="1" ht="26.25" customHeight="1" x14ac:dyDescent="0.15">
      <c r="A122" s="1089"/>
      <c r="B122" s="976"/>
      <c r="C122" s="946" t="s">
        <v>431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450</v>
      </c>
      <c r="BA122" s="995"/>
      <c r="BB122" s="995"/>
      <c r="BC122" s="995"/>
      <c r="BD122" s="995"/>
      <c r="BE122" s="995"/>
      <c r="BF122" s="995"/>
      <c r="BG122" s="995"/>
      <c r="BH122" s="995"/>
      <c r="BI122" s="995"/>
      <c r="BJ122" s="995"/>
      <c r="BK122" s="995"/>
      <c r="BL122" s="995"/>
      <c r="BM122" s="995"/>
      <c r="BN122" s="995"/>
      <c r="BO122" s="995"/>
      <c r="BP122" s="996"/>
      <c r="BQ122" s="1027">
        <v>89728424</v>
      </c>
      <c r="BR122" s="1028"/>
      <c r="BS122" s="1028"/>
      <c r="BT122" s="1028"/>
      <c r="BU122" s="1028"/>
      <c r="BV122" s="1028">
        <v>90083564</v>
      </c>
      <c r="BW122" s="1028"/>
      <c r="BX122" s="1028"/>
      <c r="BY122" s="1028"/>
      <c r="BZ122" s="1028"/>
      <c r="CA122" s="1028">
        <v>88325910</v>
      </c>
      <c r="CB122" s="1028"/>
      <c r="CC122" s="1028"/>
      <c r="CD122" s="1028"/>
      <c r="CE122" s="1028"/>
      <c r="CF122" s="1048">
        <v>221.3</v>
      </c>
      <c r="CG122" s="1049"/>
      <c r="CH122" s="1049"/>
      <c r="CI122" s="1049"/>
      <c r="CJ122" s="1049"/>
      <c r="CK122" s="1040"/>
      <c r="CL122" s="1041"/>
      <c r="CM122" s="1041"/>
      <c r="CN122" s="1041"/>
      <c r="CO122" s="1042"/>
      <c r="CP122" s="1050" t="s">
        <v>390</v>
      </c>
      <c r="CQ122" s="1051"/>
      <c r="CR122" s="1051"/>
      <c r="CS122" s="1051"/>
      <c r="CT122" s="1051"/>
      <c r="CU122" s="1051"/>
      <c r="CV122" s="1051"/>
      <c r="CW122" s="1051"/>
      <c r="CX122" s="1051"/>
      <c r="CY122" s="1051"/>
      <c r="CZ122" s="1051"/>
      <c r="DA122" s="1051"/>
      <c r="DB122" s="1051"/>
      <c r="DC122" s="1051"/>
      <c r="DD122" s="1051"/>
      <c r="DE122" s="1051"/>
      <c r="DF122" s="1052"/>
      <c r="DG122" s="949">
        <v>1501806</v>
      </c>
      <c r="DH122" s="950"/>
      <c r="DI122" s="950"/>
      <c r="DJ122" s="950"/>
      <c r="DK122" s="950"/>
      <c r="DL122" s="950">
        <v>1547218</v>
      </c>
      <c r="DM122" s="950"/>
      <c r="DN122" s="950"/>
      <c r="DO122" s="950"/>
      <c r="DP122" s="950"/>
      <c r="DQ122" s="950">
        <v>1658105</v>
      </c>
      <c r="DR122" s="950"/>
      <c r="DS122" s="950"/>
      <c r="DT122" s="950"/>
      <c r="DU122" s="950"/>
      <c r="DV122" s="951">
        <v>4.2</v>
      </c>
      <c r="DW122" s="951"/>
      <c r="DX122" s="951"/>
      <c r="DY122" s="951"/>
      <c r="DZ122" s="952"/>
    </row>
    <row r="123" spans="1:130" s="199" customFormat="1" ht="26.25" customHeight="1" x14ac:dyDescent="0.15">
      <c r="A123" s="1089"/>
      <c r="B123" s="976"/>
      <c r="C123" s="946" t="s">
        <v>437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191780</v>
      </c>
      <c r="AB123" s="989"/>
      <c r="AC123" s="989"/>
      <c r="AD123" s="989"/>
      <c r="AE123" s="990"/>
      <c r="AF123" s="991">
        <v>137602</v>
      </c>
      <c r="AG123" s="989"/>
      <c r="AH123" s="989"/>
      <c r="AI123" s="989"/>
      <c r="AJ123" s="990"/>
      <c r="AK123" s="991">
        <v>137287</v>
      </c>
      <c r="AL123" s="989"/>
      <c r="AM123" s="989"/>
      <c r="AN123" s="989"/>
      <c r="AO123" s="990"/>
      <c r="AP123" s="992">
        <v>0.3</v>
      </c>
      <c r="AQ123" s="993"/>
      <c r="AR123" s="993"/>
      <c r="AS123" s="993"/>
      <c r="AT123" s="994"/>
      <c r="AU123" s="1025"/>
      <c r="AV123" s="1026"/>
      <c r="AW123" s="1026"/>
      <c r="AX123" s="1026"/>
      <c r="AY123" s="1026"/>
      <c r="AZ123" s="230" t="s">
        <v>173</v>
      </c>
      <c r="BA123" s="230"/>
      <c r="BB123" s="230"/>
      <c r="BC123" s="230"/>
      <c r="BD123" s="230"/>
      <c r="BE123" s="230"/>
      <c r="BF123" s="230"/>
      <c r="BG123" s="230"/>
      <c r="BH123" s="230"/>
      <c r="BI123" s="230"/>
      <c r="BJ123" s="230"/>
      <c r="BK123" s="230"/>
      <c r="BL123" s="230"/>
      <c r="BM123" s="230"/>
      <c r="BN123" s="230"/>
      <c r="BO123" s="1005" t="s">
        <v>451</v>
      </c>
      <c r="BP123" s="1036"/>
      <c r="BQ123" s="1095">
        <v>111574624</v>
      </c>
      <c r="BR123" s="1096"/>
      <c r="BS123" s="1096"/>
      <c r="BT123" s="1096"/>
      <c r="BU123" s="1096"/>
      <c r="BV123" s="1096">
        <v>114172920</v>
      </c>
      <c r="BW123" s="1096"/>
      <c r="BX123" s="1096"/>
      <c r="BY123" s="1096"/>
      <c r="BZ123" s="1096"/>
      <c r="CA123" s="1096">
        <v>114933258</v>
      </c>
      <c r="CB123" s="1096"/>
      <c r="CC123" s="1096"/>
      <c r="CD123" s="1096"/>
      <c r="CE123" s="1096"/>
      <c r="CF123" s="1029"/>
      <c r="CG123" s="1030"/>
      <c r="CH123" s="1030"/>
      <c r="CI123" s="1030"/>
      <c r="CJ123" s="1031"/>
      <c r="CK123" s="1040"/>
      <c r="CL123" s="1041"/>
      <c r="CM123" s="1041"/>
      <c r="CN123" s="1041"/>
      <c r="CO123" s="1042"/>
      <c r="CP123" s="1050" t="s">
        <v>393</v>
      </c>
      <c r="CQ123" s="1051"/>
      <c r="CR123" s="1051"/>
      <c r="CS123" s="1051"/>
      <c r="CT123" s="1051"/>
      <c r="CU123" s="1051"/>
      <c r="CV123" s="1051"/>
      <c r="CW123" s="1051"/>
      <c r="CX123" s="1051"/>
      <c r="CY123" s="1051"/>
      <c r="CZ123" s="1051"/>
      <c r="DA123" s="1051"/>
      <c r="DB123" s="1051"/>
      <c r="DC123" s="1051"/>
      <c r="DD123" s="1051"/>
      <c r="DE123" s="1051"/>
      <c r="DF123" s="1052"/>
      <c r="DG123" s="988">
        <v>20547</v>
      </c>
      <c r="DH123" s="989"/>
      <c r="DI123" s="989"/>
      <c r="DJ123" s="989"/>
      <c r="DK123" s="990"/>
      <c r="DL123" s="991">
        <v>18253</v>
      </c>
      <c r="DM123" s="989"/>
      <c r="DN123" s="989"/>
      <c r="DO123" s="989"/>
      <c r="DP123" s="990"/>
      <c r="DQ123" s="991">
        <v>211699</v>
      </c>
      <c r="DR123" s="989"/>
      <c r="DS123" s="989"/>
      <c r="DT123" s="989"/>
      <c r="DU123" s="990"/>
      <c r="DV123" s="992">
        <v>0.5</v>
      </c>
      <c r="DW123" s="993"/>
      <c r="DX123" s="993"/>
      <c r="DY123" s="993"/>
      <c r="DZ123" s="994"/>
    </row>
    <row r="124" spans="1:130" s="199" customFormat="1" ht="26.25" customHeight="1" thickBot="1" x14ac:dyDescent="0.2">
      <c r="A124" s="1089"/>
      <c r="B124" s="976"/>
      <c r="C124" s="946" t="s">
        <v>440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452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132.4</v>
      </c>
      <c r="BR124" s="1058"/>
      <c r="BS124" s="1058"/>
      <c r="BT124" s="1058"/>
      <c r="BU124" s="1058"/>
      <c r="BV124" s="1058">
        <v>119.9</v>
      </c>
      <c r="BW124" s="1058"/>
      <c r="BX124" s="1058"/>
      <c r="BY124" s="1058"/>
      <c r="BZ124" s="1058"/>
      <c r="CA124" s="1058">
        <v>111.5</v>
      </c>
      <c r="CB124" s="1058"/>
      <c r="CC124" s="1058"/>
      <c r="CD124" s="1058"/>
      <c r="CE124" s="1058"/>
      <c r="CF124" s="1059"/>
      <c r="CG124" s="1060"/>
      <c r="CH124" s="1060"/>
      <c r="CI124" s="1060"/>
      <c r="CJ124" s="1061"/>
      <c r="CK124" s="1043"/>
      <c r="CL124" s="1043"/>
      <c r="CM124" s="1043"/>
      <c r="CN124" s="1043"/>
      <c r="CO124" s="1044"/>
      <c r="CP124" s="1050" t="s">
        <v>453</v>
      </c>
      <c r="CQ124" s="1051"/>
      <c r="CR124" s="1051"/>
      <c r="CS124" s="1051"/>
      <c r="CT124" s="1051"/>
      <c r="CU124" s="1051"/>
      <c r="CV124" s="1051"/>
      <c r="CW124" s="1051"/>
      <c r="CX124" s="1051"/>
      <c r="CY124" s="1051"/>
      <c r="CZ124" s="1051"/>
      <c r="DA124" s="1051"/>
      <c r="DB124" s="1051"/>
      <c r="DC124" s="1051"/>
      <c r="DD124" s="1051"/>
      <c r="DE124" s="1051"/>
      <c r="DF124" s="1052"/>
      <c r="DG124" s="1035">
        <v>167448</v>
      </c>
      <c r="DH124" s="1014"/>
      <c r="DI124" s="1014"/>
      <c r="DJ124" s="1014"/>
      <c r="DK124" s="1015"/>
      <c r="DL124" s="1013">
        <v>147535</v>
      </c>
      <c r="DM124" s="1014"/>
      <c r="DN124" s="1014"/>
      <c r="DO124" s="1014"/>
      <c r="DP124" s="1015"/>
      <c r="DQ124" s="1013">
        <v>140326</v>
      </c>
      <c r="DR124" s="1014"/>
      <c r="DS124" s="1014"/>
      <c r="DT124" s="1014"/>
      <c r="DU124" s="1015"/>
      <c r="DV124" s="1016">
        <v>0.4</v>
      </c>
      <c r="DW124" s="1017"/>
      <c r="DX124" s="1017"/>
      <c r="DY124" s="1017"/>
      <c r="DZ124" s="1018"/>
    </row>
    <row r="125" spans="1:130" s="199" customFormat="1" ht="26.25" customHeight="1" x14ac:dyDescent="0.15">
      <c r="A125" s="1089"/>
      <c r="B125" s="976"/>
      <c r="C125" s="946" t="s">
        <v>442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454</v>
      </c>
      <c r="CL125" s="1038"/>
      <c r="CM125" s="1038"/>
      <c r="CN125" s="1038"/>
      <c r="CO125" s="1039"/>
      <c r="CP125" s="970" t="s">
        <v>455</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444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99472</v>
      </c>
      <c r="AB126" s="989"/>
      <c r="AC126" s="989"/>
      <c r="AD126" s="989"/>
      <c r="AE126" s="990"/>
      <c r="AF126" s="991">
        <v>99155</v>
      </c>
      <c r="AG126" s="989"/>
      <c r="AH126" s="989"/>
      <c r="AI126" s="989"/>
      <c r="AJ126" s="990"/>
      <c r="AK126" s="991">
        <v>95212</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456</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457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7140</v>
      </c>
      <c r="AB127" s="989"/>
      <c r="AC127" s="989"/>
      <c r="AD127" s="989"/>
      <c r="AE127" s="990"/>
      <c r="AF127" s="991">
        <v>4274</v>
      </c>
      <c r="AG127" s="989"/>
      <c r="AH127" s="989"/>
      <c r="AI127" s="989"/>
      <c r="AJ127" s="990"/>
      <c r="AK127" s="991">
        <v>3441</v>
      </c>
      <c r="AL127" s="989"/>
      <c r="AM127" s="989"/>
      <c r="AN127" s="989"/>
      <c r="AO127" s="990"/>
      <c r="AP127" s="992">
        <v>0</v>
      </c>
      <c r="AQ127" s="993"/>
      <c r="AR127" s="993"/>
      <c r="AS127" s="993"/>
      <c r="AT127" s="994"/>
      <c r="AU127" s="235"/>
      <c r="AV127" s="235"/>
      <c r="AW127" s="235"/>
      <c r="AX127" s="1062" t="s">
        <v>458</v>
      </c>
      <c r="AY127" s="1063"/>
      <c r="AZ127" s="1063"/>
      <c r="BA127" s="1063"/>
      <c r="BB127" s="1063"/>
      <c r="BC127" s="1063"/>
      <c r="BD127" s="1063"/>
      <c r="BE127" s="1064"/>
      <c r="BF127" s="1065" t="s">
        <v>459</v>
      </c>
      <c r="BG127" s="1063"/>
      <c r="BH127" s="1063"/>
      <c r="BI127" s="1063"/>
      <c r="BJ127" s="1063"/>
      <c r="BK127" s="1063"/>
      <c r="BL127" s="1064"/>
      <c r="BM127" s="1065" t="s">
        <v>460</v>
      </c>
      <c r="BN127" s="1063"/>
      <c r="BO127" s="1063"/>
      <c r="BP127" s="1063"/>
      <c r="BQ127" s="1063"/>
      <c r="BR127" s="1063"/>
      <c r="BS127" s="1064"/>
      <c r="BT127" s="1065" t="s">
        <v>461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462</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463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464</v>
      </c>
      <c r="X128" s="1075"/>
      <c r="Y128" s="1075"/>
      <c r="Z128" s="1076"/>
      <c r="AA128" s="1077">
        <v>2128396</v>
      </c>
      <c r="AB128" s="1078"/>
      <c r="AC128" s="1078"/>
      <c r="AD128" s="1078"/>
      <c r="AE128" s="1079"/>
      <c r="AF128" s="1080">
        <v>1991148</v>
      </c>
      <c r="AG128" s="1078"/>
      <c r="AH128" s="1078"/>
      <c r="AI128" s="1078"/>
      <c r="AJ128" s="1079"/>
      <c r="AK128" s="1080">
        <v>2007093</v>
      </c>
      <c r="AL128" s="1078"/>
      <c r="AM128" s="1078"/>
      <c r="AN128" s="1078"/>
      <c r="AO128" s="1079"/>
      <c r="AP128" s="1081"/>
      <c r="AQ128" s="1082"/>
      <c r="AR128" s="1082"/>
      <c r="AS128" s="1082"/>
      <c r="AT128" s="1083"/>
      <c r="AU128" s="235"/>
      <c r="AV128" s="235"/>
      <c r="AW128" s="235"/>
      <c r="AX128" s="918" t="s">
        <v>465</v>
      </c>
      <c r="AY128" s="919"/>
      <c r="AZ128" s="919"/>
      <c r="BA128" s="919"/>
      <c r="BB128" s="919"/>
      <c r="BC128" s="919"/>
      <c r="BD128" s="919"/>
      <c r="BE128" s="920"/>
      <c r="BF128" s="1084" t="s">
        <v>113</v>
      </c>
      <c r="BG128" s="1085"/>
      <c r="BH128" s="1085"/>
      <c r="BI128" s="1085"/>
      <c r="BJ128" s="1085"/>
      <c r="BK128" s="1085"/>
      <c r="BL128" s="1086"/>
      <c r="BM128" s="1084">
        <v>11.27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466</v>
      </c>
      <c r="CQ128" s="1067"/>
      <c r="CR128" s="1067"/>
      <c r="CS128" s="1067"/>
      <c r="CT128" s="1067"/>
      <c r="CU128" s="1067"/>
      <c r="CV128" s="1067"/>
      <c r="CW128" s="1067"/>
      <c r="CX128" s="1067"/>
      <c r="CY128" s="1067"/>
      <c r="CZ128" s="1067"/>
      <c r="DA128" s="1067"/>
      <c r="DB128" s="1067"/>
      <c r="DC128" s="1067"/>
      <c r="DD128" s="1067"/>
      <c r="DE128" s="1067"/>
      <c r="DF128" s="1068"/>
      <c r="DG128" s="1069">
        <v>1600</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467</v>
      </c>
      <c r="X129" s="1104"/>
      <c r="Y129" s="1104"/>
      <c r="Z129" s="1105"/>
      <c r="AA129" s="988">
        <v>49141648</v>
      </c>
      <c r="AB129" s="989"/>
      <c r="AC129" s="989"/>
      <c r="AD129" s="989"/>
      <c r="AE129" s="990"/>
      <c r="AF129" s="991">
        <v>49619258</v>
      </c>
      <c r="AG129" s="989"/>
      <c r="AH129" s="989"/>
      <c r="AI129" s="989"/>
      <c r="AJ129" s="990"/>
      <c r="AK129" s="991">
        <v>48572196</v>
      </c>
      <c r="AL129" s="989"/>
      <c r="AM129" s="989"/>
      <c r="AN129" s="989"/>
      <c r="AO129" s="990"/>
      <c r="AP129" s="1106"/>
      <c r="AQ129" s="1107"/>
      <c r="AR129" s="1107"/>
      <c r="AS129" s="1107"/>
      <c r="AT129" s="1108"/>
      <c r="AU129" s="237"/>
      <c r="AV129" s="237"/>
      <c r="AW129" s="237"/>
      <c r="AX129" s="1097" t="s">
        <v>468</v>
      </c>
      <c r="AY129" s="980"/>
      <c r="AZ129" s="980"/>
      <c r="BA129" s="980"/>
      <c r="BB129" s="980"/>
      <c r="BC129" s="980"/>
      <c r="BD129" s="980"/>
      <c r="BE129" s="981"/>
      <c r="BF129" s="1098" t="s">
        <v>113</v>
      </c>
      <c r="BG129" s="1099"/>
      <c r="BH129" s="1099"/>
      <c r="BI129" s="1099"/>
      <c r="BJ129" s="1099"/>
      <c r="BK129" s="1099"/>
      <c r="BL129" s="1100"/>
      <c r="BM129" s="1098">
        <v>16.27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470</v>
      </c>
      <c r="X130" s="1104"/>
      <c r="Y130" s="1104"/>
      <c r="Z130" s="1105"/>
      <c r="AA130" s="988">
        <v>8928772</v>
      </c>
      <c r="AB130" s="989"/>
      <c r="AC130" s="989"/>
      <c r="AD130" s="989"/>
      <c r="AE130" s="990"/>
      <c r="AF130" s="991">
        <v>8758424</v>
      </c>
      <c r="AG130" s="989"/>
      <c r="AH130" s="989"/>
      <c r="AI130" s="989"/>
      <c r="AJ130" s="990"/>
      <c r="AK130" s="991">
        <v>8662699</v>
      </c>
      <c r="AL130" s="989"/>
      <c r="AM130" s="989"/>
      <c r="AN130" s="989"/>
      <c r="AO130" s="990"/>
      <c r="AP130" s="1106"/>
      <c r="AQ130" s="1107"/>
      <c r="AR130" s="1107"/>
      <c r="AS130" s="1107"/>
      <c r="AT130" s="1108"/>
      <c r="AU130" s="237"/>
      <c r="AV130" s="237"/>
      <c r="AW130" s="237"/>
      <c r="AX130" s="1097" t="s">
        <v>471</v>
      </c>
      <c r="AY130" s="980"/>
      <c r="AZ130" s="980"/>
      <c r="BA130" s="980"/>
      <c r="BB130" s="980"/>
      <c r="BC130" s="980"/>
      <c r="BD130" s="980"/>
      <c r="BE130" s="981"/>
      <c r="BF130" s="1134">
        <v>11.1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472</v>
      </c>
      <c r="X131" s="1142"/>
      <c r="Y131" s="1142"/>
      <c r="Z131" s="1143"/>
      <c r="AA131" s="1035">
        <v>40212876</v>
      </c>
      <c r="AB131" s="1014"/>
      <c r="AC131" s="1014"/>
      <c r="AD131" s="1014"/>
      <c r="AE131" s="1015"/>
      <c r="AF131" s="1013">
        <v>40860834</v>
      </c>
      <c r="AG131" s="1014"/>
      <c r="AH131" s="1014"/>
      <c r="AI131" s="1014"/>
      <c r="AJ131" s="1015"/>
      <c r="AK131" s="1013">
        <v>39909497</v>
      </c>
      <c r="AL131" s="1014"/>
      <c r="AM131" s="1014"/>
      <c r="AN131" s="1014"/>
      <c r="AO131" s="1015"/>
      <c r="AP131" s="1144"/>
      <c r="AQ131" s="1145"/>
      <c r="AR131" s="1145"/>
      <c r="AS131" s="1145"/>
      <c r="AT131" s="1146"/>
      <c r="AU131" s="237"/>
      <c r="AV131" s="237"/>
      <c r="AW131" s="237"/>
      <c r="AX131" s="1116" t="s">
        <v>473</v>
      </c>
      <c r="AY131" s="1067"/>
      <c r="AZ131" s="1067"/>
      <c r="BA131" s="1067"/>
      <c r="BB131" s="1067"/>
      <c r="BC131" s="1067"/>
      <c r="BD131" s="1067"/>
      <c r="BE131" s="1068"/>
      <c r="BF131" s="1117">
        <v>111.5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475</v>
      </c>
      <c r="W132" s="1127"/>
      <c r="X132" s="1127"/>
      <c r="Y132" s="1127"/>
      <c r="Z132" s="1128"/>
      <c r="AA132" s="1129">
        <v>11.530883790000001</v>
      </c>
      <c r="AB132" s="1130"/>
      <c r="AC132" s="1130"/>
      <c r="AD132" s="1130"/>
      <c r="AE132" s="1131"/>
      <c r="AF132" s="1132">
        <v>10.630133000000001</v>
      </c>
      <c r="AG132" s="1130"/>
      <c r="AH132" s="1130"/>
      <c r="AI132" s="1130"/>
      <c r="AJ132" s="1131"/>
      <c r="AK132" s="1132">
        <v>11.27148508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476</v>
      </c>
      <c r="W133" s="1110"/>
      <c r="X133" s="1110"/>
      <c r="Y133" s="1110"/>
      <c r="Z133" s="1111"/>
      <c r="AA133" s="1112">
        <v>12.3</v>
      </c>
      <c r="AB133" s="1113"/>
      <c r="AC133" s="1113"/>
      <c r="AD133" s="1113"/>
      <c r="AE133" s="1114"/>
      <c r="AF133" s="1112">
        <v>11.6</v>
      </c>
      <c r="AG133" s="1113"/>
      <c r="AH133" s="1113"/>
      <c r="AI133" s="1113"/>
      <c r="AJ133" s="1114"/>
      <c r="AK133" s="1112">
        <v>11.1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477</v>
      </c>
      <c r="B5" s="248"/>
      <c r="C5" s="248"/>
      <c r="D5" s="248"/>
      <c r="E5" s="248"/>
      <c r="F5" s="248"/>
      <c r="G5" s="248"/>
      <c r="H5" s="248"/>
      <c r="I5" s="248"/>
      <c r="J5" s="248"/>
      <c r="K5" s="248"/>
      <c r="L5" s="248"/>
      <c r="M5" s="248"/>
      <c r="N5" s="248"/>
      <c r="O5" s="249"/>
    </row>
    <row r="6" spans="1:16" x14ac:dyDescent="0.15">
      <c r="A6" s="250"/>
      <c r="B6" s="246"/>
      <c r="C6" s="246"/>
      <c r="D6" s="246"/>
      <c r="E6" s="246"/>
      <c r="F6" s="246"/>
      <c r="G6" s="251" t="s">
        <v>478</v>
      </c>
      <c r="H6" s="251"/>
      <c r="I6" s="251"/>
      <c r="J6" s="251"/>
      <c r="K6" s="246"/>
      <c r="L6" s="246"/>
      <c r="M6" s="246"/>
      <c r="N6" s="246"/>
    </row>
    <row r="7" spans="1:16" x14ac:dyDescent="0.15">
      <c r="A7" s="250"/>
      <c r="B7" s="246"/>
      <c r="C7" s="246"/>
      <c r="D7" s="246"/>
      <c r="E7" s="246"/>
      <c r="F7" s="246"/>
      <c r="G7" s="253"/>
      <c r="H7" s="254"/>
      <c r="I7" s="254"/>
      <c r="J7" s="255"/>
      <c r="K7" s="1150" t="s">
        <v>479</v>
      </c>
      <c r="L7" s="256"/>
      <c r="M7" s="257" t="s">
        <v>480</v>
      </c>
      <c r="N7" s="258"/>
    </row>
    <row r="8" spans="1:16" x14ac:dyDescent="0.15">
      <c r="A8" s="250"/>
      <c r="B8" s="246"/>
      <c r="C8" s="246"/>
      <c r="D8" s="246"/>
      <c r="E8" s="246"/>
      <c r="F8" s="246"/>
      <c r="G8" s="259"/>
      <c r="H8" s="260"/>
      <c r="I8" s="260"/>
      <c r="J8" s="261"/>
      <c r="K8" s="1151"/>
      <c r="L8" s="262" t="s">
        <v>481</v>
      </c>
      <c r="M8" s="263" t="s">
        <v>482</v>
      </c>
      <c r="N8" s="264" t="s">
        <v>483</v>
      </c>
    </row>
    <row r="9" spans="1:16" x14ac:dyDescent="0.15">
      <c r="A9" s="250"/>
      <c r="B9" s="246"/>
      <c r="C9" s="246"/>
      <c r="D9" s="246"/>
      <c r="E9" s="246"/>
      <c r="F9" s="246"/>
      <c r="G9" s="1152" t="s">
        <v>484</v>
      </c>
      <c r="H9" s="1153"/>
      <c r="I9" s="1153"/>
      <c r="J9" s="1154"/>
      <c r="K9" s="265">
        <v>12719014</v>
      </c>
      <c r="L9" s="266">
        <v>72881</v>
      </c>
      <c r="M9" s="267">
        <v>56186</v>
      </c>
      <c r="N9" s="268">
        <v>29.7</v>
      </c>
    </row>
    <row r="10" spans="1:16" x14ac:dyDescent="0.15">
      <c r="A10" s="250"/>
      <c r="B10" s="246"/>
      <c r="C10" s="246"/>
      <c r="D10" s="246"/>
      <c r="E10" s="246"/>
      <c r="F10" s="246"/>
      <c r="G10" s="1152" t="s">
        <v>485</v>
      </c>
      <c r="H10" s="1153"/>
      <c r="I10" s="1153"/>
      <c r="J10" s="1154"/>
      <c r="K10" s="269">
        <v>497594</v>
      </c>
      <c r="L10" s="270">
        <v>2851</v>
      </c>
      <c r="M10" s="271">
        <v>3767</v>
      </c>
      <c r="N10" s="272">
        <v>-24.3</v>
      </c>
    </row>
    <row r="11" spans="1:16" ht="13.5" customHeight="1" x14ac:dyDescent="0.15">
      <c r="A11" s="250"/>
      <c r="B11" s="246"/>
      <c r="C11" s="246"/>
      <c r="D11" s="246"/>
      <c r="E11" s="246"/>
      <c r="F11" s="246"/>
      <c r="G11" s="1152" t="s">
        <v>486</v>
      </c>
      <c r="H11" s="1153"/>
      <c r="I11" s="1153"/>
      <c r="J11" s="1154"/>
      <c r="K11" s="269">
        <v>198334</v>
      </c>
      <c r="L11" s="270">
        <v>1136</v>
      </c>
      <c r="M11" s="271">
        <v>1509</v>
      </c>
      <c r="N11" s="272">
        <v>-24.7</v>
      </c>
    </row>
    <row r="12" spans="1:16" ht="13.5" customHeight="1" x14ac:dyDescent="0.15">
      <c r="A12" s="250"/>
      <c r="B12" s="246"/>
      <c r="C12" s="246"/>
      <c r="D12" s="246"/>
      <c r="E12" s="246"/>
      <c r="F12" s="246"/>
      <c r="G12" s="1152" t="s">
        <v>487</v>
      </c>
      <c r="H12" s="1153"/>
      <c r="I12" s="1153"/>
      <c r="J12" s="1154"/>
      <c r="K12" s="269">
        <v>177188</v>
      </c>
      <c r="L12" s="270">
        <v>1015</v>
      </c>
      <c r="M12" s="271">
        <v>918</v>
      </c>
      <c r="N12" s="272">
        <v>10.6</v>
      </c>
    </row>
    <row r="13" spans="1:16" ht="13.5" customHeight="1" x14ac:dyDescent="0.15">
      <c r="A13" s="250"/>
      <c r="B13" s="246"/>
      <c r="C13" s="246"/>
      <c r="D13" s="246"/>
      <c r="E13" s="246"/>
      <c r="F13" s="246"/>
      <c r="G13" s="1152" t="s">
        <v>488</v>
      </c>
      <c r="H13" s="1153"/>
      <c r="I13" s="1153"/>
      <c r="J13" s="1154"/>
      <c r="K13" s="269" t="s">
        <v>489</v>
      </c>
      <c r="L13" s="270" t="s">
        <v>489</v>
      </c>
      <c r="M13" s="271">
        <v>18</v>
      </c>
      <c r="N13" s="272" t="s">
        <v>489</v>
      </c>
    </row>
    <row r="14" spans="1:16" ht="13.5" customHeight="1" x14ac:dyDescent="0.15">
      <c r="A14" s="250"/>
      <c r="B14" s="246"/>
      <c r="C14" s="246"/>
      <c r="D14" s="246"/>
      <c r="E14" s="246"/>
      <c r="F14" s="246"/>
      <c r="G14" s="1152" t="s">
        <v>490</v>
      </c>
      <c r="H14" s="1153"/>
      <c r="I14" s="1153"/>
      <c r="J14" s="1154"/>
      <c r="K14" s="269">
        <v>506176</v>
      </c>
      <c r="L14" s="270">
        <v>2900</v>
      </c>
      <c r="M14" s="271">
        <v>2305</v>
      </c>
      <c r="N14" s="272">
        <v>25.8</v>
      </c>
    </row>
    <row r="15" spans="1:16" ht="13.5" customHeight="1" x14ac:dyDescent="0.15">
      <c r="A15" s="250"/>
      <c r="B15" s="246"/>
      <c r="C15" s="246"/>
      <c r="D15" s="246"/>
      <c r="E15" s="246"/>
      <c r="F15" s="246"/>
      <c r="G15" s="1152" t="s">
        <v>491</v>
      </c>
      <c r="H15" s="1153"/>
      <c r="I15" s="1153"/>
      <c r="J15" s="1154"/>
      <c r="K15" s="269">
        <v>542080</v>
      </c>
      <c r="L15" s="270">
        <v>3106</v>
      </c>
      <c r="M15" s="271">
        <v>1282</v>
      </c>
      <c r="N15" s="272">
        <v>142.30000000000001</v>
      </c>
    </row>
    <row r="16" spans="1:16" x14ac:dyDescent="0.15">
      <c r="A16" s="250"/>
      <c r="B16" s="246"/>
      <c r="C16" s="246"/>
      <c r="D16" s="246"/>
      <c r="E16" s="246"/>
      <c r="F16" s="246"/>
      <c r="G16" s="1155" t="s">
        <v>492</v>
      </c>
      <c r="H16" s="1156"/>
      <c r="I16" s="1156"/>
      <c r="J16" s="1157"/>
      <c r="K16" s="270">
        <v>-1326530</v>
      </c>
      <c r="L16" s="270">
        <v>-7601</v>
      </c>
      <c r="M16" s="271">
        <v>-4349</v>
      </c>
      <c r="N16" s="272">
        <v>74.8</v>
      </c>
    </row>
    <row r="17" spans="1:16" x14ac:dyDescent="0.15">
      <c r="A17" s="250"/>
      <c r="B17" s="246"/>
      <c r="C17" s="246"/>
      <c r="D17" s="246"/>
      <c r="E17" s="246"/>
      <c r="F17" s="246"/>
      <c r="G17" s="1155" t="s">
        <v>173</v>
      </c>
      <c r="H17" s="1156"/>
      <c r="I17" s="1156"/>
      <c r="J17" s="1157"/>
      <c r="K17" s="270">
        <v>13313856</v>
      </c>
      <c r="L17" s="270">
        <v>76289</v>
      </c>
      <c r="M17" s="271">
        <v>61636</v>
      </c>
      <c r="N17" s="272">
        <v>23.8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493</v>
      </c>
      <c r="H19" s="246"/>
      <c r="I19" s="246"/>
      <c r="J19" s="246"/>
      <c r="K19" s="246"/>
      <c r="L19" s="246"/>
      <c r="M19" s="246"/>
      <c r="N19" s="246"/>
    </row>
    <row r="20" spans="1:16" x14ac:dyDescent="0.15">
      <c r="A20" s="250"/>
      <c r="B20" s="246"/>
      <c r="C20" s="246"/>
      <c r="D20" s="246"/>
      <c r="E20" s="246"/>
      <c r="F20" s="246"/>
      <c r="G20" s="274"/>
      <c r="H20" s="275"/>
      <c r="I20" s="275"/>
      <c r="J20" s="276"/>
      <c r="K20" s="277" t="s">
        <v>494</v>
      </c>
      <c r="L20" s="278" t="s">
        <v>495</v>
      </c>
      <c r="M20" s="279" t="s">
        <v>496</v>
      </c>
      <c r="N20" s="280"/>
    </row>
    <row r="21" spans="1:16" s="286" customFormat="1" x14ac:dyDescent="0.15">
      <c r="A21" s="281"/>
      <c r="B21" s="251"/>
      <c r="C21" s="251"/>
      <c r="D21" s="251"/>
      <c r="E21" s="251"/>
      <c r="F21" s="251"/>
      <c r="G21" s="1147" t="s">
        <v>497</v>
      </c>
      <c r="H21" s="1148"/>
      <c r="I21" s="1148"/>
      <c r="J21" s="1149"/>
      <c r="K21" s="282">
        <v>8.42</v>
      </c>
      <c r="L21" s="283">
        <v>6.07</v>
      </c>
      <c r="M21" s="284">
        <v>2.35</v>
      </c>
      <c r="N21" s="251"/>
      <c r="O21" s="285"/>
      <c r="P21" s="281"/>
    </row>
    <row r="22" spans="1:16" s="286" customFormat="1" x14ac:dyDescent="0.15">
      <c r="A22" s="281"/>
      <c r="B22" s="251"/>
      <c r="C22" s="251"/>
      <c r="D22" s="251"/>
      <c r="E22" s="251"/>
      <c r="F22" s="251"/>
      <c r="G22" s="1147" t="s">
        <v>498</v>
      </c>
      <c r="H22" s="1148"/>
      <c r="I22" s="1148"/>
      <c r="J22" s="1149"/>
      <c r="K22" s="287">
        <v>99.6</v>
      </c>
      <c r="L22" s="288">
        <v>100.6</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501</v>
      </c>
      <c r="H29" s="251"/>
      <c r="I29" s="251"/>
      <c r="J29" s="251"/>
      <c r="K29" s="246"/>
      <c r="L29" s="246"/>
      <c r="M29" s="246"/>
      <c r="N29" s="246"/>
      <c r="O29" s="295"/>
    </row>
    <row r="30" spans="1:16" x14ac:dyDescent="0.15">
      <c r="A30" s="250"/>
      <c r="B30" s="246"/>
      <c r="C30" s="246"/>
      <c r="D30" s="246"/>
      <c r="E30" s="246"/>
      <c r="F30" s="246"/>
      <c r="G30" s="253"/>
      <c r="H30" s="254"/>
      <c r="I30" s="254"/>
      <c r="J30" s="255"/>
      <c r="K30" s="1150" t="s">
        <v>479</v>
      </c>
      <c r="L30" s="256"/>
      <c r="M30" s="257" t="s">
        <v>480</v>
      </c>
      <c r="N30" s="258"/>
    </row>
    <row r="31" spans="1:16" x14ac:dyDescent="0.15">
      <c r="A31" s="250"/>
      <c r="B31" s="246"/>
      <c r="C31" s="246"/>
      <c r="D31" s="246"/>
      <c r="E31" s="246"/>
      <c r="F31" s="246"/>
      <c r="G31" s="259"/>
      <c r="H31" s="260"/>
      <c r="I31" s="260"/>
      <c r="J31" s="261"/>
      <c r="K31" s="1151"/>
      <c r="L31" s="262" t="s">
        <v>481</v>
      </c>
      <c r="M31" s="263" t="s">
        <v>482</v>
      </c>
      <c r="N31" s="264" t="s">
        <v>483</v>
      </c>
    </row>
    <row r="32" spans="1:16" ht="27" customHeight="1" x14ac:dyDescent="0.15">
      <c r="A32" s="250"/>
      <c r="B32" s="246"/>
      <c r="C32" s="246"/>
      <c r="D32" s="246"/>
      <c r="E32" s="246"/>
      <c r="F32" s="246"/>
      <c r="G32" s="1163" t="s">
        <v>502</v>
      </c>
      <c r="H32" s="1164"/>
      <c r="I32" s="1164"/>
      <c r="J32" s="1165"/>
      <c r="K32" s="296">
        <v>12702978</v>
      </c>
      <c r="L32" s="296">
        <v>72789</v>
      </c>
      <c r="M32" s="297">
        <v>26755</v>
      </c>
      <c r="N32" s="298">
        <v>172.1</v>
      </c>
    </row>
    <row r="33" spans="1:16" ht="13.5" customHeight="1" x14ac:dyDescent="0.15">
      <c r="A33" s="250"/>
      <c r="B33" s="246"/>
      <c r="C33" s="246"/>
      <c r="D33" s="246"/>
      <c r="E33" s="246"/>
      <c r="F33" s="246"/>
      <c r="G33" s="1163" t="s">
        <v>503</v>
      </c>
      <c r="H33" s="1164"/>
      <c r="I33" s="1164"/>
      <c r="J33" s="1165"/>
      <c r="K33" s="296" t="s">
        <v>489</v>
      </c>
      <c r="L33" s="296" t="s">
        <v>489</v>
      </c>
      <c r="M33" s="297" t="s">
        <v>489</v>
      </c>
      <c r="N33" s="298" t="s">
        <v>489</v>
      </c>
    </row>
    <row r="34" spans="1:16" ht="27" customHeight="1" x14ac:dyDescent="0.15">
      <c r="A34" s="250"/>
      <c r="B34" s="246"/>
      <c r="C34" s="246"/>
      <c r="D34" s="246"/>
      <c r="E34" s="246"/>
      <c r="F34" s="246"/>
      <c r="G34" s="1163" t="s">
        <v>504</v>
      </c>
      <c r="H34" s="1164"/>
      <c r="I34" s="1164"/>
      <c r="J34" s="1165"/>
      <c r="K34" s="296" t="s">
        <v>489</v>
      </c>
      <c r="L34" s="296" t="s">
        <v>489</v>
      </c>
      <c r="M34" s="297">
        <v>35</v>
      </c>
      <c r="N34" s="298" t="s">
        <v>489</v>
      </c>
    </row>
    <row r="35" spans="1:16" ht="27" customHeight="1" x14ac:dyDescent="0.15">
      <c r="A35" s="250"/>
      <c r="B35" s="246"/>
      <c r="C35" s="246"/>
      <c r="D35" s="246"/>
      <c r="E35" s="246"/>
      <c r="F35" s="246"/>
      <c r="G35" s="1163" t="s">
        <v>505</v>
      </c>
      <c r="H35" s="1164"/>
      <c r="I35" s="1164"/>
      <c r="J35" s="1165"/>
      <c r="K35" s="296">
        <v>1925803</v>
      </c>
      <c r="L35" s="296">
        <v>11035</v>
      </c>
      <c r="M35" s="297">
        <v>6876</v>
      </c>
      <c r="N35" s="298">
        <v>60.5</v>
      </c>
    </row>
    <row r="36" spans="1:16" ht="27" customHeight="1" x14ac:dyDescent="0.15">
      <c r="A36" s="250"/>
      <c r="B36" s="246"/>
      <c r="C36" s="246"/>
      <c r="D36" s="246"/>
      <c r="E36" s="246"/>
      <c r="F36" s="246"/>
      <c r="G36" s="1163" t="s">
        <v>506</v>
      </c>
      <c r="H36" s="1164"/>
      <c r="I36" s="1164"/>
      <c r="J36" s="1165"/>
      <c r="K36" s="296">
        <v>302572</v>
      </c>
      <c r="L36" s="296">
        <v>1734</v>
      </c>
      <c r="M36" s="297">
        <v>711</v>
      </c>
      <c r="N36" s="298">
        <v>143.9</v>
      </c>
    </row>
    <row r="37" spans="1:16" ht="13.5" customHeight="1" x14ac:dyDescent="0.15">
      <c r="A37" s="250"/>
      <c r="B37" s="246"/>
      <c r="C37" s="246"/>
      <c r="D37" s="246"/>
      <c r="E37" s="246"/>
      <c r="F37" s="246"/>
      <c r="G37" s="1163" t="s">
        <v>507</v>
      </c>
      <c r="H37" s="1164"/>
      <c r="I37" s="1164"/>
      <c r="J37" s="1165"/>
      <c r="K37" s="296">
        <v>235940</v>
      </c>
      <c r="L37" s="296">
        <v>1352</v>
      </c>
      <c r="M37" s="297">
        <v>1771</v>
      </c>
      <c r="N37" s="298">
        <v>-23.7</v>
      </c>
    </row>
    <row r="38" spans="1:16" ht="27" customHeight="1" x14ac:dyDescent="0.15">
      <c r="A38" s="250"/>
      <c r="B38" s="246"/>
      <c r="C38" s="246"/>
      <c r="D38" s="246"/>
      <c r="E38" s="246"/>
      <c r="F38" s="246"/>
      <c r="G38" s="1166" t="s">
        <v>508</v>
      </c>
      <c r="H38" s="1167"/>
      <c r="I38" s="1167"/>
      <c r="J38" s="1168"/>
      <c r="K38" s="299">
        <v>892</v>
      </c>
      <c r="L38" s="299">
        <v>5</v>
      </c>
      <c r="M38" s="300">
        <v>0</v>
      </c>
      <c r="N38" s="301">
        <v>0</v>
      </c>
      <c r="O38" s="295"/>
    </row>
    <row r="39" spans="1:16" x14ac:dyDescent="0.15">
      <c r="A39" s="250"/>
      <c r="B39" s="246"/>
      <c r="C39" s="246"/>
      <c r="D39" s="246"/>
      <c r="E39" s="246"/>
      <c r="F39" s="246"/>
      <c r="G39" s="1166" t="s">
        <v>509</v>
      </c>
      <c r="H39" s="1167"/>
      <c r="I39" s="1167"/>
      <c r="J39" s="1168"/>
      <c r="K39" s="302">
        <v>-2007093</v>
      </c>
      <c r="L39" s="302">
        <v>-11501</v>
      </c>
      <c r="M39" s="303">
        <v>-7763</v>
      </c>
      <c r="N39" s="304">
        <v>48.2</v>
      </c>
      <c r="O39" s="295"/>
    </row>
    <row r="40" spans="1:16" ht="27" customHeight="1" x14ac:dyDescent="0.15">
      <c r="A40" s="250"/>
      <c r="B40" s="246"/>
      <c r="C40" s="246"/>
      <c r="D40" s="246"/>
      <c r="E40" s="246"/>
      <c r="F40" s="246"/>
      <c r="G40" s="1163" t="s">
        <v>510</v>
      </c>
      <c r="H40" s="1164"/>
      <c r="I40" s="1164"/>
      <c r="J40" s="1165"/>
      <c r="K40" s="302">
        <v>-8662699</v>
      </c>
      <c r="L40" s="302">
        <v>-49638</v>
      </c>
      <c r="M40" s="303">
        <v>-22050</v>
      </c>
      <c r="N40" s="304">
        <v>125.1</v>
      </c>
      <c r="O40" s="295"/>
    </row>
    <row r="41" spans="1:16" x14ac:dyDescent="0.15">
      <c r="A41" s="250"/>
      <c r="B41" s="246"/>
      <c r="C41" s="246"/>
      <c r="D41" s="246"/>
      <c r="E41" s="246"/>
      <c r="F41" s="246"/>
      <c r="G41" s="1169" t="s">
        <v>284</v>
      </c>
      <c r="H41" s="1170"/>
      <c r="I41" s="1170"/>
      <c r="J41" s="1171"/>
      <c r="K41" s="296">
        <v>4498393</v>
      </c>
      <c r="L41" s="302">
        <v>25776</v>
      </c>
      <c r="M41" s="303">
        <v>6336</v>
      </c>
      <c r="N41" s="304">
        <v>306.8</v>
      </c>
      <c r="O41" s="295"/>
    </row>
    <row r="42" spans="1:16" x14ac:dyDescent="0.15">
      <c r="A42" s="250"/>
      <c r="B42" s="246"/>
      <c r="C42" s="246"/>
      <c r="D42" s="246"/>
      <c r="E42" s="246"/>
      <c r="F42" s="246"/>
      <c r="G42" s="305" t="s">
        <v>511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513</v>
      </c>
      <c r="H48" s="310"/>
      <c r="I48" s="310"/>
      <c r="J48" s="310"/>
      <c r="K48" s="310"/>
      <c r="L48" s="310"/>
      <c r="M48" s="311"/>
      <c r="N48" s="310"/>
    </row>
    <row r="49" spans="1:14" ht="13.5" customHeight="1" x14ac:dyDescent="0.15">
      <c r="A49" s="250"/>
      <c r="B49" s="246"/>
      <c r="C49" s="246"/>
      <c r="D49" s="246"/>
      <c r="E49" s="246"/>
      <c r="F49" s="246"/>
      <c r="G49" s="312"/>
      <c r="H49" s="313"/>
      <c r="I49" s="1158" t="s">
        <v>479</v>
      </c>
      <c r="J49" s="1160" t="s">
        <v>514</v>
      </c>
      <c r="K49" s="1161"/>
      <c r="L49" s="1161"/>
      <c r="M49" s="1161"/>
      <c r="N49" s="1162"/>
    </row>
    <row r="50" spans="1:14" x14ac:dyDescent="0.15">
      <c r="A50" s="250"/>
      <c r="B50" s="246"/>
      <c r="C50" s="246"/>
      <c r="D50" s="246"/>
      <c r="E50" s="246"/>
      <c r="F50" s="246"/>
      <c r="G50" s="314"/>
      <c r="H50" s="315"/>
      <c r="I50" s="1159"/>
      <c r="J50" s="316" t="s">
        <v>515</v>
      </c>
      <c r="K50" s="317" t="s">
        <v>516</v>
      </c>
      <c r="L50" s="318" t="s">
        <v>517</v>
      </c>
      <c r="M50" s="319" t="s">
        <v>518</v>
      </c>
      <c r="N50" s="320" t="s">
        <v>519</v>
      </c>
    </row>
    <row r="51" spans="1:14" x14ac:dyDescent="0.15">
      <c r="A51" s="250"/>
      <c r="B51" s="246"/>
      <c r="C51" s="246"/>
      <c r="D51" s="246"/>
      <c r="E51" s="246"/>
      <c r="F51" s="246"/>
      <c r="G51" s="312" t="s">
        <v>520</v>
      </c>
      <c r="H51" s="313"/>
      <c r="I51" s="321">
        <v>7926907</v>
      </c>
      <c r="J51" s="322">
        <v>43821</v>
      </c>
      <c r="K51" s="323">
        <v>-13.4</v>
      </c>
      <c r="L51" s="324">
        <v>39425</v>
      </c>
      <c r="M51" s="325">
        <v>2.1</v>
      </c>
      <c r="N51" s="326">
        <v>-15.5</v>
      </c>
    </row>
    <row r="52" spans="1:14" x14ac:dyDescent="0.15">
      <c r="A52" s="250"/>
      <c r="B52" s="246"/>
      <c r="C52" s="246"/>
      <c r="D52" s="246"/>
      <c r="E52" s="246"/>
      <c r="F52" s="246"/>
      <c r="G52" s="327"/>
      <c r="H52" s="328" t="s">
        <v>521</v>
      </c>
      <c r="I52" s="329">
        <v>3450510</v>
      </c>
      <c r="J52" s="330">
        <v>19075</v>
      </c>
      <c r="K52" s="331">
        <v>-24.4</v>
      </c>
      <c r="L52" s="332">
        <v>22414</v>
      </c>
      <c r="M52" s="333">
        <v>-0.1</v>
      </c>
      <c r="N52" s="334">
        <v>-24.3</v>
      </c>
    </row>
    <row r="53" spans="1:14" x14ac:dyDescent="0.15">
      <c r="A53" s="250"/>
      <c r="B53" s="246"/>
      <c r="C53" s="246"/>
      <c r="D53" s="246"/>
      <c r="E53" s="246"/>
      <c r="F53" s="246"/>
      <c r="G53" s="312" t="s">
        <v>522</v>
      </c>
      <c r="H53" s="313"/>
      <c r="I53" s="321">
        <v>10206425</v>
      </c>
      <c r="J53" s="322">
        <v>56652</v>
      </c>
      <c r="K53" s="323">
        <v>29.3</v>
      </c>
      <c r="L53" s="324">
        <v>43141</v>
      </c>
      <c r="M53" s="325">
        <v>9.4</v>
      </c>
      <c r="N53" s="326">
        <v>19.899999999999999</v>
      </c>
    </row>
    <row r="54" spans="1:14" x14ac:dyDescent="0.15">
      <c r="A54" s="250"/>
      <c r="B54" s="246"/>
      <c r="C54" s="246"/>
      <c r="D54" s="246"/>
      <c r="E54" s="246"/>
      <c r="F54" s="246"/>
      <c r="G54" s="327"/>
      <c r="H54" s="328" t="s">
        <v>521</v>
      </c>
      <c r="I54" s="329">
        <v>4209763</v>
      </c>
      <c r="J54" s="330">
        <v>23367</v>
      </c>
      <c r="K54" s="331">
        <v>22.5</v>
      </c>
      <c r="L54" s="332">
        <v>21887</v>
      </c>
      <c r="M54" s="333">
        <v>-2.4</v>
      </c>
      <c r="N54" s="334">
        <v>24.9</v>
      </c>
    </row>
    <row r="55" spans="1:14" x14ac:dyDescent="0.15">
      <c r="A55" s="250"/>
      <c r="B55" s="246"/>
      <c r="C55" s="246"/>
      <c r="D55" s="246"/>
      <c r="E55" s="246"/>
      <c r="F55" s="246"/>
      <c r="G55" s="312" t="s">
        <v>523</v>
      </c>
      <c r="H55" s="313"/>
      <c r="I55" s="321">
        <v>16437071</v>
      </c>
      <c r="J55" s="322">
        <v>92139</v>
      </c>
      <c r="K55" s="323">
        <v>62.6</v>
      </c>
      <c r="L55" s="324">
        <v>45117</v>
      </c>
      <c r="M55" s="325">
        <v>4.5999999999999996</v>
      </c>
      <c r="N55" s="326">
        <v>58</v>
      </c>
    </row>
    <row r="56" spans="1:14" x14ac:dyDescent="0.15">
      <c r="A56" s="250"/>
      <c r="B56" s="246"/>
      <c r="C56" s="246"/>
      <c r="D56" s="246"/>
      <c r="E56" s="246"/>
      <c r="F56" s="246"/>
      <c r="G56" s="327"/>
      <c r="H56" s="328" t="s">
        <v>521</v>
      </c>
      <c r="I56" s="329">
        <v>6725296</v>
      </c>
      <c r="J56" s="330">
        <v>37699</v>
      </c>
      <c r="K56" s="331">
        <v>61.3</v>
      </c>
      <c r="L56" s="332">
        <v>25589</v>
      </c>
      <c r="M56" s="333">
        <v>16.899999999999999</v>
      </c>
      <c r="N56" s="334">
        <v>44.4</v>
      </c>
    </row>
    <row r="57" spans="1:14" x14ac:dyDescent="0.15">
      <c r="A57" s="250"/>
      <c r="B57" s="246"/>
      <c r="C57" s="246"/>
      <c r="D57" s="246"/>
      <c r="E57" s="246"/>
      <c r="F57" s="246"/>
      <c r="G57" s="312" t="s">
        <v>524</v>
      </c>
      <c r="H57" s="313"/>
      <c r="I57" s="321">
        <v>12257852</v>
      </c>
      <c r="J57" s="322">
        <v>69420</v>
      </c>
      <c r="K57" s="323">
        <v>-24.7</v>
      </c>
      <c r="L57" s="324">
        <v>39951</v>
      </c>
      <c r="M57" s="325">
        <v>-11.5</v>
      </c>
      <c r="N57" s="326">
        <v>-13.2</v>
      </c>
    </row>
    <row r="58" spans="1:14" x14ac:dyDescent="0.15">
      <c r="A58" s="250"/>
      <c r="B58" s="246"/>
      <c r="C58" s="246"/>
      <c r="D58" s="246"/>
      <c r="E58" s="246"/>
      <c r="F58" s="246"/>
      <c r="G58" s="327"/>
      <c r="H58" s="328" t="s">
        <v>521</v>
      </c>
      <c r="I58" s="329">
        <v>4141802</v>
      </c>
      <c r="J58" s="330">
        <v>23456</v>
      </c>
      <c r="K58" s="331">
        <v>-37.799999999999997</v>
      </c>
      <c r="L58" s="332">
        <v>22555</v>
      </c>
      <c r="M58" s="333">
        <v>-11.9</v>
      </c>
      <c r="N58" s="334">
        <v>-25.9</v>
      </c>
    </row>
    <row r="59" spans="1:14" x14ac:dyDescent="0.15">
      <c r="A59" s="250"/>
      <c r="B59" s="246"/>
      <c r="C59" s="246"/>
      <c r="D59" s="246"/>
      <c r="E59" s="246"/>
      <c r="F59" s="246"/>
      <c r="G59" s="312" t="s">
        <v>525</v>
      </c>
      <c r="H59" s="313"/>
      <c r="I59" s="321">
        <v>9423171</v>
      </c>
      <c r="J59" s="322">
        <v>53995</v>
      </c>
      <c r="K59" s="323">
        <v>-22.2</v>
      </c>
      <c r="L59" s="324">
        <v>39893</v>
      </c>
      <c r="M59" s="325">
        <v>-0.1</v>
      </c>
      <c r="N59" s="326">
        <v>-22.1</v>
      </c>
    </row>
    <row r="60" spans="1:14" x14ac:dyDescent="0.15">
      <c r="A60" s="250"/>
      <c r="B60" s="246"/>
      <c r="C60" s="246"/>
      <c r="D60" s="246"/>
      <c r="E60" s="246"/>
      <c r="F60" s="246"/>
      <c r="G60" s="327"/>
      <c r="H60" s="328" t="s">
        <v>521</v>
      </c>
      <c r="I60" s="335">
        <v>3041677</v>
      </c>
      <c r="J60" s="330">
        <v>17429</v>
      </c>
      <c r="K60" s="331">
        <v>-25.7</v>
      </c>
      <c r="L60" s="332">
        <v>26170</v>
      </c>
      <c r="M60" s="333">
        <v>16</v>
      </c>
      <c r="N60" s="334">
        <v>-41.7</v>
      </c>
    </row>
    <row r="61" spans="1:14" x14ac:dyDescent="0.15">
      <c r="A61" s="250"/>
      <c r="B61" s="246"/>
      <c r="C61" s="246"/>
      <c r="D61" s="246"/>
      <c r="E61" s="246"/>
      <c r="F61" s="246"/>
      <c r="G61" s="312" t="s">
        <v>526</v>
      </c>
      <c r="H61" s="336"/>
      <c r="I61" s="337">
        <v>11250285</v>
      </c>
      <c r="J61" s="338">
        <v>63205</v>
      </c>
      <c r="K61" s="339">
        <v>6.3</v>
      </c>
      <c r="L61" s="340">
        <v>41505</v>
      </c>
      <c r="M61" s="341">
        <v>0.9</v>
      </c>
      <c r="N61" s="326">
        <v>5.4</v>
      </c>
    </row>
    <row r="62" spans="1:14" x14ac:dyDescent="0.15">
      <c r="A62" s="250"/>
      <c r="B62" s="246"/>
      <c r="C62" s="246"/>
      <c r="D62" s="246"/>
      <c r="E62" s="246"/>
      <c r="F62" s="246"/>
      <c r="G62" s="327"/>
      <c r="H62" s="328" t="s">
        <v>521</v>
      </c>
      <c r="I62" s="329">
        <v>4313810</v>
      </c>
      <c r="J62" s="330">
        <v>24205</v>
      </c>
      <c r="K62" s="331">
        <v>-0.8</v>
      </c>
      <c r="L62" s="332">
        <v>23723</v>
      </c>
      <c r="M62" s="333">
        <v>3.7</v>
      </c>
      <c r="N62" s="334">
        <v>-4.5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72" t="s">
        <v>3</v>
      </c>
      <c r="D47" s="1172"/>
      <c r="E47" s="1173"/>
      <c r="F47" s="11" t="s">
        <v>489</v>
      </c>
      <c r="G47" s="12" t="s">
        <v>489</v>
      </c>
      <c r="H47" s="12" t="s">
        <v>489</v>
      </c>
      <c r="I47" s="12" t="s">
        <v>489</v>
      </c>
      <c r="J47" s="13">
        <v>1.85</v>
      </c>
    </row>
    <row r="48" spans="2:10" ht="57.75" customHeight="1" x14ac:dyDescent="0.15">
      <c r="B48" s="14"/>
      <c r="C48" s="1174" t="s">
        <v>4</v>
      </c>
      <c r="D48" s="1174"/>
      <c r="E48" s="1175"/>
      <c r="F48" s="15">
        <v>0.15</v>
      </c>
      <c r="G48" s="16">
        <v>1</v>
      </c>
      <c r="H48" s="16">
        <v>0.7</v>
      </c>
      <c r="I48" s="16">
        <v>3.57</v>
      </c>
      <c r="J48" s="17">
        <v>1.24</v>
      </c>
    </row>
    <row r="49" spans="2:10" ht="57.75" customHeight="1" thickBot="1" x14ac:dyDescent="0.2">
      <c r="B49" s="18"/>
      <c r="C49" s="1176" t="s">
        <v>5</v>
      </c>
      <c r="D49" s="1176"/>
      <c r="E49" s="1177"/>
      <c r="F49" s="19" t="s">
        <v>533</v>
      </c>
      <c r="G49" s="20">
        <v>0.85</v>
      </c>
      <c r="H49" s="20" t="s">
        <v>534</v>
      </c>
      <c r="I49" s="20">
        <v>2.88</v>
      </c>
      <c r="J49" s="21" t="s">
        <v>535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2018-02-19T11:39:36Z</cp:lastPrinted>
  <dcterms:created xsi:type="dcterms:W3CDTF">2018-01-24T03:09:16Z</dcterms:created>
  <dcterms:modified xsi:type="dcterms:W3CDTF">2018-12-02T01:37:47Z</dcterms:modified>
</cp:coreProperties>
</file>