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750" windowWidth="19320" windowHeight="3345" tabRatio="799" activeTab="0"/>
  </bookViews>
  <sheets>
    <sheet name="中表紙" sheetId="1" r:id="rId1"/>
    <sheet name="歳入決算" sheetId="2" r:id="rId2"/>
    <sheet name="歳出決算" sheetId="3" r:id="rId3"/>
    <sheet name="市税内訳" sheetId="4" r:id="rId4"/>
    <sheet name="特会決算" sheetId="5" r:id="rId5"/>
    <sheet name="企業決算" sheetId="6" r:id="rId6"/>
    <sheet name="一般R３歳入" sheetId="7" r:id="rId7"/>
    <sheet name="一般R３歳出" sheetId="8" r:id="rId8"/>
    <sheet name="特会R３" sheetId="9" r:id="rId9"/>
    <sheet name="企業R３" sheetId="10" r:id="rId10"/>
    <sheet name="市有財産" sheetId="11" r:id="rId11"/>
    <sheet name="一借" sheetId="12" state="hidden" r:id="rId12"/>
    <sheet name="地方債" sheetId="13" r:id="rId13"/>
  </sheets>
  <definedNames>
    <definedName name="_xlfn.IFERROR" hidden="1">#NAME?</definedName>
    <definedName name="_xlnm.Print_Area" localSheetId="11">'一借'!$A$1:$I$30</definedName>
    <definedName name="_xlnm.Print_Area" localSheetId="6">'一般R３歳入'!$A$1:$H$39</definedName>
    <definedName name="_xlnm.Print_Area" localSheetId="9">'企業R３'!$A$1:$J$32</definedName>
    <definedName name="_xlnm.Print_Area" localSheetId="5">'企業決算'!$A$1:$L$33</definedName>
    <definedName name="_xlnm.Print_Area" localSheetId="2">'歳出決算'!$A$1:$M$32</definedName>
    <definedName name="_xlnm.Print_Area" localSheetId="1">'歳入決算'!$A$1:$N$40</definedName>
    <definedName name="_xlnm.Print_Area" localSheetId="3">'市税内訳'!$A$1:$P$21</definedName>
    <definedName name="_xlnm.Print_Area" localSheetId="10">'市有財産'!$A$1:$E$11</definedName>
    <definedName name="_xlnm.Print_Area" localSheetId="0">'中表紙'!$A$1:$K$20</definedName>
    <definedName name="_xlnm.Print_Area" localSheetId="8">'特会R３'!$A$1:$I$21</definedName>
    <definedName name="_xlnm.Print_Area" localSheetId="4">'特会決算'!$A$1:$M$36</definedName>
  </definedNames>
  <calcPr fullCalcOnLoad="1"/>
</workbook>
</file>

<file path=xl/comments13.xml><?xml version="1.0" encoding="utf-8"?>
<comments xmlns="http://schemas.openxmlformats.org/spreadsheetml/2006/main">
  <authors>
    <author> </author>
  </authors>
  <commentList>
    <comment ref="D6" authorId="0">
      <text>
        <r>
          <rPr>
            <b/>
            <sz val="9"/>
            <rFont val="MS P ゴシック"/>
            <family val="3"/>
          </rPr>
          <t>調整値+0.1</t>
        </r>
      </text>
    </comment>
    <comment ref="G7" authorId="0">
      <text>
        <r>
          <rPr>
            <b/>
            <sz val="9"/>
            <rFont val="MS P ゴシック"/>
            <family val="3"/>
          </rPr>
          <t>調整値-0.1</t>
        </r>
      </text>
    </comment>
    <comment ref="C9" authorId="0">
      <text>
        <r>
          <rPr>
            <b/>
            <sz val="9"/>
            <rFont val="MS P ゴシック"/>
            <family val="3"/>
          </rPr>
          <t>調整値-1</t>
        </r>
      </text>
    </comment>
    <comment ref="C11" authorId="0">
      <text>
        <r>
          <rPr>
            <b/>
            <sz val="9"/>
            <rFont val="MS P ゴシック"/>
            <family val="3"/>
          </rPr>
          <t>調整値-1</t>
        </r>
      </text>
    </comment>
    <comment ref="F16" authorId="0">
      <text>
        <r>
          <rPr>
            <b/>
            <sz val="9"/>
            <rFont val="MS P ゴシック"/>
            <family val="3"/>
          </rPr>
          <t>調整値-1</t>
        </r>
      </text>
    </comment>
  </commentList>
</comments>
</file>

<file path=xl/comments3.xml><?xml version="1.0" encoding="utf-8"?>
<comments xmlns="http://schemas.openxmlformats.org/spreadsheetml/2006/main">
  <authors>
    <author>FJ-USER</author>
    <author> </author>
  </authors>
  <commentList>
    <comment ref="M24" authorId="0">
      <text>
        <r>
          <rPr>
            <b/>
            <sz val="9"/>
            <rFont val="ＭＳ Ｐゴシック"/>
            <family val="3"/>
          </rPr>
          <t>広報くしろ１１月号で同様の数値を掲載している場合は突合する（今はしてない）</t>
        </r>
      </text>
    </comment>
    <comment ref="H17" authorId="1">
      <text>
        <r>
          <rPr>
            <b/>
            <sz val="9"/>
            <rFont val="MS P ゴシック"/>
            <family val="3"/>
          </rPr>
          <t>調整値+0.1</t>
        </r>
      </text>
    </comment>
    <comment ref="J15" authorId="1">
      <text>
        <r>
          <rPr>
            <b/>
            <sz val="9"/>
            <rFont val="MS P ゴシック"/>
            <family val="3"/>
          </rPr>
          <t>調整値-0.1</t>
        </r>
      </text>
    </comment>
    <comment ref="J10" authorId="1">
      <text>
        <r>
          <rPr>
            <b/>
            <sz val="9"/>
            <rFont val="MS P ゴシック"/>
            <family val="3"/>
          </rPr>
          <t>調整値-0.1</t>
        </r>
      </text>
    </comment>
    <comment ref="M17" authorId="1">
      <text>
        <r>
          <rPr>
            <b/>
            <sz val="9"/>
            <rFont val="MS P ゴシック"/>
            <family val="3"/>
          </rPr>
          <t>調整値+1.0</t>
        </r>
      </text>
    </comment>
  </commentList>
</comments>
</file>

<file path=xl/comments4.xml><?xml version="1.0" encoding="utf-8"?>
<comments xmlns="http://schemas.openxmlformats.org/spreadsheetml/2006/main">
  <authors>
    <author>FJ-USER</author>
    <author> </author>
  </authors>
  <commentList>
    <comment ref="I16" authorId="0">
      <text>
        <r>
          <rPr>
            <b/>
            <sz val="9"/>
            <rFont val="ＭＳ Ｐゴシック"/>
            <family val="3"/>
          </rPr>
          <t>広報くしろ１１月号で同様の数値を掲載している場合は突合する</t>
        </r>
      </text>
    </comment>
    <comment ref="G9" authorId="1">
      <text>
        <r>
          <rPr>
            <b/>
            <sz val="9"/>
            <rFont val="MS P ゴシック"/>
            <family val="3"/>
          </rPr>
          <t>調整値-0.1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E12" authorId="0">
      <text>
        <r>
          <rPr>
            <b/>
            <sz val="9"/>
            <rFont val="MS P ゴシック"/>
            <family val="3"/>
          </rPr>
          <t>調整値+0.1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F32" authorId="0">
      <text>
        <r>
          <rPr>
            <b/>
            <sz val="9"/>
            <rFont val="ＭＳ Ｐゴシック"/>
            <family val="3"/>
          </rPr>
          <t>積上げ</t>
        </r>
      </text>
    </comment>
  </commentList>
</comments>
</file>

<file path=xl/sharedStrings.xml><?xml version="1.0" encoding="utf-8"?>
<sst xmlns="http://schemas.openxmlformats.org/spreadsheetml/2006/main" count="601" uniqueCount="296">
  <si>
    <t>款</t>
  </si>
  <si>
    <t>（１）歳入</t>
  </si>
  <si>
    <t>＊</t>
  </si>
  <si>
    <t>市税</t>
  </si>
  <si>
    <t>利子割交付金</t>
  </si>
  <si>
    <t>地方交付税</t>
  </si>
  <si>
    <t>交通安全対策特別交付金</t>
  </si>
  <si>
    <t>使用料及び手数料</t>
  </si>
  <si>
    <t>国庫支出金</t>
  </si>
  <si>
    <t>道支出金</t>
  </si>
  <si>
    <t>財産収入</t>
  </si>
  <si>
    <t>繰入金</t>
  </si>
  <si>
    <t>繰越金</t>
  </si>
  <si>
    <t>諸収入</t>
  </si>
  <si>
    <t>市債</t>
  </si>
  <si>
    <t>内</t>
  </si>
  <si>
    <t>自主財源</t>
  </si>
  <si>
    <t>訳</t>
  </si>
  <si>
    <t>依存財源</t>
  </si>
  <si>
    <t>執行率</t>
  </si>
  <si>
    <t>（単位：千円、％）</t>
  </si>
  <si>
    <t>会計区分</t>
  </si>
  <si>
    <t>収益的</t>
  </si>
  <si>
    <t>資本的</t>
  </si>
  <si>
    <t>計</t>
  </si>
  <si>
    <t>構成比</t>
  </si>
  <si>
    <t>地方公務員共済組合連合会</t>
  </si>
  <si>
    <t>北海道市町村備荒資金組合</t>
  </si>
  <si>
    <t>決算額</t>
  </si>
  <si>
    <t>合計</t>
  </si>
  <si>
    <t>釧路市の財政</t>
  </si>
  <si>
    <t>人口</t>
  </si>
  <si>
    <t>世帯数</t>
  </si>
  <si>
    <t>執行率</t>
  </si>
  <si>
    <t>決算額</t>
  </si>
  <si>
    <t>（単位：円、％）</t>
  </si>
  <si>
    <t>歳入</t>
  </si>
  <si>
    <t>借入先</t>
  </si>
  <si>
    <t>合計</t>
  </si>
  <si>
    <t>会計区分</t>
  </si>
  <si>
    <t>予算額</t>
  </si>
  <si>
    <t>執行済額</t>
  </si>
  <si>
    <t>予算額</t>
  </si>
  <si>
    <t>増減額</t>
  </si>
  <si>
    <t>構成比</t>
  </si>
  <si>
    <t>構成比</t>
  </si>
  <si>
    <t>増減額</t>
  </si>
  <si>
    <t>予算額</t>
  </si>
  <si>
    <t>歳出</t>
  </si>
  <si>
    <t>民生債</t>
  </si>
  <si>
    <t>北海道信用漁業協同組合</t>
  </si>
  <si>
    <t>当初予算額</t>
  </si>
  <si>
    <t>補正予算額</t>
  </si>
  <si>
    <t>現計予算額</t>
  </si>
  <si>
    <t>款</t>
  </si>
  <si>
    <t>（１）歳入</t>
  </si>
  <si>
    <t>＊</t>
  </si>
  <si>
    <t>市税</t>
  </si>
  <si>
    <t>地方譲与税</t>
  </si>
  <si>
    <t>利子割交付金</t>
  </si>
  <si>
    <t>地方消費税交付金</t>
  </si>
  <si>
    <t>地方交付税</t>
  </si>
  <si>
    <t>交通安全対策特別交付金</t>
  </si>
  <si>
    <t>使用料及び手数料</t>
  </si>
  <si>
    <t>国庫支出金</t>
  </si>
  <si>
    <t>道支出金</t>
  </si>
  <si>
    <t>財産収入</t>
  </si>
  <si>
    <t>寄附金</t>
  </si>
  <si>
    <t>繰入金</t>
  </si>
  <si>
    <t>繰越金</t>
  </si>
  <si>
    <t>諸収入</t>
  </si>
  <si>
    <t>市債</t>
  </si>
  <si>
    <t>内</t>
  </si>
  <si>
    <t>自主財源</t>
  </si>
  <si>
    <t>訳</t>
  </si>
  <si>
    <t>依存財源</t>
  </si>
  <si>
    <t>（単位：千円、％）</t>
  </si>
  <si>
    <t>（単位：円、％）</t>
  </si>
  <si>
    <t>会計区分</t>
  </si>
  <si>
    <t>区分</t>
  </si>
  <si>
    <t>地方特例交付金</t>
  </si>
  <si>
    <t>介護保険</t>
  </si>
  <si>
    <t>（２）歳出</t>
  </si>
  <si>
    <t>（２）歳出</t>
  </si>
  <si>
    <t>（３）市税の内訳及び負担状況</t>
  </si>
  <si>
    <t>（２）歳出</t>
  </si>
  <si>
    <t>一時借入金の状況</t>
  </si>
  <si>
    <t>主な市有財産の現在高</t>
  </si>
  <si>
    <t>市民税</t>
  </si>
  <si>
    <t>固定資産税</t>
  </si>
  <si>
    <t>軽自動車税</t>
  </si>
  <si>
    <t>市たばこ税</t>
  </si>
  <si>
    <t>鉱産税</t>
  </si>
  <si>
    <t>入湯税</t>
  </si>
  <si>
    <t>都市計画税</t>
  </si>
  <si>
    <t>計</t>
  </si>
  <si>
    <t>公債費</t>
  </si>
  <si>
    <t>国民健康保険</t>
  </si>
  <si>
    <t>駐車場事業</t>
  </si>
  <si>
    <t>動物園事業</t>
  </si>
  <si>
    <t>歳入歳出</t>
  </si>
  <si>
    <t>差引額</t>
  </si>
  <si>
    <t>収益的</t>
  </si>
  <si>
    <t>資本的</t>
  </si>
  <si>
    <t>事　　　業</t>
  </si>
  <si>
    <t>水道事業</t>
  </si>
  <si>
    <t>下 水 道</t>
  </si>
  <si>
    <t>卸売市場</t>
  </si>
  <si>
    <t>港湾整備</t>
  </si>
  <si>
    <t>地方特例交付金</t>
  </si>
  <si>
    <t>＊は自主財源、他は依存財源　</t>
  </si>
  <si>
    <t>執行済額</t>
  </si>
  <si>
    <t>予備費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</si>
  <si>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</si>
  <si>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</si>
  <si>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</si>
  <si>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</si>
  <si>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</si>
  <si>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</si>
  <si>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</si>
  <si>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</si>
  <si>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港湾費</t>
  </si>
  <si>
    <t>消防費</t>
  </si>
  <si>
    <t>教育費</t>
  </si>
  <si>
    <t>職員費</t>
  </si>
  <si>
    <t>諸支出金</t>
  </si>
  <si>
    <t>区分</t>
  </si>
  <si>
    <t>一般会計</t>
  </si>
  <si>
    <t>有　価　証　券</t>
  </si>
  <si>
    <t>土　　　地</t>
  </si>
  <si>
    <t>債　　　権</t>
  </si>
  <si>
    <t>建　　　物</t>
  </si>
  <si>
    <t>基　　　金</t>
  </si>
  <si>
    <t>山　　　林</t>
  </si>
  <si>
    <t>（単位：千円、㎡）</t>
  </si>
  <si>
    <t>補正予算額等</t>
  </si>
  <si>
    <t>寄附金</t>
  </si>
  <si>
    <t>一般会計債 小計</t>
  </si>
  <si>
    <t>特別会計債 小計</t>
  </si>
  <si>
    <t>企業会計債 小計</t>
  </si>
  <si>
    <t>災害復旧費</t>
  </si>
  <si>
    <t>人口1人当り</t>
  </si>
  <si>
    <t>-</t>
  </si>
  <si>
    <t>配当割交付金</t>
  </si>
  <si>
    <t>株式等譲渡所得割交付金</t>
  </si>
  <si>
    <t>ゴルフ場利用税交付金</t>
  </si>
  <si>
    <t>分担金及び負担金</t>
  </si>
  <si>
    <t>国民健康保険音別診療所事業</t>
  </si>
  <si>
    <t>保険事業勘定</t>
  </si>
  <si>
    <t>介護サービス事業勘定</t>
  </si>
  <si>
    <t>工業用</t>
  </si>
  <si>
    <t>公設地方</t>
  </si>
  <si>
    <t>配当割交付金</t>
  </si>
  <si>
    <t>株式等譲渡所得割交付金</t>
  </si>
  <si>
    <t>病院事業</t>
  </si>
  <si>
    <t>病院事業会計</t>
  </si>
  <si>
    <t>釧路信用金庫</t>
  </si>
  <si>
    <t>北陸銀行</t>
  </si>
  <si>
    <t>北洋銀行</t>
  </si>
  <si>
    <t>釧路信用組合</t>
  </si>
  <si>
    <t>公設地方卸売市場事業会計</t>
  </si>
  <si>
    <t>後期高齢者医療</t>
  </si>
  <si>
    <t>分担金及び負担金</t>
  </si>
  <si>
    <t>予算残額</t>
  </si>
  <si>
    <t>港湾整備事業会計</t>
  </si>
  <si>
    <t>市設魚揚場事業会計</t>
  </si>
  <si>
    <t>財務省</t>
  </si>
  <si>
    <t>旧郵便貯金資金</t>
  </si>
  <si>
    <t>北陸銀行</t>
  </si>
  <si>
    <t>北海道銀行</t>
  </si>
  <si>
    <t>北洋銀行</t>
  </si>
  <si>
    <t>釧路信用金庫</t>
  </si>
  <si>
    <t>大地みらい信用金庫</t>
  </si>
  <si>
    <t>北見信用金庫</t>
  </si>
  <si>
    <t>網走信用金庫</t>
  </si>
  <si>
    <t>釧路信用組合</t>
  </si>
  <si>
    <t>北海道都市職員共済組合</t>
  </si>
  <si>
    <t>全国市有物件災害共済会</t>
  </si>
  <si>
    <t>北海道市町村振興協会</t>
  </si>
  <si>
    <t>北海道</t>
  </si>
  <si>
    <t>臨時財政対策債</t>
  </si>
  <si>
    <t>国民健康保険音別診療所事業債</t>
  </si>
  <si>
    <t>病院事業債</t>
  </si>
  <si>
    <t>工業用水道事業債</t>
  </si>
  <si>
    <t>下水道事業債</t>
  </si>
  <si>
    <t>地方債現在高（全会計総額）</t>
  </si>
  <si>
    <t>金額</t>
  </si>
  <si>
    <t>下水道</t>
  </si>
  <si>
    <t>事業</t>
  </si>
  <si>
    <t>北見信用金庫</t>
  </si>
  <si>
    <t>地方公共団体金融機構</t>
  </si>
  <si>
    <t>（単位：円、％）</t>
  </si>
  <si>
    <t>増減額</t>
  </si>
  <si>
    <t>伸率</t>
  </si>
  <si>
    <t>対前年度</t>
  </si>
  <si>
    <t>合計</t>
  </si>
  <si>
    <t>（単位：円、％）</t>
  </si>
  <si>
    <t>合計　</t>
  </si>
  <si>
    <t>（単位：千円、％）</t>
  </si>
  <si>
    <t>＊は自主財源、他は依存財源　</t>
  </si>
  <si>
    <t>（単位：千円、％）</t>
  </si>
  <si>
    <t>執行済額</t>
  </si>
  <si>
    <t>金額</t>
  </si>
  <si>
    <t>合計</t>
  </si>
  <si>
    <t>共済組合</t>
  </si>
  <si>
    <t>公債費</t>
  </si>
  <si>
    <t>諸支出金</t>
  </si>
  <si>
    <t>旧簡易生命保険資金</t>
  </si>
  <si>
    <t>地方公共団体金融機構</t>
  </si>
  <si>
    <t>北海道信用農業協同組合連合会</t>
  </si>
  <si>
    <t>国の予算等貸付金債</t>
  </si>
  <si>
    <t>総務債</t>
  </si>
  <si>
    <t>衛生債</t>
  </si>
  <si>
    <t>労働債</t>
  </si>
  <si>
    <t>農林水産業債</t>
  </si>
  <si>
    <t>商工債</t>
  </si>
  <si>
    <t>土木債</t>
  </si>
  <si>
    <t>住宅債</t>
  </si>
  <si>
    <t>港湾債</t>
  </si>
  <si>
    <t>消防債</t>
  </si>
  <si>
    <t>教育債</t>
  </si>
  <si>
    <t>災害復旧債</t>
  </si>
  <si>
    <t>その他</t>
  </si>
  <si>
    <t>道貸付金</t>
  </si>
  <si>
    <t>過疎対策事業債（ソフト分）</t>
  </si>
  <si>
    <t>第三セクター等改革推進債</t>
  </si>
  <si>
    <t>釧路市</t>
  </si>
  <si>
    <t>国民健康保険阿寒診療所事業</t>
  </si>
  <si>
    <t>国民健康保険阿寒診療所事業債</t>
  </si>
  <si>
    <t>介護保険（介護サービス事業勘定）債</t>
  </si>
  <si>
    <t>その他の金融機関</t>
  </si>
  <si>
    <t>介護保険</t>
  </si>
  <si>
    <t>政府資金</t>
  </si>
  <si>
    <t>減税補塡債</t>
  </si>
  <si>
    <t>減収補塡債</t>
  </si>
  <si>
    <t>その他</t>
  </si>
  <si>
    <t>過疎対策事業債（ハード分）</t>
  </si>
  <si>
    <t>市中銀行</t>
  </si>
  <si>
    <t>北海道市町村職員共済組合</t>
  </si>
  <si>
    <t>広報くしろ11月号のデータより</t>
  </si>
  <si>
    <t>水道事業債</t>
  </si>
  <si>
    <t>※予備費の充用は補正予算額等に含む</t>
  </si>
  <si>
    <t>環境性能割交付金</t>
  </si>
  <si>
    <t>税目</t>
  </si>
  <si>
    <t>会計区分</t>
  </si>
  <si>
    <t>歳入</t>
  </si>
  <si>
    <t>歳出</t>
  </si>
  <si>
    <t>収入</t>
  </si>
  <si>
    <t>支出</t>
  </si>
  <si>
    <t>予算額に含む
繰　　越　　額</t>
  </si>
  <si>
    <t>各款に充用した
予　 　備 　　費</t>
  </si>
  <si>
    <t>金額</t>
  </si>
  <si>
    <t>種別</t>
  </si>
  <si>
    <t>数量</t>
  </si>
  <si>
    <t>借入先</t>
  </si>
  <si>
    <t>事業別</t>
  </si>
  <si>
    <t>魚揚場事業</t>
  </si>
  <si>
    <t>　算出している</t>
  </si>
  <si>
    <t>公設地方卸売市場事業債</t>
  </si>
  <si>
    <t>港湾整備事業債</t>
  </si>
  <si>
    <t>環境性能割交付金</t>
  </si>
  <si>
    <t>(令和２年９月３０日現在）</t>
  </si>
  <si>
    <t>地方消費税交付金</t>
  </si>
  <si>
    <t>法人事業税交付金</t>
  </si>
  <si>
    <t>魚揚場事業</t>
  </si>
  <si>
    <t>収益的</t>
  </si>
  <si>
    <t>動物園事業債</t>
  </si>
  <si>
    <t>魚揚場事業債</t>
  </si>
  <si>
    <t>令和３年度　第２期財政事情説明書</t>
  </si>
  <si>
    <t>令和２年度　一般会計決算書</t>
  </si>
  <si>
    <t>※繰越額（令和元年度⇒令和２年度）は当初予算額に含む</t>
  </si>
  <si>
    <t>法人事業税交付金</t>
  </si>
  <si>
    <t>　９３，７０８世帯</t>
  </si>
  <si>
    <t>１６３，７６１人</t>
  </si>
  <si>
    <t>※人口1人当り決算額は、当該年度末時点の住民基本台帳の人口（164,298人）を用いて算出している</t>
  </si>
  <si>
    <t>※繰越額（令和元年度⇒令和２年度）は当初予算額に含む</t>
  </si>
  <si>
    <t>令和２年度
決算額</t>
  </si>
  <si>
    <t>令和元年度
決算額</t>
  </si>
  <si>
    <t>令和
２年度</t>
  </si>
  <si>
    <t>令和
元年度</t>
  </si>
  <si>
    <t>※1人当り負担額及び1世帯当り負担額は、当該年度末時点の住民基本台帳の人口（R２年度164,298人、R元年度166,573人）、世帯数（R２年度93,643世帯、R元年度93,947世帯）を用いて</t>
  </si>
  <si>
    <t>令和２年度　特別会計決算額</t>
  </si>
  <si>
    <t>農業用</t>
  </si>
  <si>
    <t>簡易</t>
  </si>
  <si>
    <t>令和２年度　企業会計決算額</t>
  </si>
  <si>
    <t>(令和３年９月３０日現在）</t>
  </si>
  <si>
    <t>令和３年度　一般会計執行状況　</t>
  </si>
  <si>
    <t>※繰越額（令和２年度⇒令和３年度）は予算額に含む</t>
  </si>
  <si>
    <t>※繰越額（令和２年度⇒令和３年度）及び予備費の充用は予算額に含む</t>
  </si>
  <si>
    <t>(令和３年９月末分償還後）</t>
  </si>
  <si>
    <t>令和３年９月３０日現在</t>
  </si>
  <si>
    <t>令和３年度　特別会計予算執行状況　</t>
  </si>
  <si>
    <t>令和３年度　企業会計予算執行状況</t>
  </si>
  <si>
    <t>(令和３年３月３１日現在）</t>
  </si>
  <si>
    <t>-</t>
  </si>
  <si>
    <t/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</si>
</sst>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#,##0.0_ "/>
    <numFmt numFmtId="180" formatCode="0.00_ "/>
    <numFmt numFmtId="181" formatCode="0.000_ "/>
    <numFmt numFmtId="182" formatCode="#,##0.0"/>
    <numFmt numFmtId="183" formatCode="#,##0.0000"/>
    <numFmt numFmtId="184" formatCode="#,##0.000_ "/>
    <numFmt numFmtId="185" formatCode="#,##0.0;&quot;▲ &quot;#,##0.0"/>
    <numFmt numFmtId="186" formatCode="#,##0;&quot;▲ &quot;#,##0"/>
    <numFmt numFmtId="187" formatCode="0.000_);[Red]\(0.000\)"/>
    <numFmt numFmtId="188" formatCode="#,##0.00_ "/>
    <numFmt numFmtId="189" formatCode="#,##0_);[Red]\(#,##0\)"/>
    <numFmt numFmtId="190" formatCode="#,##0.000;&quot;▲ &quot;#,##0.000"/>
    <numFmt numFmtId="191" formatCode="0.000;&quot;▲ &quot;0.000"/>
    <numFmt numFmtId="192" formatCode="#,##0.0;&quot;△ &quot;#,##0.0"/>
    <numFmt numFmtId="193" formatCode="0.0000;&quot;▲ &quot;0.0000"/>
    <numFmt numFmtId="194" formatCode="#,##0;&quot;△ &quot;#,##0"/>
    <numFmt numFmtId="195" formatCode="0.0000_ "/>
    <numFmt numFmtId="196" formatCode="0.00000%"/>
    <numFmt numFmtId="197" formatCode="0.00_);[Red]\(0.00\)"/>
    <numFmt numFmtId="198" formatCode="#,##0.0_);[Red]\(#,##0.0\);\ @\ "/>
    <numFmt numFmtId="199" formatCode="#,##0_);[Red]\(#,##0\);\ @\ "/>
    <numFmt numFmtId="200" formatCode="##&quot;億&quot;#&quot;,&quot;##0&quot;万円&quot;"/>
    <numFmt numFmtId="201" formatCode="#&quot;,&quot;##0&quot;万円&quot;;&quot;△&quot;\ #&quot;,&quot;##0&quot;万円&quot;"/>
    <numFmt numFmtId="202" formatCode="##&quot;億&quot;#&quot;,&quot;##0&quot;万円&quot;;&quot;△ &quot;##&quot;億&quot;#&quot;,&quot;##0&quot;万円&quot;"/>
    <numFmt numFmtId="203" formatCode="#&quot;,&quot;##0&quot;万円&quot;"/>
    <numFmt numFmtId="204" formatCode="##0&quot;万円&quot;;&quot;△ &quot;##0&quot;万円&quot;"/>
    <numFmt numFmtId="205" formatCode="0&quot;万円&quot;"/>
    <numFmt numFmtId="206" formatCode="#&quot;,&quot;##0&quot;万円&quot;;&quot;△ &quot;#&quot;,&quot;##0&quot;万円&quot;"/>
    <numFmt numFmtId="207" formatCode="#,##0_);\△\ #,##0\ ;\ @\ "/>
    <numFmt numFmtId="208" formatCode="0.0\ ;\ @\ "/>
    <numFmt numFmtId="209" formatCode="#,##0\ ;&quot;△ &quot;#,##0\ "/>
    <numFmt numFmtId="210" formatCode="#,##0.0\ ;&quot;▲ &quot;#,##0.0\ "/>
    <numFmt numFmtId="211" formatCode="#,##0.0\ ;&quot;△ &quot;#,##0.0\ "/>
    <numFmt numFmtId="212" formatCode="_ * #,##0.0_ ;_ * \-#,##0.0_ ;_ * &quot;-&quot;?_ ;_ @_ "/>
    <numFmt numFmtId="213" formatCode="_ * #,##0.0_ ;_ * \-#,##0.0_ ;_ * &quot;-&quot;_ ;_ @_ "/>
    <numFmt numFmtId="214" formatCode="#,##0\ ;\△\ #,##0\ ;\ @\ "/>
    <numFmt numFmtId="215" formatCode="#,##0.0\ ;\△\ #,##0.0\ ;\ @\ "/>
    <numFmt numFmtId="216" formatCode="#,##0.0000_ "/>
    <numFmt numFmtId="217" formatCode="#,##0\ ;&quot;△ &quot;#,##0\ \ "/>
    <numFmt numFmtId="218" formatCode="#,##0\ ;&quot;△&quot;#,##0\ \ 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  <numFmt numFmtId="222" formatCode="0_);[Red]\(0\)"/>
    <numFmt numFmtId="223" formatCode="&quot;¥&quot;#,##0_);[Red]\(&quot;¥&quot;#,##0\)"/>
    <numFmt numFmtId="224" formatCode="0.0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b/>
      <sz val="11"/>
      <name val="ＭＳ Ｐ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4"/>
      <color indexed="10"/>
      <name val="ＭＳ Ｐ明朝"/>
      <family val="1"/>
    </font>
    <font>
      <b/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trike/>
      <sz val="10"/>
      <name val="ＭＳ Ｐ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7030A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double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186" fontId="8" fillId="0" borderId="0" xfId="68" applyNumberFormat="1" applyFont="1" applyFill="1" applyAlignment="1">
      <alignment vertical="center"/>
      <protection/>
    </xf>
    <xf numFmtId="186" fontId="8" fillId="0" borderId="0" xfId="68" applyNumberFormat="1" applyFont="1" applyFill="1" applyBorder="1" applyAlignment="1">
      <alignment vertical="center"/>
      <protection/>
    </xf>
    <xf numFmtId="0" fontId="17" fillId="0" borderId="0" xfId="0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85" fontId="2" fillId="0" borderId="0" xfId="0" applyNumberFormat="1" applyFont="1" applyFill="1" applyAlignment="1">
      <alignment vertical="center"/>
    </xf>
    <xf numFmtId="185" fontId="3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2" fillId="33" borderId="0" xfId="0" applyNumberFormat="1" applyFont="1" applyFill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177" fontId="8" fillId="0" borderId="25" xfId="0" applyNumberFormat="1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177" fontId="8" fillId="0" borderId="0" xfId="0" applyNumberFormat="1" applyFont="1" applyFill="1" applyAlignment="1">
      <alignment vertical="center"/>
    </xf>
    <xf numFmtId="0" fontId="8" fillId="0" borderId="27" xfId="0" applyFont="1" applyFill="1" applyBorder="1" applyAlignment="1">
      <alignment horizontal="distributed" vertical="center"/>
    </xf>
    <xf numFmtId="177" fontId="8" fillId="0" borderId="28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177" fontId="8" fillId="33" borderId="18" xfId="0" applyNumberFormat="1" applyFont="1" applyFill="1" applyBorder="1" applyAlignment="1">
      <alignment vertical="center"/>
    </xf>
    <xf numFmtId="177" fontId="8" fillId="33" borderId="19" xfId="0" applyNumberFormat="1" applyFont="1" applyFill="1" applyBorder="1" applyAlignment="1">
      <alignment vertical="center"/>
    </xf>
    <xf numFmtId="177" fontId="8" fillId="33" borderId="16" xfId="0" applyNumberFormat="1" applyFont="1" applyFill="1" applyBorder="1" applyAlignment="1">
      <alignment vertical="center"/>
    </xf>
    <xf numFmtId="180" fontId="8" fillId="33" borderId="17" xfId="0" applyNumberFormat="1" applyFont="1" applyFill="1" applyBorder="1" applyAlignment="1">
      <alignment vertical="center"/>
    </xf>
    <xf numFmtId="180" fontId="8" fillId="33" borderId="1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80" fontId="8" fillId="33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8" fillId="0" borderId="0" xfId="68" applyFont="1" applyFill="1" applyAlignment="1">
      <alignment vertical="center"/>
      <protection/>
    </xf>
    <xf numFmtId="0" fontId="8" fillId="0" borderId="14" xfId="68" applyFont="1" applyFill="1" applyBorder="1" applyAlignment="1">
      <alignment horizontal="distributed" vertical="center"/>
      <protection/>
    </xf>
    <xf numFmtId="0" fontId="8" fillId="0" borderId="15" xfId="68" applyNumberFormat="1" applyFont="1" applyFill="1" applyBorder="1" applyAlignment="1">
      <alignment horizontal="distributed" vertical="center"/>
      <protection/>
    </xf>
    <xf numFmtId="0" fontId="6" fillId="0" borderId="0" xfId="68" applyFont="1" applyFill="1" applyAlignment="1">
      <alignment vertical="center"/>
      <protection/>
    </xf>
    <xf numFmtId="0" fontId="7" fillId="0" borderId="0" xfId="68" applyFont="1" applyFill="1" applyAlignment="1">
      <alignment vertical="center"/>
      <protection/>
    </xf>
    <xf numFmtId="0" fontId="17" fillId="0" borderId="0" xfId="68" applyNumberFormat="1" applyFont="1" applyFill="1" applyAlignment="1">
      <alignment vertical="center"/>
      <protection/>
    </xf>
    <xf numFmtId="0" fontId="8" fillId="0" borderId="0" xfId="68" applyFont="1" applyFill="1" applyAlignment="1">
      <alignment horizontal="distributed" vertical="center"/>
      <protection/>
    </xf>
    <xf numFmtId="0" fontId="8" fillId="0" borderId="0" xfId="68" applyFont="1" applyFill="1" applyBorder="1" applyAlignment="1">
      <alignment vertical="center"/>
      <protection/>
    </xf>
    <xf numFmtId="178" fontId="8" fillId="0" borderId="0" xfId="68" applyNumberFormat="1" applyFont="1" applyFill="1" applyAlignment="1">
      <alignment vertical="center"/>
      <protection/>
    </xf>
    <xf numFmtId="176" fontId="20" fillId="0" borderId="0" xfId="0" applyNumberFormat="1" applyFont="1" applyFill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181" fontId="8" fillId="33" borderId="17" xfId="0" applyNumberFormat="1" applyFont="1" applyFill="1" applyBorder="1" applyAlignment="1">
      <alignment vertical="center"/>
    </xf>
    <xf numFmtId="181" fontId="8" fillId="33" borderId="18" xfId="0" applyNumberFormat="1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0" applyNumberFormat="1" applyFont="1" applyAlignment="1">
      <alignment vertical="center"/>
    </xf>
    <xf numFmtId="0" fontId="8" fillId="0" borderId="30" xfId="0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77" fontId="8" fillId="0" borderId="31" xfId="0" applyNumberFormat="1" applyFont="1" applyFill="1" applyBorder="1" applyAlignment="1">
      <alignment vertical="center"/>
    </xf>
    <xf numFmtId="177" fontId="8" fillId="0" borderId="32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18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177" fontId="8" fillId="0" borderId="35" xfId="0" applyNumberFormat="1" applyFont="1" applyFill="1" applyBorder="1" applyAlignment="1">
      <alignment vertical="center"/>
    </xf>
    <xf numFmtId="181" fontId="8" fillId="33" borderId="19" xfId="0" applyNumberFormat="1" applyFont="1" applyFill="1" applyBorder="1" applyAlignment="1">
      <alignment vertical="center"/>
    </xf>
    <xf numFmtId="177" fontId="8" fillId="0" borderId="36" xfId="0" applyNumberFormat="1" applyFont="1" applyFill="1" applyBorder="1" applyAlignment="1">
      <alignment vertical="center"/>
    </xf>
    <xf numFmtId="0" fontId="8" fillId="0" borderId="37" xfId="0" applyFont="1" applyFill="1" applyBorder="1" applyAlignment="1">
      <alignment horizontal="distributed" vertical="center"/>
    </xf>
    <xf numFmtId="177" fontId="8" fillId="33" borderId="38" xfId="0" applyNumberFormat="1" applyFont="1" applyFill="1" applyBorder="1" applyAlignment="1">
      <alignment vertical="center"/>
    </xf>
    <xf numFmtId="177" fontId="8" fillId="0" borderId="39" xfId="0" applyNumberFormat="1" applyFont="1" applyFill="1" applyBorder="1" applyAlignment="1">
      <alignment vertical="center"/>
    </xf>
    <xf numFmtId="177" fontId="8" fillId="0" borderId="40" xfId="0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17" xfId="0" applyNumberFormat="1" applyFont="1" applyFill="1" applyBorder="1" applyAlignment="1">
      <alignment horizontal="right" vertical="center"/>
    </xf>
    <xf numFmtId="181" fontId="8" fillId="33" borderId="38" xfId="0" applyNumberFormat="1" applyFont="1" applyFill="1" applyBorder="1" applyAlignment="1">
      <alignment vertical="center"/>
    </xf>
    <xf numFmtId="0" fontId="8" fillId="0" borderId="0" xfId="68" applyFont="1" applyFill="1" applyAlignment="1">
      <alignment horizontal="distributed" vertical="center"/>
      <protection/>
    </xf>
    <xf numFmtId="0" fontId="8" fillId="0" borderId="12" xfId="68" applyNumberFormat="1" applyFont="1" applyFill="1" applyBorder="1" applyAlignment="1">
      <alignment horizontal="distributed" vertical="center"/>
      <protection/>
    </xf>
    <xf numFmtId="0" fontId="8" fillId="0" borderId="14" xfId="68" applyNumberFormat="1" applyFont="1" applyFill="1" applyBorder="1" applyAlignment="1">
      <alignment horizontal="distributed" vertical="center"/>
      <protection/>
    </xf>
    <xf numFmtId="0" fontId="8" fillId="0" borderId="12" xfId="68" applyFont="1" applyFill="1" applyBorder="1" applyAlignment="1">
      <alignment horizontal="distributed" vertical="center"/>
      <protection/>
    </xf>
    <xf numFmtId="0" fontId="8" fillId="0" borderId="18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26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vertical="center"/>
    </xf>
    <xf numFmtId="176" fontId="8" fillId="0" borderId="42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176" fontId="8" fillId="0" borderId="38" xfId="0" applyNumberFormat="1" applyFont="1" applyFill="1" applyBorder="1" applyAlignment="1">
      <alignment vertical="center"/>
    </xf>
    <xf numFmtId="0" fontId="8" fillId="0" borderId="38" xfId="0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33" borderId="17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vertical="center"/>
    </xf>
    <xf numFmtId="0" fontId="8" fillId="0" borderId="12" xfId="68" applyNumberFormat="1" applyFont="1" applyBorder="1" applyAlignment="1">
      <alignment horizontal="distributed" vertical="center"/>
      <protection/>
    </xf>
    <xf numFmtId="0" fontId="8" fillId="0" borderId="14" xfId="68" applyNumberFormat="1" applyFont="1" applyBorder="1" applyAlignment="1">
      <alignment horizontal="distributed" vertical="center"/>
      <protection/>
    </xf>
    <xf numFmtId="0" fontId="8" fillId="0" borderId="27" xfId="68" applyNumberFormat="1" applyFont="1" applyBorder="1" applyAlignment="1">
      <alignment horizontal="distributed" vertical="center"/>
      <protection/>
    </xf>
    <xf numFmtId="0" fontId="8" fillId="0" borderId="43" xfId="68" applyNumberFormat="1" applyFont="1" applyBorder="1" applyAlignment="1">
      <alignment horizontal="distributed" vertical="center"/>
      <protection/>
    </xf>
    <xf numFmtId="0" fontId="8" fillId="0" borderId="44" xfId="68" applyNumberFormat="1" applyFont="1" applyBorder="1" applyAlignment="1">
      <alignment horizontal="distributed" vertical="center"/>
      <protection/>
    </xf>
    <xf numFmtId="177" fontId="8" fillId="0" borderId="45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8" fillId="0" borderId="17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47" xfId="0" applyFont="1" applyFill="1" applyBorder="1" applyAlignment="1">
      <alignment horizontal="distributed" vertical="center"/>
    </xf>
    <xf numFmtId="179" fontId="8" fillId="0" borderId="18" xfId="0" applyNumberFormat="1" applyFont="1" applyFill="1" applyBorder="1" applyAlignment="1">
      <alignment vertical="center"/>
    </xf>
    <xf numFmtId="177" fontId="8" fillId="0" borderId="18" xfId="0" applyNumberFormat="1" applyFont="1" applyFill="1" applyBorder="1" applyAlignment="1">
      <alignment vertical="center"/>
    </xf>
    <xf numFmtId="0" fontId="11" fillId="0" borderId="47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79" fontId="8" fillId="0" borderId="19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6" fontId="8" fillId="0" borderId="48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9" fontId="8" fillId="0" borderId="20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176" fontId="8" fillId="0" borderId="49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8" fillId="0" borderId="45" xfId="0" applyFont="1" applyFill="1" applyBorder="1" applyAlignment="1">
      <alignment horizontal="distributed" vertical="center"/>
    </xf>
    <xf numFmtId="179" fontId="8" fillId="0" borderId="16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horizontal="distributed" vertical="center"/>
    </xf>
    <xf numFmtId="177" fontId="4" fillId="0" borderId="51" xfId="0" applyNumberFormat="1" applyFont="1" applyFill="1" applyBorder="1" applyAlignment="1">
      <alignment horizontal="distributed" vertical="center"/>
    </xf>
    <xf numFmtId="176" fontId="8" fillId="0" borderId="47" xfId="0" applyNumberFormat="1" applyFont="1" applyFill="1" applyBorder="1" applyAlignment="1">
      <alignment horizontal="right" vertical="center"/>
    </xf>
    <xf numFmtId="177" fontId="8" fillId="0" borderId="46" xfId="0" applyNumberFormat="1" applyFont="1" applyFill="1" applyBorder="1" applyAlignment="1">
      <alignment vertical="center"/>
    </xf>
    <xf numFmtId="177" fontId="4" fillId="0" borderId="51" xfId="0" applyNumberFormat="1" applyFont="1" applyFill="1" applyBorder="1" applyAlignment="1">
      <alignment vertical="center"/>
    </xf>
    <xf numFmtId="177" fontId="4" fillId="0" borderId="51" xfId="0" applyNumberFormat="1" applyFont="1" applyFill="1" applyBorder="1" applyAlignment="1">
      <alignment horizontal="right" vertical="center"/>
    </xf>
    <xf numFmtId="176" fontId="8" fillId="0" borderId="45" xfId="0" applyNumberFormat="1" applyFont="1" applyFill="1" applyBorder="1" applyAlignment="1">
      <alignment horizontal="right" vertical="center"/>
    </xf>
    <xf numFmtId="179" fontId="8" fillId="0" borderId="45" xfId="0" applyNumberFormat="1" applyFont="1" applyFill="1" applyBorder="1" applyAlignment="1">
      <alignment vertical="center"/>
    </xf>
    <xf numFmtId="177" fontId="8" fillId="0" borderId="30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176" fontId="8" fillId="0" borderId="47" xfId="0" applyNumberFormat="1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56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8" fillId="0" borderId="57" xfId="0" applyFont="1" applyFill="1" applyBorder="1" applyAlignment="1">
      <alignment vertical="center"/>
    </xf>
    <xf numFmtId="0" fontId="8" fillId="0" borderId="58" xfId="0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0" fontId="8" fillId="0" borderId="59" xfId="0" applyFont="1" applyFill="1" applyBorder="1" applyAlignment="1">
      <alignment horizontal="distributed" vertical="center"/>
    </xf>
    <xf numFmtId="0" fontId="8" fillId="0" borderId="60" xfId="0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vertical="center"/>
    </xf>
    <xf numFmtId="179" fontId="8" fillId="0" borderId="21" xfId="0" applyNumberFormat="1" applyFont="1" applyFill="1" applyBorder="1" applyAlignment="1">
      <alignment vertical="center"/>
    </xf>
    <xf numFmtId="179" fontId="8" fillId="0" borderId="49" xfId="0" applyNumberFormat="1" applyFont="1" applyFill="1" applyBorder="1" applyAlignment="1">
      <alignment vertical="center"/>
    </xf>
    <xf numFmtId="177" fontId="8" fillId="0" borderId="61" xfId="0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/>
    </xf>
    <xf numFmtId="177" fontId="8" fillId="0" borderId="47" xfId="0" applyNumberFormat="1" applyFont="1" applyFill="1" applyBorder="1" applyAlignment="1">
      <alignment vertical="center"/>
    </xf>
    <xf numFmtId="196" fontId="4" fillId="0" borderId="0" xfId="42" applyNumberFormat="1" applyFont="1" applyFill="1" applyAlignment="1">
      <alignment vertical="center"/>
    </xf>
    <xf numFmtId="176" fontId="8" fillId="0" borderId="22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distributed"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horizontal="distributed" vertical="center"/>
      <protection locked="0"/>
    </xf>
    <xf numFmtId="176" fontId="8" fillId="0" borderId="62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distributed" vertical="center"/>
      <protection locked="0"/>
    </xf>
    <xf numFmtId="0" fontId="8" fillId="0" borderId="60" xfId="68" applyNumberFormat="1" applyFont="1" applyFill="1" applyBorder="1" applyAlignment="1">
      <alignment horizontal="distributed" vertical="center"/>
      <protection/>
    </xf>
    <xf numFmtId="0" fontId="8" fillId="0" borderId="0" xfId="68" applyNumberFormat="1" applyFont="1" applyBorder="1" applyAlignment="1">
      <alignment horizontal="distributed" vertical="center"/>
      <protection/>
    </xf>
    <xf numFmtId="177" fontId="8" fillId="0" borderId="38" xfId="0" applyNumberFormat="1" applyFont="1" applyFill="1" applyBorder="1" applyAlignment="1">
      <alignment vertical="center"/>
    </xf>
    <xf numFmtId="0" fontId="8" fillId="0" borderId="47" xfId="0" applyFont="1" applyFill="1" applyBorder="1" applyAlignment="1" applyProtection="1">
      <alignment horizontal="distributed" vertical="center"/>
      <protection locked="0"/>
    </xf>
    <xf numFmtId="178" fontId="8" fillId="0" borderId="25" xfId="0" applyNumberFormat="1" applyFont="1" applyFill="1" applyBorder="1" applyAlignment="1">
      <alignment vertical="center"/>
    </xf>
    <xf numFmtId="178" fontId="8" fillId="0" borderId="62" xfId="0" applyNumberFormat="1" applyFont="1" applyFill="1" applyBorder="1" applyAlignment="1">
      <alignment vertical="center"/>
    </xf>
    <xf numFmtId="176" fontId="8" fillId="0" borderId="63" xfId="0" applyNumberFormat="1" applyFont="1" applyFill="1" applyBorder="1" applyAlignment="1">
      <alignment vertical="center"/>
    </xf>
    <xf numFmtId="177" fontId="8" fillId="0" borderId="64" xfId="0" applyNumberFormat="1" applyFont="1" applyFill="1" applyBorder="1" applyAlignment="1">
      <alignment vertical="center"/>
    </xf>
    <xf numFmtId="181" fontId="61" fillId="33" borderId="18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distributed"/>
    </xf>
    <xf numFmtId="197" fontId="4" fillId="0" borderId="0" xfId="42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198" fontId="8" fillId="0" borderId="65" xfId="0" applyNumberFormat="1" applyFont="1" applyFill="1" applyBorder="1" applyAlignment="1">
      <alignment vertical="center"/>
    </xf>
    <xf numFmtId="198" fontId="8" fillId="0" borderId="65" xfId="0" applyNumberFormat="1" applyFont="1" applyFill="1" applyBorder="1" applyAlignment="1">
      <alignment horizontal="right" vertical="center"/>
    </xf>
    <xf numFmtId="198" fontId="8" fillId="0" borderId="21" xfId="0" applyNumberFormat="1" applyFont="1" applyFill="1" applyBorder="1" applyAlignment="1">
      <alignment horizontal="right" vertical="center"/>
    </xf>
    <xf numFmtId="198" fontId="8" fillId="0" borderId="49" xfId="0" applyNumberFormat="1" applyFont="1" applyFill="1" applyBorder="1" applyAlignment="1">
      <alignment horizontal="right" vertical="center"/>
    </xf>
    <xf numFmtId="199" fontId="8" fillId="0" borderId="52" xfId="0" applyNumberFormat="1" applyFont="1" applyFill="1" applyBorder="1" applyAlignment="1">
      <alignment horizontal="right" vertical="center"/>
    </xf>
    <xf numFmtId="199" fontId="8" fillId="0" borderId="17" xfId="0" applyNumberFormat="1" applyFont="1" applyFill="1" applyBorder="1" applyAlignment="1">
      <alignment horizontal="right" vertical="center"/>
    </xf>
    <xf numFmtId="199" fontId="8" fillId="0" borderId="20" xfId="0" applyNumberFormat="1" applyFont="1" applyFill="1" applyBorder="1" applyAlignment="1">
      <alignment horizontal="right" vertical="center"/>
    </xf>
    <xf numFmtId="199" fontId="8" fillId="0" borderId="52" xfId="48" applyNumberFormat="1" applyFont="1" applyFill="1" applyBorder="1" applyAlignment="1">
      <alignment horizontal="right" vertical="center"/>
    </xf>
    <xf numFmtId="189" fontId="8" fillId="0" borderId="17" xfId="0" applyNumberFormat="1" applyFont="1" applyFill="1" applyBorder="1" applyAlignment="1">
      <alignment vertical="center"/>
    </xf>
    <xf numFmtId="189" fontId="8" fillId="0" borderId="18" xfId="0" applyNumberFormat="1" applyFont="1" applyFill="1" applyBorder="1" applyAlignment="1">
      <alignment vertical="center"/>
    </xf>
    <xf numFmtId="189" fontId="8" fillId="0" borderId="16" xfId="0" applyNumberFormat="1" applyFont="1" applyFill="1" applyBorder="1" applyAlignment="1">
      <alignment vertical="center"/>
    </xf>
    <xf numFmtId="209" fontId="8" fillId="0" borderId="17" xfId="0" applyNumberFormat="1" applyFont="1" applyFill="1" applyBorder="1" applyAlignment="1">
      <alignment horizontal="right" vertical="center"/>
    </xf>
    <xf numFmtId="209" fontId="8" fillId="0" borderId="18" xfId="0" applyNumberFormat="1" applyFont="1" applyFill="1" applyBorder="1" applyAlignment="1">
      <alignment horizontal="right" vertical="center"/>
    </xf>
    <xf numFmtId="209" fontId="8" fillId="0" borderId="18" xfId="0" applyNumberFormat="1" applyFont="1" applyFill="1" applyBorder="1" applyAlignment="1">
      <alignment vertical="center"/>
    </xf>
    <xf numFmtId="209" fontId="8" fillId="0" borderId="19" xfId="0" applyNumberFormat="1" applyFont="1" applyFill="1" applyBorder="1" applyAlignment="1">
      <alignment vertical="center"/>
    </xf>
    <xf numFmtId="209" fontId="8" fillId="0" borderId="20" xfId="0" applyNumberFormat="1" applyFont="1" applyFill="1" applyBorder="1" applyAlignment="1">
      <alignment vertical="center"/>
    </xf>
    <xf numFmtId="210" fontId="8" fillId="0" borderId="17" xfId="0" applyNumberFormat="1" applyFont="1" applyFill="1" applyBorder="1" applyAlignment="1">
      <alignment vertical="center"/>
    </xf>
    <xf numFmtId="210" fontId="8" fillId="0" borderId="18" xfId="0" applyNumberFormat="1" applyFont="1" applyFill="1" applyBorder="1" applyAlignment="1">
      <alignment vertical="center"/>
    </xf>
    <xf numFmtId="210" fontId="8" fillId="0" borderId="16" xfId="0" applyNumberFormat="1" applyFont="1" applyFill="1" applyBorder="1" applyAlignment="1">
      <alignment vertical="center"/>
    </xf>
    <xf numFmtId="209" fontId="8" fillId="0" borderId="17" xfId="0" applyNumberFormat="1" applyFont="1" applyFill="1" applyBorder="1" applyAlignment="1">
      <alignment vertical="center"/>
    </xf>
    <xf numFmtId="211" fontId="8" fillId="0" borderId="17" xfId="0" applyNumberFormat="1" applyFont="1" applyFill="1" applyBorder="1" applyAlignment="1">
      <alignment horizontal="right" vertical="center"/>
    </xf>
    <xf numFmtId="211" fontId="8" fillId="0" borderId="18" xfId="0" applyNumberFormat="1" applyFont="1" applyFill="1" applyBorder="1" applyAlignment="1">
      <alignment horizontal="right" vertical="center"/>
    </xf>
    <xf numFmtId="211" fontId="8" fillId="0" borderId="20" xfId="0" applyNumberFormat="1" applyFont="1" applyFill="1" applyBorder="1" applyAlignment="1">
      <alignment horizontal="right" vertical="center"/>
    </xf>
    <xf numFmtId="211" fontId="8" fillId="0" borderId="17" xfId="0" applyNumberFormat="1" applyFont="1" applyFill="1" applyBorder="1" applyAlignment="1">
      <alignment vertical="center"/>
    </xf>
    <xf numFmtId="211" fontId="8" fillId="0" borderId="18" xfId="0" applyNumberFormat="1" applyFont="1" applyFill="1" applyBorder="1" applyAlignment="1">
      <alignment vertical="center"/>
    </xf>
    <xf numFmtId="211" fontId="8" fillId="0" borderId="20" xfId="0" applyNumberFormat="1" applyFont="1" applyFill="1" applyBorder="1" applyAlignment="1">
      <alignment vertical="center"/>
    </xf>
    <xf numFmtId="211" fontId="8" fillId="0" borderId="21" xfId="0" applyNumberFormat="1" applyFont="1" applyFill="1" applyBorder="1" applyAlignment="1">
      <alignment vertical="center"/>
    </xf>
    <xf numFmtId="211" fontId="8" fillId="0" borderId="22" xfId="0" applyNumberFormat="1" applyFont="1" applyFill="1" applyBorder="1" applyAlignment="1">
      <alignment vertical="center"/>
    </xf>
    <xf numFmtId="211" fontId="8" fillId="0" borderId="49" xfId="0" applyNumberFormat="1" applyFont="1" applyFill="1" applyBorder="1" applyAlignment="1">
      <alignment vertical="center"/>
    </xf>
    <xf numFmtId="209" fontId="8" fillId="0" borderId="47" xfId="0" applyNumberFormat="1" applyFont="1" applyFill="1" applyBorder="1" applyAlignment="1">
      <alignment vertical="center"/>
    </xf>
    <xf numFmtId="209" fontId="8" fillId="0" borderId="16" xfId="0" applyNumberFormat="1" applyFont="1" applyFill="1" applyBorder="1" applyAlignment="1">
      <alignment vertical="center"/>
    </xf>
    <xf numFmtId="209" fontId="8" fillId="0" borderId="14" xfId="0" applyNumberFormat="1" applyFont="1" applyFill="1" applyBorder="1" applyAlignment="1">
      <alignment vertical="center"/>
    </xf>
    <xf numFmtId="209" fontId="8" fillId="0" borderId="15" xfId="0" applyNumberFormat="1" applyFont="1" applyFill="1" applyBorder="1" applyAlignment="1">
      <alignment vertical="center"/>
    </xf>
    <xf numFmtId="209" fontId="8" fillId="0" borderId="29" xfId="0" applyNumberFormat="1" applyFont="1" applyFill="1" applyBorder="1" applyAlignment="1">
      <alignment vertical="center"/>
    </xf>
    <xf numFmtId="209" fontId="8" fillId="0" borderId="12" xfId="0" applyNumberFormat="1" applyFont="1" applyFill="1" applyBorder="1" applyAlignment="1">
      <alignment vertical="center"/>
    </xf>
    <xf numFmtId="209" fontId="8" fillId="0" borderId="66" xfId="0" applyNumberFormat="1" applyFont="1" applyFill="1" applyBorder="1" applyAlignment="1">
      <alignment vertical="center"/>
    </xf>
    <xf numFmtId="209" fontId="8" fillId="0" borderId="67" xfId="0" applyNumberFormat="1" applyFont="1" applyFill="1" applyBorder="1" applyAlignment="1">
      <alignment vertical="center"/>
    </xf>
    <xf numFmtId="209" fontId="8" fillId="0" borderId="45" xfId="0" applyNumberFormat="1" applyFont="1" applyFill="1" applyBorder="1" applyAlignment="1">
      <alignment vertical="center"/>
    </xf>
    <xf numFmtId="209" fontId="8" fillId="0" borderId="17" xfId="68" applyNumberFormat="1" applyFont="1" applyFill="1" applyBorder="1" applyAlignment="1">
      <alignment vertical="center"/>
      <protection/>
    </xf>
    <xf numFmtId="209" fontId="8" fillId="0" borderId="18" xfId="68" applyNumberFormat="1" applyFont="1" applyFill="1" applyBorder="1" applyAlignment="1">
      <alignment vertical="center"/>
      <protection/>
    </xf>
    <xf numFmtId="209" fontId="8" fillId="0" borderId="46" xfId="68" applyNumberFormat="1" applyFont="1" applyFill="1" applyBorder="1" applyAlignment="1">
      <alignment vertical="center"/>
      <protection/>
    </xf>
    <xf numFmtId="209" fontId="8" fillId="0" borderId="52" xfId="68" applyNumberFormat="1" applyFont="1" applyFill="1" applyBorder="1" applyAlignment="1">
      <alignment vertical="center"/>
      <protection/>
    </xf>
    <xf numFmtId="209" fontId="8" fillId="0" borderId="68" xfId="68" applyNumberFormat="1" applyFont="1" applyFill="1" applyBorder="1" applyAlignment="1">
      <alignment vertical="center"/>
      <protection/>
    </xf>
    <xf numFmtId="209" fontId="8" fillId="0" borderId="16" xfId="68" applyNumberFormat="1" applyFont="1" applyFill="1" applyBorder="1" applyAlignment="1">
      <alignment vertical="center"/>
      <protection/>
    </xf>
    <xf numFmtId="211" fontId="8" fillId="0" borderId="69" xfId="68" applyNumberFormat="1" applyFont="1" applyFill="1" applyBorder="1" applyAlignment="1">
      <alignment vertical="center"/>
      <protection/>
    </xf>
    <xf numFmtId="211" fontId="8" fillId="0" borderId="22" xfId="68" applyNumberFormat="1" applyFont="1" applyFill="1" applyBorder="1" applyAlignment="1">
      <alignment vertical="center"/>
      <protection/>
    </xf>
    <xf numFmtId="211" fontId="8" fillId="0" borderId="65" xfId="68" applyNumberFormat="1" applyFont="1" applyFill="1" applyBorder="1" applyAlignment="1">
      <alignment vertical="center"/>
      <protection/>
    </xf>
    <xf numFmtId="211" fontId="8" fillId="0" borderId="70" xfId="68" applyNumberFormat="1" applyFont="1" applyFill="1" applyBorder="1" applyAlignment="1">
      <alignment vertical="center"/>
      <protection/>
    </xf>
    <xf numFmtId="211" fontId="8" fillId="0" borderId="26" xfId="68" applyNumberFormat="1" applyFont="1" applyFill="1" applyBorder="1" applyAlignment="1">
      <alignment vertical="center"/>
      <protection/>
    </xf>
    <xf numFmtId="211" fontId="8" fillId="0" borderId="25" xfId="68" applyNumberFormat="1" applyFont="1" applyFill="1" applyBorder="1" applyAlignment="1">
      <alignment vertical="center"/>
      <protection/>
    </xf>
    <xf numFmtId="211" fontId="8" fillId="0" borderId="28" xfId="68" applyNumberFormat="1" applyFont="1" applyFill="1" applyBorder="1" applyAlignment="1">
      <alignment vertical="center"/>
      <protection/>
    </xf>
    <xf numFmtId="211" fontId="8" fillId="0" borderId="71" xfId="68" applyNumberFormat="1" applyFont="1" applyFill="1" applyBorder="1" applyAlignment="1">
      <alignment vertical="center"/>
      <protection/>
    </xf>
    <xf numFmtId="211" fontId="8" fillId="0" borderId="21" xfId="68" applyNumberFormat="1" applyFont="1" applyFill="1" applyBorder="1" applyAlignment="1">
      <alignment vertical="center"/>
      <protection/>
    </xf>
    <xf numFmtId="211" fontId="8" fillId="0" borderId="62" xfId="68" applyNumberFormat="1" applyFont="1" applyFill="1" applyBorder="1" applyAlignment="1">
      <alignment vertical="center"/>
      <protection/>
    </xf>
    <xf numFmtId="215" fontId="8" fillId="0" borderId="17" xfId="0" applyNumberFormat="1" applyFont="1" applyFill="1" applyBorder="1" applyAlignment="1">
      <alignment horizontal="right" vertical="center"/>
    </xf>
    <xf numFmtId="215" fontId="8" fillId="0" borderId="18" xfId="0" applyNumberFormat="1" applyFont="1" applyFill="1" applyBorder="1" applyAlignment="1">
      <alignment horizontal="right" vertical="center"/>
    </xf>
    <xf numFmtId="215" fontId="8" fillId="0" borderId="16" xfId="0" applyNumberFormat="1" applyFont="1" applyFill="1" applyBorder="1" applyAlignment="1">
      <alignment horizontal="right" vertical="center"/>
    </xf>
    <xf numFmtId="214" fontId="8" fillId="0" borderId="21" xfId="0" applyNumberFormat="1" applyFont="1" applyFill="1" applyBorder="1" applyAlignment="1">
      <alignment vertical="center"/>
    </xf>
    <xf numFmtId="214" fontId="8" fillId="0" borderId="22" xfId="0" applyNumberFormat="1" applyFont="1" applyFill="1" applyBorder="1" applyAlignment="1">
      <alignment vertical="center"/>
    </xf>
    <xf numFmtId="214" fontId="8" fillId="0" borderId="22" xfId="0" applyNumberFormat="1" applyFont="1" applyFill="1" applyBorder="1" applyAlignment="1">
      <alignment horizontal="right" vertical="center"/>
    </xf>
    <xf numFmtId="214" fontId="8" fillId="0" borderId="62" xfId="0" applyNumberFormat="1" applyFont="1" applyFill="1" applyBorder="1" applyAlignment="1">
      <alignment vertical="center"/>
    </xf>
    <xf numFmtId="38" fontId="8" fillId="0" borderId="18" xfId="48" applyFont="1" applyFill="1" applyBorder="1" applyAlignment="1">
      <alignment vertical="center"/>
    </xf>
    <xf numFmtId="184" fontId="4" fillId="0" borderId="0" xfId="0" applyNumberFormat="1" applyFont="1" applyFill="1" applyAlignment="1">
      <alignment vertical="center"/>
    </xf>
    <xf numFmtId="188" fontId="4" fillId="0" borderId="0" xfId="0" applyNumberFormat="1" applyFont="1" applyFill="1" applyAlignment="1">
      <alignment vertical="center"/>
    </xf>
    <xf numFmtId="176" fontId="8" fillId="0" borderId="72" xfId="0" applyNumberFormat="1" applyFont="1" applyFill="1" applyBorder="1" applyAlignment="1">
      <alignment horizontal="distributed" vertical="center"/>
    </xf>
    <xf numFmtId="176" fontId="8" fillId="0" borderId="73" xfId="0" applyNumberFormat="1" applyFont="1" applyFill="1" applyBorder="1" applyAlignment="1">
      <alignment horizontal="distributed" vertical="center" indent="1"/>
    </xf>
    <xf numFmtId="176" fontId="8" fillId="0" borderId="72" xfId="0" applyNumberFormat="1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horizontal="distributed" vertical="center"/>
    </xf>
    <xf numFmtId="176" fontId="8" fillId="0" borderId="52" xfId="0" applyNumberFormat="1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74" xfId="0" applyFont="1" applyFill="1" applyBorder="1" applyAlignment="1">
      <alignment horizontal="distributed" vertical="center"/>
    </xf>
    <xf numFmtId="0" fontId="8" fillId="0" borderId="75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176" fontId="8" fillId="0" borderId="23" xfId="0" applyNumberFormat="1" applyFont="1" applyFill="1" applyBorder="1" applyAlignment="1">
      <alignment horizontal="distributed" vertical="center"/>
    </xf>
    <xf numFmtId="178" fontId="8" fillId="0" borderId="72" xfId="0" applyNumberFormat="1" applyFont="1" applyFill="1" applyBorder="1" applyAlignment="1">
      <alignment horizontal="distributed" vertical="center"/>
    </xf>
    <xf numFmtId="177" fontId="8" fillId="0" borderId="23" xfId="0" applyNumberFormat="1" applyFont="1" applyFill="1" applyBorder="1" applyAlignment="1">
      <alignment horizontal="distributed" vertical="center"/>
    </xf>
    <xf numFmtId="176" fontId="8" fillId="0" borderId="76" xfId="0" applyNumberFormat="1" applyFont="1" applyFill="1" applyBorder="1" applyAlignment="1">
      <alignment horizontal="distributed" vertical="center" indent="1"/>
    </xf>
    <xf numFmtId="176" fontId="8" fillId="0" borderId="77" xfId="0" applyNumberFormat="1" applyFont="1" applyFill="1" applyBorder="1" applyAlignment="1">
      <alignment horizontal="distributed" vertical="center" indent="1"/>
    </xf>
    <xf numFmtId="177" fontId="8" fillId="0" borderId="78" xfId="0" applyNumberFormat="1" applyFont="1" applyFill="1" applyBorder="1" applyAlignment="1">
      <alignment horizontal="distributed" vertical="center"/>
    </xf>
    <xf numFmtId="0" fontId="8" fillId="0" borderId="79" xfId="0" applyFont="1" applyFill="1" applyBorder="1" applyAlignment="1">
      <alignment horizontal="distributed" vertical="center"/>
    </xf>
    <xf numFmtId="0" fontId="8" fillId="0" borderId="80" xfId="0" applyFont="1" applyFill="1" applyBorder="1" applyAlignment="1">
      <alignment horizontal="distributed" vertical="center"/>
    </xf>
    <xf numFmtId="0" fontId="8" fillId="33" borderId="80" xfId="0" applyFont="1" applyFill="1" applyBorder="1" applyAlignment="1">
      <alignment horizontal="distributed" vertical="center"/>
    </xf>
    <xf numFmtId="0" fontId="8" fillId="0" borderId="81" xfId="0" applyFont="1" applyFill="1" applyBorder="1" applyAlignment="1">
      <alignment horizontal="distributed" vertical="center"/>
    </xf>
    <xf numFmtId="0" fontId="8" fillId="0" borderId="82" xfId="0" applyFont="1" applyFill="1" applyBorder="1" applyAlignment="1">
      <alignment horizontal="distributed" vertical="center"/>
    </xf>
    <xf numFmtId="0" fontId="8" fillId="0" borderId="79" xfId="0" applyFont="1" applyBorder="1" applyAlignment="1">
      <alignment horizontal="distributed" vertical="center"/>
    </xf>
    <xf numFmtId="0" fontId="8" fillId="0" borderId="83" xfId="0" applyFont="1" applyFill="1" applyBorder="1" applyAlignment="1">
      <alignment horizontal="distributed" vertical="center"/>
    </xf>
    <xf numFmtId="0" fontId="8" fillId="0" borderId="84" xfId="68" applyNumberFormat="1" applyFont="1" applyFill="1" applyBorder="1" applyAlignment="1">
      <alignment horizontal="distributed" vertical="center"/>
      <protection/>
    </xf>
    <xf numFmtId="186" fontId="8" fillId="0" borderId="80" xfId="68" applyNumberFormat="1" applyFont="1" applyFill="1" applyBorder="1" applyAlignment="1">
      <alignment horizontal="distributed" vertical="center"/>
      <protection/>
    </xf>
    <xf numFmtId="0" fontId="8" fillId="0" borderId="82" xfId="68" applyNumberFormat="1" applyFont="1" applyFill="1" applyBorder="1" applyAlignment="1">
      <alignment horizontal="distributed" vertical="center"/>
      <protection/>
    </xf>
    <xf numFmtId="0" fontId="8" fillId="0" borderId="81" xfId="68" applyNumberFormat="1" applyFont="1" applyFill="1" applyBorder="1" applyAlignment="1">
      <alignment horizontal="distributed" vertical="center"/>
      <protection/>
    </xf>
    <xf numFmtId="0" fontId="8" fillId="0" borderId="85" xfId="68" applyNumberFormat="1" applyFont="1" applyFill="1" applyBorder="1" applyAlignment="1">
      <alignment horizontal="distributed" vertical="center"/>
      <protection/>
    </xf>
    <xf numFmtId="0" fontId="8" fillId="0" borderId="86" xfId="68" applyNumberFormat="1" applyFont="1" applyFill="1" applyBorder="1" applyAlignment="1">
      <alignment horizontal="distributed" vertical="center"/>
      <protection/>
    </xf>
    <xf numFmtId="3" fontId="8" fillId="0" borderId="18" xfId="48" applyNumberFormat="1" applyFont="1" applyFill="1" applyBorder="1" applyAlignment="1">
      <alignment horizontal="right" vertical="center"/>
    </xf>
    <xf numFmtId="3" fontId="8" fillId="0" borderId="17" xfId="48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8" fontId="8" fillId="0" borderId="17" xfId="48" applyFont="1" applyFill="1" applyBorder="1" applyAlignment="1">
      <alignment vertical="center"/>
    </xf>
    <xf numFmtId="38" fontId="8" fillId="0" borderId="19" xfId="48" applyFont="1" applyFill="1" applyBorder="1" applyAlignment="1">
      <alignment vertical="center"/>
    </xf>
    <xf numFmtId="38" fontId="8" fillId="0" borderId="20" xfId="48" applyFont="1" applyFill="1" applyBorder="1" applyAlignment="1">
      <alignment vertical="center"/>
    </xf>
    <xf numFmtId="224" fontId="8" fillId="0" borderId="17" xfId="0" applyNumberFormat="1" applyFont="1" applyFill="1" applyBorder="1" applyAlignment="1">
      <alignment vertical="center"/>
    </xf>
    <xf numFmtId="224" fontId="8" fillId="0" borderId="18" xfId="0" applyNumberFormat="1" applyFont="1" applyFill="1" applyBorder="1" applyAlignment="1">
      <alignment vertical="center"/>
    </xf>
    <xf numFmtId="224" fontId="8" fillId="0" borderId="19" xfId="0" applyNumberFormat="1" applyFont="1" applyFill="1" applyBorder="1" applyAlignment="1">
      <alignment vertical="center"/>
    </xf>
    <xf numFmtId="224" fontId="8" fillId="0" borderId="20" xfId="0" applyNumberFormat="1" applyFont="1" applyFill="1" applyBorder="1" applyAlignment="1">
      <alignment vertical="center"/>
    </xf>
    <xf numFmtId="38" fontId="8" fillId="0" borderId="17" xfId="48" applyFont="1" applyFill="1" applyBorder="1" applyAlignment="1">
      <alignment horizontal="right" vertical="center"/>
    </xf>
    <xf numFmtId="176" fontId="8" fillId="0" borderId="17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74" xfId="0" applyFont="1" applyBorder="1" applyAlignment="1">
      <alignment horizontal="distributed" vertical="center"/>
    </xf>
    <xf numFmtId="176" fontId="8" fillId="0" borderId="74" xfId="0" applyNumberFormat="1" applyFont="1" applyBorder="1" applyAlignment="1">
      <alignment horizontal="distributed" vertical="center"/>
    </xf>
    <xf numFmtId="178" fontId="8" fillId="0" borderId="74" xfId="0" applyNumberFormat="1" applyFont="1" applyBorder="1" applyAlignment="1">
      <alignment horizontal="distributed" vertical="center"/>
    </xf>
    <xf numFmtId="0" fontId="8" fillId="0" borderId="87" xfId="0" applyFont="1" applyBorder="1" applyAlignment="1">
      <alignment horizontal="distributed" vertical="center"/>
    </xf>
    <xf numFmtId="178" fontId="8" fillId="0" borderId="75" xfId="0" applyNumberFormat="1" applyFont="1" applyBorder="1" applyAlignment="1">
      <alignment horizontal="distributed" vertical="center"/>
    </xf>
    <xf numFmtId="0" fontId="8" fillId="0" borderId="52" xfId="0" applyFont="1" applyBorder="1" applyAlignment="1">
      <alignment horizontal="center" vertical="center"/>
    </xf>
    <xf numFmtId="207" fontId="8" fillId="0" borderId="52" xfId="0" applyNumberFormat="1" applyFont="1" applyBorder="1" applyAlignment="1">
      <alignment vertical="center"/>
    </xf>
    <xf numFmtId="207" fontId="8" fillId="0" borderId="52" xfId="50" applyNumberFormat="1" applyFont="1" applyFill="1" applyBorder="1" applyAlignment="1">
      <alignment horizontal="right" vertical="center"/>
    </xf>
    <xf numFmtId="208" fontId="8" fillId="0" borderId="52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208" fontId="8" fillId="0" borderId="65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207" fontId="8" fillId="0" borderId="17" xfId="0" applyNumberFormat="1" applyFont="1" applyBorder="1" applyAlignment="1">
      <alignment vertical="center"/>
    </xf>
    <xf numFmtId="208" fontId="8" fillId="0" borderId="17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208" fontId="8" fillId="0" borderId="21" xfId="0" applyNumberFormat="1" applyFont="1" applyBorder="1" applyAlignment="1">
      <alignment vertical="center"/>
    </xf>
    <xf numFmtId="207" fontId="8" fillId="0" borderId="52" xfId="0" applyNumberFormat="1" applyFont="1" applyBorder="1" applyAlignment="1">
      <alignment horizontal="right" vertical="center"/>
    </xf>
    <xf numFmtId="208" fontId="8" fillId="0" borderId="52" xfId="0" applyNumberFormat="1" applyFont="1" applyBorder="1" applyAlignment="1">
      <alignment horizontal="right" vertical="center"/>
    </xf>
    <xf numFmtId="208" fontId="8" fillId="0" borderId="48" xfId="0" applyNumberFormat="1" applyFont="1" applyBorder="1" applyAlignment="1">
      <alignment vertical="center"/>
    </xf>
    <xf numFmtId="208" fontId="8" fillId="0" borderId="65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207" fontId="8" fillId="0" borderId="20" xfId="0" applyNumberFormat="1" applyFont="1" applyBorder="1" applyAlignment="1">
      <alignment vertical="center"/>
    </xf>
    <xf numFmtId="208" fontId="8" fillId="0" borderId="2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208" fontId="8" fillId="0" borderId="49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18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Fill="1" applyAlignment="1">
      <alignment horizontal="distributed"/>
    </xf>
    <xf numFmtId="0" fontId="16" fillId="0" borderId="0" xfId="0" applyFont="1" applyFill="1" applyAlignment="1">
      <alignment horizontal="left"/>
    </xf>
    <xf numFmtId="0" fontId="12" fillId="0" borderId="0" xfId="0" applyFont="1" applyAlignment="1">
      <alignment horizontal="distributed"/>
    </xf>
    <xf numFmtId="0" fontId="14" fillId="0" borderId="0" xfId="0" applyFont="1" applyAlignment="1">
      <alignment horizontal="distributed"/>
    </xf>
    <xf numFmtId="0" fontId="14" fillId="0" borderId="0" xfId="0" applyFont="1" applyFill="1" applyAlignment="1">
      <alignment horizontal="distributed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6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8" fillId="0" borderId="53" xfId="0" applyFont="1" applyFill="1" applyBorder="1" applyAlignment="1">
      <alignment horizontal="distributed" vertical="center"/>
    </xf>
    <xf numFmtId="0" fontId="8" fillId="0" borderId="54" xfId="0" applyFont="1" applyFill="1" applyBorder="1" applyAlignment="1">
      <alignment horizontal="distributed" vertical="center"/>
    </xf>
    <xf numFmtId="0" fontId="13" fillId="0" borderId="55" xfId="0" applyFont="1" applyFill="1" applyBorder="1" applyAlignment="1">
      <alignment horizontal="distributed" vertical="center"/>
    </xf>
    <xf numFmtId="0" fontId="13" fillId="0" borderId="42" xfId="0" applyFont="1" applyFill="1" applyBorder="1" applyAlignment="1">
      <alignment horizontal="distributed" vertical="center"/>
    </xf>
    <xf numFmtId="176" fontId="8" fillId="0" borderId="24" xfId="0" applyNumberFormat="1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distributed" vertical="center"/>
    </xf>
    <xf numFmtId="185" fontId="8" fillId="0" borderId="24" xfId="0" applyNumberFormat="1" applyFont="1" applyFill="1" applyBorder="1" applyAlignment="1">
      <alignment horizontal="distributed" vertical="center"/>
    </xf>
    <xf numFmtId="177" fontId="8" fillId="0" borderId="24" xfId="0" applyNumberFormat="1" applyFont="1" applyFill="1" applyBorder="1" applyAlignment="1">
      <alignment horizontal="distributed" vertical="center"/>
    </xf>
    <xf numFmtId="179" fontId="8" fillId="0" borderId="24" xfId="0" applyNumberFormat="1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horizontal="distributed" vertical="center"/>
    </xf>
    <xf numFmtId="0" fontId="13" fillId="0" borderId="58" xfId="0" applyFont="1" applyFill="1" applyBorder="1" applyAlignment="1">
      <alignment horizontal="distributed" vertical="center"/>
    </xf>
    <xf numFmtId="0" fontId="8" fillId="0" borderId="52" xfId="0" applyFont="1" applyFill="1" applyBorder="1" applyAlignment="1">
      <alignment horizontal="distributed" vertical="center" wrapText="1"/>
    </xf>
    <xf numFmtId="0" fontId="8" fillId="0" borderId="23" xfId="0" applyFont="1" applyFill="1" applyBorder="1" applyAlignment="1">
      <alignment horizontal="distributed" vertical="center"/>
    </xf>
    <xf numFmtId="176" fontId="8" fillId="0" borderId="19" xfId="0" applyNumberFormat="1" applyFont="1" applyFill="1" applyBorder="1" applyAlignment="1">
      <alignment horizontal="distributed" vertical="center"/>
    </xf>
    <xf numFmtId="49" fontId="8" fillId="0" borderId="19" xfId="0" applyNumberFormat="1" applyFont="1" applyFill="1" applyBorder="1" applyAlignment="1">
      <alignment horizontal="distributed" vertical="center"/>
    </xf>
    <xf numFmtId="176" fontId="8" fillId="0" borderId="63" xfId="0" applyNumberFormat="1" applyFont="1" applyFill="1" applyBorder="1" applyAlignment="1">
      <alignment horizontal="distributed" vertical="center"/>
    </xf>
    <xf numFmtId="176" fontId="8" fillId="0" borderId="61" xfId="0" applyNumberFormat="1" applyFont="1" applyFill="1" applyBorder="1" applyAlignment="1">
      <alignment horizontal="distributed" vertical="center"/>
    </xf>
    <xf numFmtId="181" fontId="8" fillId="0" borderId="39" xfId="0" applyNumberFormat="1" applyFont="1" applyFill="1" applyBorder="1" applyAlignment="1">
      <alignment horizontal="distributed" vertical="center"/>
    </xf>
    <xf numFmtId="181" fontId="8" fillId="0" borderId="61" xfId="0" applyNumberFormat="1" applyFont="1" applyFill="1" applyBorder="1" applyAlignment="1">
      <alignment horizontal="distributed" vertical="center"/>
    </xf>
    <xf numFmtId="176" fontId="8" fillId="0" borderId="24" xfId="0" applyNumberFormat="1" applyFont="1" applyFill="1" applyBorder="1" applyAlignment="1">
      <alignment horizontal="distributed" vertical="center" wrapText="1"/>
    </xf>
    <xf numFmtId="176" fontId="8" fillId="0" borderId="52" xfId="0" applyNumberFormat="1" applyFont="1" applyFill="1" applyBorder="1" applyAlignment="1">
      <alignment horizontal="distributed" vertical="center"/>
    </xf>
    <xf numFmtId="176" fontId="8" fillId="0" borderId="23" xfId="0" applyNumberFormat="1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0" fontId="8" fillId="0" borderId="64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177" fontId="8" fillId="0" borderId="53" xfId="0" applyNumberFormat="1" applyFont="1" applyFill="1" applyBorder="1" applyAlignment="1">
      <alignment horizontal="distributed" vertical="center"/>
    </xf>
    <xf numFmtId="0" fontId="13" fillId="0" borderId="55" xfId="0" applyFont="1" applyFill="1" applyBorder="1" applyAlignment="1">
      <alignment horizontal="distributed" vertical="center"/>
    </xf>
    <xf numFmtId="176" fontId="8" fillId="0" borderId="88" xfId="0" applyNumberFormat="1" applyFont="1" applyFill="1" applyBorder="1" applyAlignment="1">
      <alignment horizontal="distributed" vertical="center"/>
    </xf>
    <xf numFmtId="0" fontId="13" fillId="0" borderId="39" xfId="0" applyFont="1" applyFill="1" applyBorder="1" applyAlignment="1">
      <alignment horizontal="distributed" vertical="center"/>
    </xf>
    <xf numFmtId="178" fontId="8" fillId="0" borderId="24" xfId="0" applyNumberFormat="1" applyFont="1" applyFill="1" applyBorder="1" applyAlignment="1">
      <alignment horizontal="distributed" vertical="center"/>
    </xf>
    <xf numFmtId="0" fontId="8" fillId="0" borderId="88" xfId="0" applyFont="1" applyFill="1" applyBorder="1" applyAlignment="1">
      <alignment horizontal="distributed" vertical="center"/>
    </xf>
    <xf numFmtId="0" fontId="13" fillId="0" borderId="40" xfId="0" applyFont="1" applyFill="1" applyBorder="1" applyAlignment="1">
      <alignment horizontal="distributed" vertical="center"/>
    </xf>
    <xf numFmtId="0" fontId="8" fillId="0" borderId="89" xfId="0" applyFont="1" applyFill="1" applyBorder="1" applyAlignment="1" applyProtection="1">
      <alignment horizontal="distributed" vertical="center"/>
      <protection locked="0"/>
    </xf>
    <xf numFmtId="0" fontId="8" fillId="0" borderId="90" xfId="0" applyFont="1" applyFill="1" applyBorder="1" applyAlignment="1" applyProtection="1">
      <alignment horizontal="distributed" vertical="center"/>
      <protection locked="0"/>
    </xf>
    <xf numFmtId="0" fontId="8" fillId="0" borderId="44" xfId="0" applyFont="1" applyFill="1" applyBorder="1" applyAlignment="1" applyProtection="1">
      <alignment horizontal="distributed" vertical="center"/>
      <protection locked="0"/>
    </xf>
    <xf numFmtId="0" fontId="8" fillId="0" borderId="47" xfId="0" applyFont="1" applyFill="1" applyBorder="1" applyAlignment="1" applyProtection="1">
      <alignment horizontal="distributed" vertical="center"/>
      <protection locked="0"/>
    </xf>
    <xf numFmtId="0" fontId="8" fillId="0" borderId="57" xfId="0" applyFont="1" applyFill="1" applyBorder="1" applyAlignment="1" applyProtection="1">
      <alignment horizontal="distributed" vertical="center"/>
      <protection locked="0"/>
    </xf>
    <xf numFmtId="0" fontId="8" fillId="0" borderId="54" xfId="0" applyFont="1" applyFill="1" applyBorder="1" applyAlignment="1" applyProtection="1">
      <alignment horizontal="distributed" vertical="center"/>
      <protection locked="0"/>
    </xf>
    <xf numFmtId="0" fontId="8" fillId="0" borderId="58" xfId="0" applyFont="1" applyFill="1" applyBorder="1" applyAlignment="1" applyProtection="1">
      <alignment horizontal="distributed" vertical="center"/>
      <protection locked="0"/>
    </xf>
    <xf numFmtId="0" fontId="8" fillId="0" borderId="42" xfId="0" applyFont="1" applyFill="1" applyBorder="1" applyAlignment="1" applyProtection="1">
      <alignment horizontal="distributed" vertical="center"/>
      <protection locked="0"/>
    </xf>
    <xf numFmtId="0" fontId="8" fillId="0" borderId="27" xfId="0" applyFont="1" applyFill="1" applyBorder="1" applyAlignment="1" applyProtection="1">
      <alignment horizontal="distributed" vertical="center"/>
      <protection locked="0"/>
    </xf>
    <xf numFmtId="0" fontId="8" fillId="0" borderId="12" xfId="0" applyFont="1" applyFill="1" applyBorder="1" applyAlignment="1" applyProtection="1">
      <alignment horizontal="distributed" vertical="center"/>
      <protection locked="0"/>
    </xf>
    <xf numFmtId="0" fontId="8" fillId="0" borderId="50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13" fillId="0" borderId="34" xfId="0" applyFont="1" applyBorder="1" applyAlignment="1">
      <alignment horizontal="distributed" vertical="center"/>
    </xf>
    <xf numFmtId="0" fontId="8" fillId="0" borderId="63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8" fillId="0" borderId="88" xfId="0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 horizontal="distributed" vertical="center"/>
    </xf>
    <xf numFmtId="0" fontId="8" fillId="0" borderId="91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vertical="center"/>
    </xf>
    <xf numFmtId="176" fontId="8" fillId="0" borderId="73" xfId="0" applyNumberFormat="1" applyFont="1" applyFill="1" applyBorder="1" applyAlignment="1">
      <alignment horizontal="distributed" vertical="center" wrapText="1"/>
    </xf>
    <xf numFmtId="176" fontId="8" fillId="0" borderId="65" xfId="0" applyNumberFormat="1" applyFont="1" applyFill="1" applyBorder="1" applyAlignment="1">
      <alignment horizontal="distributed" vertical="center"/>
    </xf>
    <xf numFmtId="176" fontId="8" fillId="0" borderId="72" xfId="0" applyNumberFormat="1" applyFont="1" applyFill="1" applyBorder="1" applyAlignment="1">
      <alignment horizontal="distributed" vertical="center"/>
    </xf>
    <xf numFmtId="0" fontId="8" fillId="0" borderId="51" xfId="0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distributed" vertical="center" wrapText="1"/>
    </xf>
    <xf numFmtId="176" fontId="8" fillId="0" borderId="52" xfId="0" applyNumberFormat="1" applyFont="1" applyFill="1" applyBorder="1" applyAlignment="1">
      <alignment horizontal="distributed" vertical="center"/>
    </xf>
    <xf numFmtId="176" fontId="8" fillId="0" borderId="23" xfId="0" applyNumberFormat="1" applyFont="1" applyFill="1" applyBorder="1" applyAlignment="1">
      <alignment horizontal="distributed" vertical="center"/>
    </xf>
    <xf numFmtId="0" fontId="8" fillId="0" borderId="73" xfId="0" applyFont="1" applyFill="1" applyBorder="1" applyAlignment="1">
      <alignment horizontal="distributed" vertical="center" wrapText="1"/>
    </xf>
    <xf numFmtId="0" fontId="8" fillId="0" borderId="65" xfId="0" applyFont="1" applyFill="1" applyBorder="1" applyAlignment="1">
      <alignment horizontal="distributed" vertical="center"/>
    </xf>
    <xf numFmtId="0" fontId="8" fillId="0" borderId="72" xfId="0" applyFont="1" applyFill="1" applyBorder="1" applyAlignment="1">
      <alignment horizontal="distributed" vertical="center"/>
    </xf>
    <xf numFmtId="176" fontId="8" fillId="0" borderId="40" xfId="0" applyNumberFormat="1" applyFont="1" applyFill="1" applyBorder="1" applyAlignment="1">
      <alignment horizontal="distributed" vertical="center"/>
    </xf>
    <xf numFmtId="0" fontId="8" fillId="0" borderId="43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8" fillId="0" borderId="89" xfId="0" applyFont="1" applyFill="1" applyBorder="1" applyAlignment="1">
      <alignment horizontal="distributed" vertical="center"/>
    </xf>
    <xf numFmtId="0" fontId="0" fillId="0" borderId="90" xfId="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13" fillId="0" borderId="58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8" fillId="0" borderId="63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0" fontId="13" fillId="0" borderId="34" xfId="0" applyFont="1" applyFill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標準 3" xfId="65"/>
    <cellStyle name="標準 3 2" xfId="66"/>
    <cellStyle name="標準 4" xfId="67"/>
    <cellStyle name="標準_地方債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9"/>
  <sheetViews>
    <sheetView tabSelected="1" view="pageBreakPreview" zoomScale="85" zoomScaleSheetLayoutView="85" zoomScalePageLayoutView="0" workbookViewId="0" topLeftCell="A1">
      <selection activeCell="C21" sqref="C21"/>
    </sheetView>
  </sheetViews>
  <sheetFormatPr defaultColWidth="9.00390625" defaultRowHeight="13.5"/>
  <cols>
    <col min="1" max="1" width="25.625" style="1" customWidth="1"/>
    <col min="2" max="2" width="10.625" style="1" customWidth="1"/>
    <col min="3" max="3" width="40.625" style="1" customWidth="1"/>
    <col min="4" max="4" width="10.625" style="1" customWidth="1"/>
    <col min="5" max="6" width="5.625" style="1" customWidth="1"/>
    <col min="7" max="7" width="3.625" style="1" customWidth="1"/>
    <col min="8" max="8" width="7.625" style="1" customWidth="1"/>
    <col min="9" max="9" width="15.25390625" style="1" customWidth="1"/>
    <col min="10" max="10" width="3.875" style="1" customWidth="1"/>
    <col min="11" max="16384" width="9.00390625" style="1" customWidth="1"/>
  </cols>
  <sheetData>
    <row r="1" ht="24.75" customHeight="1"/>
    <row r="2" ht="24.75" customHeight="1"/>
    <row r="3" ht="24.75" customHeight="1"/>
    <row r="4" spans="3:4" ht="24.75" customHeight="1">
      <c r="C4" s="383" t="s">
        <v>30</v>
      </c>
      <c r="D4" s="384"/>
    </row>
    <row r="5" ht="24.75" customHeight="1"/>
    <row r="6" ht="24.75" customHeight="1"/>
    <row r="7" ht="24.75" customHeight="1"/>
    <row r="8" spans="2:6" s="4" customFormat="1" ht="24.75" customHeight="1">
      <c r="B8" s="381" t="s">
        <v>268</v>
      </c>
      <c r="C8" s="385"/>
      <c r="D8" s="385"/>
      <c r="E8" s="385"/>
      <c r="F8" s="386"/>
    </row>
    <row r="9" ht="24.75" customHeight="1"/>
    <row r="10" ht="24.75" customHeight="1"/>
    <row r="11" ht="24.75" customHeight="1"/>
    <row r="12" ht="24.75" customHeight="1"/>
    <row r="13" spans="4:10" ht="24.75" customHeight="1">
      <c r="D13" s="6"/>
      <c r="E13" s="5"/>
      <c r="F13" s="5"/>
      <c r="G13" s="5"/>
      <c r="H13" s="5"/>
      <c r="I13" s="5"/>
      <c r="J13" s="5"/>
    </row>
    <row r="14" spans="4:7" ht="24.75" customHeight="1">
      <c r="D14" s="6"/>
      <c r="E14" s="6"/>
      <c r="F14" s="6"/>
      <c r="G14" s="6"/>
    </row>
    <row r="15" spans="4:10" s="4" customFormat="1" ht="24.75" customHeight="1">
      <c r="D15" s="7"/>
      <c r="E15" s="387" t="s">
        <v>31</v>
      </c>
      <c r="F15" s="388"/>
      <c r="G15" s="233"/>
      <c r="H15" s="389" t="s">
        <v>273</v>
      </c>
      <c r="I15" s="382"/>
      <c r="J15" s="390"/>
    </row>
    <row r="16" spans="4:10" s="4" customFormat="1" ht="24.75" customHeight="1">
      <c r="D16" s="7"/>
      <c r="E16" s="387" t="s">
        <v>32</v>
      </c>
      <c r="F16" s="388"/>
      <c r="G16" s="231"/>
      <c r="H16" s="382" t="s">
        <v>272</v>
      </c>
      <c r="I16" s="382"/>
      <c r="J16" s="382"/>
    </row>
    <row r="17" spans="4:10" s="4" customFormat="1" ht="24.75" customHeight="1">
      <c r="D17" s="7"/>
      <c r="E17" s="120"/>
      <c r="F17" s="120"/>
      <c r="G17" s="120"/>
      <c r="H17" s="120"/>
      <c r="I17" s="120"/>
      <c r="J17" s="121"/>
    </row>
    <row r="18" spans="5:10" s="4" customFormat="1" ht="24.75" customHeight="1">
      <c r="E18" s="122"/>
      <c r="F18" s="122"/>
      <c r="G18" s="122"/>
      <c r="H18" s="122"/>
      <c r="I18" s="122"/>
      <c r="J18" s="122"/>
    </row>
    <row r="19" spans="5:10" s="4" customFormat="1" ht="24.75" customHeight="1">
      <c r="E19" s="122"/>
      <c r="F19" s="381" t="s">
        <v>290</v>
      </c>
      <c r="G19" s="381"/>
      <c r="H19" s="381"/>
      <c r="I19" s="381"/>
      <c r="J19" s="381"/>
    </row>
    <row r="20" s="4" customFormat="1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7">
    <mergeCell ref="F19:J19"/>
    <mergeCell ref="H16:J16"/>
    <mergeCell ref="C4:D4"/>
    <mergeCell ref="B8:F8"/>
    <mergeCell ref="E15:F15"/>
    <mergeCell ref="E16:F16"/>
    <mergeCell ref="H15:J1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32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3.5"/>
  <cols>
    <col min="1" max="1" width="2.50390625" style="2" customWidth="1"/>
    <col min="2" max="2" width="15.625" style="44" customWidth="1"/>
    <col min="3" max="3" width="10.625" style="68" customWidth="1"/>
    <col min="4" max="5" width="15.625" style="18" customWidth="1"/>
    <col min="6" max="6" width="10.625" style="35" customWidth="1"/>
    <col min="7" max="7" width="10.625" style="68" customWidth="1"/>
    <col min="8" max="9" width="15.625" style="44" customWidth="1"/>
    <col min="10" max="10" width="10.625" style="44" customWidth="1"/>
    <col min="11" max="16384" width="9.00390625" style="2" customWidth="1"/>
  </cols>
  <sheetData>
    <row r="1" ht="15" customHeight="1"/>
    <row r="2" spans="2:10" s="15" customFormat="1" ht="18.75">
      <c r="B2" s="54" t="s">
        <v>292</v>
      </c>
      <c r="C2" s="55"/>
      <c r="D2" s="14"/>
      <c r="E2" s="14"/>
      <c r="F2" s="33"/>
      <c r="G2" s="67"/>
      <c r="H2" s="53"/>
      <c r="I2" s="53"/>
      <c r="J2" s="53"/>
    </row>
    <row r="3" spans="2:10" s="15" customFormat="1" ht="15" customHeight="1">
      <c r="B3" s="54"/>
      <c r="C3" s="55"/>
      <c r="D3" s="14"/>
      <c r="E3" s="14"/>
      <c r="F3" s="33"/>
      <c r="G3" s="67"/>
      <c r="H3" s="53"/>
      <c r="I3" s="53"/>
      <c r="J3" s="53"/>
    </row>
    <row r="4" spans="2:10" s="15" customFormat="1" ht="15" customHeight="1">
      <c r="B4" s="53"/>
      <c r="C4" s="55"/>
      <c r="D4" s="14"/>
      <c r="E4" s="14"/>
      <c r="F4" s="33"/>
      <c r="G4" s="67"/>
      <c r="H4" s="53"/>
      <c r="I4" s="53"/>
      <c r="J4" s="52" t="s">
        <v>285</v>
      </c>
    </row>
    <row r="5" ht="15" customHeight="1" thickBot="1"/>
    <row r="6" spans="2:10" ht="18" customHeight="1">
      <c r="B6" s="471" t="s">
        <v>21</v>
      </c>
      <c r="C6" s="470" t="s">
        <v>247</v>
      </c>
      <c r="D6" s="421"/>
      <c r="E6" s="421"/>
      <c r="F6" s="424"/>
      <c r="G6" s="423" t="s">
        <v>248</v>
      </c>
      <c r="H6" s="421"/>
      <c r="I6" s="421"/>
      <c r="J6" s="424"/>
    </row>
    <row r="7" spans="2:10" ht="18" customHeight="1" thickBot="1">
      <c r="B7" s="472"/>
      <c r="C7" s="304" t="s">
        <v>126</v>
      </c>
      <c r="D7" s="308" t="s">
        <v>40</v>
      </c>
      <c r="E7" s="308" t="s">
        <v>41</v>
      </c>
      <c r="F7" s="313" t="s">
        <v>33</v>
      </c>
      <c r="G7" s="307" t="s">
        <v>126</v>
      </c>
      <c r="H7" s="308" t="s">
        <v>40</v>
      </c>
      <c r="I7" s="308" t="s">
        <v>41</v>
      </c>
      <c r="J7" s="313" t="s">
        <v>33</v>
      </c>
    </row>
    <row r="8" spans="2:10" s="44" customFormat="1" ht="18" customHeight="1" thickTop="1">
      <c r="B8" s="8"/>
      <c r="C8" s="191" t="s">
        <v>22</v>
      </c>
      <c r="D8" s="239">
        <v>16459559</v>
      </c>
      <c r="E8" s="242">
        <v>8210204</v>
      </c>
      <c r="F8" s="236">
        <v>49.88106911005331</v>
      </c>
      <c r="G8" s="50" t="s">
        <v>22</v>
      </c>
      <c r="H8" s="239">
        <v>18267972</v>
      </c>
      <c r="I8" s="239">
        <v>7817163</v>
      </c>
      <c r="J8" s="235">
        <v>42.79163007256634</v>
      </c>
    </row>
    <row r="9" spans="2:10" s="44" customFormat="1" ht="18" customHeight="1">
      <c r="B9" s="8" t="s">
        <v>154</v>
      </c>
      <c r="C9" s="191" t="s">
        <v>23</v>
      </c>
      <c r="D9" s="239">
        <v>783548</v>
      </c>
      <c r="E9" s="239">
        <v>3054</v>
      </c>
      <c r="F9" s="236">
        <v>0.3897655280850695</v>
      </c>
      <c r="G9" s="50" t="s">
        <v>23</v>
      </c>
      <c r="H9" s="239">
        <v>1490147</v>
      </c>
      <c r="I9" s="239">
        <v>665138</v>
      </c>
      <c r="J9" s="236">
        <v>44.63573056886334</v>
      </c>
    </row>
    <row r="10" spans="2:10" s="44" customFormat="1" ht="18" customHeight="1">
      <c r="B10" s="9"/>
      <c r="C10" s="61" t="s">
        <v>24</v>
      </c>
      <c r="D10" s="240">
        <v>17243107</v>
      </c>
      <c r="E10" s="240">
        <v>8213258</v>
      </c>
      <c r="F10" s="237">
        <v>47.63212337544504</v>
      </c>
      <c r="G10" s="57" t="s">
        <v>24</v>
      </c>
      <c r="H10" s="240">
        <v>19758119</v>
      </c>
      <c r="I10" s="240">
        <v>8482301</v>
      </c>
      <c r="J10" s="237">
        <v>42.93071116739402</v>
      </c>
    </row>
    <row r="11" spans="2:10" s="44" customFormat="1" ht="18" customHeight="1">
      <c r="B11" s="8"/>
      <c r="C11" s="191" t="s">
        <v>22</v>
      </c>
      <c r="D11" s="239">
        <v>5265812</v>
      </c>
      <c r="E11" s="239">
        <v>2363726</v>
      </c>
      <c r="F11" s="236">
        <v>44.88815779978472</v>
      </c>
      <c r="G11" s="50" t="s">
        <v>22</v>
      </c>
      <c r="H11" s="239">
        <v>4507551</v>
      </c>
      <c r="I11" s="239">
        <v>814227</v>
      </c>
      <c r="J11" s="236">
        <v>18.063622574653067</v>
      </c>
    </row>
    <row r="12" spans="2:10" s="44" customFormat="1" ht="18" customHeight="1">
      <c r="B12" s="8" t="s">
        <v>105</v>
      </c>
      <c r="C12" s="191" t="s">
        <v>23</v>
      </c>
      <c r="D12" s="239">
        <v>3053917</v>
      </c>
      <c r="E12" s="239">
        <v>0</v>
      </c>
      <c r="F12" s="236">
        <v>0</v>
      </c>
      <c r="G12" s="50" t="s">
        <v>23</v>
      </c>
      <c r="H12" s="239">
        <v>6026866</v>
      </c>
      <c r="I12" s="239">
        <v>1357409</v>
      </c>
      <c r="J12" s="236">
        <v>22.52263448366033</v>
      </c>
    </row>
    <row r="13" spans="2:10" s="44" customFormat="1" ht="18" customHeight="1">
      <c r="B13" s="9"/>
      <c r="C13" s="61" t="s">
        <v>24</v>
      </c>
      <c r="D13" s="240">
        <v>8319729</v>
      </c>
      <c r="E13" s="240">
        <v>2363726</v>
      </c>
      <c r="F13" s="237">
        <v>28.41109367865227</v>
      </c>
      <c r="G13" s="57" t="s">
        <v>24</v>
      </c>
      <c r="H13" s="240">
        <v>10534417</v>
      </c>
      <c r="I13" s="240">
        <v>2171636</v>
      </c>
      <c r="J13" s="237">
        <v>20.61467663564106</v>
      </c>
    </row>
    <row r="14" spans="2:10" s="44" customFormat="1" ht="18" customHeight="1">
      <c r="B14" s="8" t="s">
        <v>150</v>
      </c>
      <c r="C14" s="191" t="s">
        <v>22</v>
      </c>
      <c r="D14" s="239">
        <v>68271</v>
      </c>
      <c r="E14" s="239">
        <v>33093</v>
      </c>
      <c r="F14" s="236">
        <v>48.472997319506085</v>
      </c>
      <c r="G14" s="50" t="s">
        <v>22</v>
      </c>
      <c r="H14" s="239">
        <v>62624</v>
      </c>
      <c r="I14" s="239">
        <v>8665</v>
      </c>
      <c r="J14" s="236">
        <v>13.836548288196218</v>
      </c>
    </row>
    <row r="15" spans="2:10" s="44" customFormat="1" ht="18" customHeight="1">
      <c r="B15" s="8"/>
      <c r="C15" s="191" t="s">
        <v>23</v>
      </c>
      <c r="D15" s="239" t="s">
        <v>294</v>
      </c>
      <c r="E15" s="239" t="s">
        <v>294</v>
      </c>
      <c r="F15" s="236" t="s">
        <v>294</v>
      </c>
      <c r="G15" s="50" t="s">
        <v>23</v>
      </c>
      <c r="H15" s="239">
        <v>32736</v>
      </c>
      <c r="I15" s="239">
        <v>1326</v>
      </c>
      <c r="J15" s="236">
        <v>4.05058651026393</v>
      </c>
    </row>
    <row r="16" spans="2:10" s="44" customFormat="1" ht="18" customHeight="1">
      <c r="B16" s="9" t="s">
        <v>105</v>
      </c>
      <c r="C16" s="61" t="s">
        <v>24</v>
      </c>
      <c r="D16" s="240">
        <v>68271</v>
      </c>
      <c r="E16" s="240">
        <v>33093</v>
      </c>
      <c r="F16" s="237">
        <v>48.472997319506085</v>
      </c>
      <c r="G16" s="57" t="s">
        <v>24</v>
      </c>
      <c r="H16" s="240">
        <v>95360</v>
      </c>
      <c r="I16" s="240">
        <v>9991</v>
      </c>
      <c r="J16" s="237">
        <v>10.477139261744966</v>
      </c>
    </row>
    <row r="17" spans="2:10" s="44" customFormat="1" ht="18" customHeight="1">
      <c r="B17" s="8" t="s">
        <v>106</v>
      </c>
      <c r="C17" s="191" t="s">
        <v>22</v>
      </c>
      <c r="D17" s="239">
        <v>7515490</v>
      </c>
      <c r="E17" s="239">
        <v>3623919</v>
      </c>
      <c r="F17" s="236">
        <v>48.21933100835741</v>
      </c>
      <c r="G17" s="50" t="s">
        <v>22</v>
      </c>
      <c r="H17" s="239">
        <v>6405500</v>
      </c>
      <c r="I17" s="239">
        <v>1151069</v>
      </c>
      <c r="J17" s="236">
        <v>17.970010147529468</v>
      </c>
    </row>
    <row r="18" spans="2:10" s="44" customFormat="1" ht="18" customHeight="1">
      <c r="B18" s="8"/>
      <c r="C18" s="191" t="s">
        <v>23</v>
      </c>
      <c r="D18" s="239">
        <v>2787835</v>
      </c>
      <c r="E18" s="239">
        <v>7905</v>
      </c>
      <c r="F18" s="236">
        <v>0.2835533666805962</v>
      </c>
      <c r="G18" s="50" t="s">
        <v>23</v>
      </c>
      <c r="H18" s="239">
        <v>5007245</v>
      </c>
      <c r="I18" s="239">
        <v>1430406</v>
      </c>
      <c r="J18" s="236">
        <v>28.56672681284818</v>
      </c>
    </row>
    <row r="19" spans="2:10" ht="18" customHeight="1">
      <c r="B19" s="9" t="s">
        <v>104</v>
      </c>
      <c r="C19" s="61" t="s">
        <v>24</v>
      </c>
      <c r="D19" s="240">
        <v>10303325</v>
      </c>
      <c r="E19" s="240">
        <v>3631824</v>
      </c>
      <c r="F19" s="237">
        <v>35.249048244134784</v>
      </c>
      <c r="G19" s="57" t="s">
        <v>24</v>
      </c>
      <c r="H19" s="240">
        <v>11412745</v>
      </c>
      <c r="I19" s="240">
        <v>2581475</v>
      </c>
      <c r="J19" s="237">
        <v>22.61922964194854</v>
      </c>
    </row>
    <row r="20" spans="2:10" s="44" customFormat="1" ht="18" customHeight="1">
      <c r="B20" s="8" t="s">
        <v>151</v>
      </c>
      <c r="C20" s="191" t="s">
        <v>22</v>
      </c>
      <c r="D20" s="239">
        <v>101141</v>
      </c>
      <c r="E20" s="239">
        <v>35034</v>
      </c>
      <c r="F20" s="236">
        <v>34.638771615863</v>
      </c>
      <c r="G20" s="50" t="s">
        <v>22</v>
      </c>
      <c r="H20" s="239">
        <v>95210</v>
      </c>
      <c r="I20" s="239">
        <v>19795</v>
      </c>
      <c r="J20" s="236">
        <v>20.790883310576618</v>
      </c>
    </row>
    <row r="21" spans="2:10" s="44" customFormat="1" ht="18" customHeight="1">
      <c r="B21" s="8" t="s">
        <v>107</v>
      </c>
      <c r="C21" s="191" t="s">
        <v>23</v>
      </c>
      <c r="D21" s="239">
        <v>34943</v>
      </c>
      <c r="E21" s="239">
        <v>0</v>
      </c>
      <c r="F21" s="236">
        <v>0</v>
      </c>
      <c r="G21" s="50" t="s">
        <v>23</v>
      </c>
      <c r="H21" s="239">
        <v>54534</v>
      </c>
      <c r="I21" s="239">
        <v>15870</v>
      </c>
      <c r="J21" s="236">
        <v>29.101111233359006</v>
      </c>
    </row>
    <row r="22" spans="2:10" s="44" customFormat="1" ht="18" customHeight="1">
      <c r="B22" s="9" t="s">
        <v>104</v>
      </c>
      <c r="C22" s="61" t="s">
        <v>24</v>
      </c>
      <c r="D22" s="240">
        <v>136084</v>
      </c>
      <c r="E22" s="240">
        <v>35034</v>
      </c>
      <c r="F22" s="237">
        <v>25.74439316892508</v>
      </c>
      <c r="G22" s="57" t="s">
        <v>24</v>
      </c>
      <c r="H22" s="240">
        <v>149744</v>
      </c>
      <c r="I22" s="240">
        <v>35665</v>
      </c>
      <c r="J22" s="237">
        <v>23.81731488406881</v>
      </c>
    </row>
    <row r="23" spans="2:10" s="44" customFormat="1" ht="18" customHeight="1">
      <c r="B23" s="8" t="s">
        <v>108</v>
      </c>
      <c r="C23" s="191" t="s">
        <v>22</v>
      </c>
      <c r="D23" s="239">
        <v>700220</v>
      </c>
      <c r="E23" s="239">
        <v>377830</v>
      </c>
      <c r="F23" s="236">
        <v>53.95875581959956</v>
      </c>
      <c r="G23" s="50" t="s">
        <v>22</v>
      </c>
      <c r="H23" s="239">
        <v>661461</v>
      </c>
      <c r="I23" s="239">
        <v>117162</v>
      </c>
      <c r="J23" s="236">
        <v>17.712608906647556</v>
      </c>
    </row>
    <row r="24" spans="2:10" s="44" customFormat="1" ht="18" customHeight="1">
      <c r="B24" s="8"/>
      <c r="C24" s="191" t="s">
        <v>23</v>
      </c>
      <c r="D24" s="239">
        <v>144425</v>
      </c>
      <c r="E24" s="239">
        <v>144423</v>
      </c>
      <c r="F24" s="236">
        <v>99.99861519819976</v>
      </c>
      <c r="G24" s="50" t="s">
        <v>23</v>
      </c>
      <c r="H24" s="239">
        <v>3351042</v>
      </c>
      <c r="I24" s="239">
        <v>3276694</v>
      </c>
      <c r="J24" s="236">
        <v>97.78134681690054</v>
      </c>
    </row>
    <row r="25" spans="2:10" s="44" customFormat="1" ht="18" customHeight="1" thickBot="1">
      <c r="B25" s="10" t="s">
        <v>104</v>
      </c>
      <c r="C25" s="64" t="s">
        <v>24</v>
      </c>
      <c r="D25" s="241">
        <v>844645</v>
      </c>
      <c r="E25" s="241">
        <v>522253</v>
      </c>
      <c r="F25" s="238">
        <v>61.831065122033515</v>
      </c>
      <c r="G25" s="63" t="s">
        <v>24</v>
      </c>
      <c r="H25" s="241">
        <v>4012503</v>
      </c>
      <c r="I25" s="241">
        <v>3393856</v>
      </c>
      <c r="J25" s="238">
        <v>84.58201775799296</v>
      </c>
    </row>
    <row r="26" spans="2:10" ht="18" customHeight="1">
      <c r="B26" s="60"/>
      <c r="C26" s="191" t="s">
        <v>22</v>
      </c>
      <c r="D26" s="239">
        <v>30110493</v>
      </c>
      <c r="E26" s="239">
        <v>14643806</v>
      </c>
      <c r="F26" s="236">
        <v>48.63356438567777</v>
      </c>
      <c r="G26" s="50" t="s">
        <v>265</v>
      </c>
      <c r="H26" s="239">
        <v>30000318</v>
      </c>
      <c r="I26" s="239">
        <v>9928081</v>
      </c>
      <c r="J26" s="236">
        <v>33.093252544856355</v>
      </c>
    </row>
    <row r="27" spans="2:10" ht="18" customHeight="1">
      <c r="B27" s="60" t="s">
        <v>38</v>
      </c>
      <c r="C27" s="191" t="s">
        <v>23</v>
      </c>
      <c r="D27" s="239">
        <v>6804668</v>
      </c>
      <c r="E27" s="239">
        <v>155382</v>
      </c>
      <c r="F27" s="236">
        <v>2.2834618823431208</v>
      </c>
      <c r="G27" s="50" t="s">
        <v>23</v>
      </c>
      <c r="H27" s="239">
        <v>15962570</v>
      </c>
      <c r="I27" s="239">
        <v>6746843</v>
      </c>
      <c r="J27" s="236">
        <v>42.2666462856545</v>
      </c>
    </row>
    <row r="28" spans="2:10" ht="18" customHeight="1" thickBot="1">
      <c r="B28" s="63"/>
      <c r="C28" s="64" t="s">
        <v>24</v>
      </c>
      <c r="D28" s="241">
        <v>36915161</v>
      </c>
      <c r="E28" s="241">
        <v>14799188</v>
      </c>
      <c r="F28" s="238">
        <v>40.089728986960125</v>
      </c>
      <c r="G28" s="63" t="s">
        <v>24</v>
      </c>
      <c r="H28" s="241">
        <v>45962888</v>
      </c>
      <c r="I28" s="241">
        <v>16674924</v>
      </c>
      <c r="J28" s="238">
        <v>36.27910413288216</v>
      </c>
    </row>
    <row r="29" spans="2:10" ht="15" customHeight="1">
      <c r="B29" s="39"/>
      <c r="C29" s="69"/>
      <c r="D29" s="22"/>
      <c r="E29" s="22"/>
      <c r="F29" s="70"/>
      <c r="G29" s="69"/>
      <c r="H29" s="39"/>
      <c r="I29" s="39"/>
      <c r="J29" s="39"/>
    </row>
    <row r="30" spans="2:10" ht="15" customHeight="1">
      <c r="B30" s="39" t="s">
        <v>76</v>
      </c>
      <c r="C30" s="69"/>
      <c r="D30" s="22"/>
      <c r="E30" s="22"/>
      <c r="F30" s="70"/>
      <c r="G30" s="69"/>
      <c r="H30" s="39"/>
      <c r="I30" s="39"/>
      <c r="J30" s="39"/>
    </row>
    <row r="31" spans="2:12" s="44" customFormat="1" ht="4.5" customHeight="1">
      <c r="B31" s="80"/>
      <c r="C31" s="39"/>
      <c r="D31" s="22"/>
      <c r="E31" s="22"/>
      <c r="F31" s="22"/>
      <c r="G31" s="22"/>
      <c r="H31" s="22"/>
      <c r="I31" s="22"/>
      <c r="J31" s="22"/>
      <c r="K31" s="22"/>
      <c r="L31" s="39"/>
    </row>
    <row r="32" spans="2:10" s="44" customFormat="1" ht="15" customHeight="1">
      <c r="B32" s="124" t="str">
        <f>'特会R３'!B21</f>
        <v>※繰越額（令和２年度⇒令和３年度）は予算額に含む</v>
      </c>
      <c r="D32" s="18"/>
      <c r="E32" s="18"/>
      <c r="F32" s="18"/>
      <c r="G32" s="18"/>
      <c r="H32" s="18"/>
      <c r="I32" s="18"/>
      <c r="J32" s="18"/>
    </row>
    <row r="33" ht="14.25" customHeight="1"/>
  </sheetData>
  <sheetProtection/>
  <mergeCells count="3">
    <mergeCell ref="C6:F6"/>
    <mergeCell ref="G6:J6"/>
    <mergeCell ref="B6:B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46"/>
  <sheetViews>
    <sheetView view="pageBreakPreview" zoomScale="145" zoomScaleSheetLayoutView="145" zoomScalePageLayoutView="0" workbookViewId="0" topLeftCell="A1">
      <selection activeCell="D13" sqref="D13"/>
    </sheetView>
  </sheetViews>
  <sheetFormatPr defaultColWidth="9.00390625" defaultRowHeight="13.5"/>
  <cols>
    <col min="1" max="1" width="2.50390625" style="2" customWidth="1"/>
    <col min="2" max="2" width="20.625" style="2" customWidth="1"/>
    <col min="3" max="5" width="20.625" style="44" customWidth="1"/>
    <col min="6" max="6" width="6.625" style="2" customWidth="1"/>
    <col min="7" max="8" width="9.00390625" style="2" customWidth="1"/>
    <col min="9" max="16384" width="9.00390625" style="2" customWidth="1"/>
  </cols>
  <sheetData>
    <row r="1" ht="15" customHeight="1"/>
    <row r="2" spans="2:5" s="15" customFormat="1" ht="18.75" customHeight="1">
      <c r="B2" s="13" t="s">
        <v>87</v>
      </c>
      <c r="C2" s="14"/>
      <c r="D2" s="94"/>
      <c r="E2" s="14"/>
    </row>
    <row r="3" spans="2:7" s="15" customFormat="1" ht="15" customHeight="1">
      <c r="B3" s="13"/>
      <c r="C3" s="14"/>
      <c r="D3" s="14"/>
      <c r="E3" s="14"/>
      <c r="G3" s="234"/>
    </row>
    <row r="4" spans="2:5" ht="15" customHeight="1">
      <c r="B4" s="3"/>
      <c r="C4" s="39"/>
      <c r="D4" s="39"/>
      <c r="E4" s="52" t="s">
        <v>293</v>
      </c>
    </row>
    <row r="5" spans="2:5" ht="15" customHeight="1" thickBot="1">
      <c r="B5" s="3"/>
      <c r="C5" s="39"/>
      <c r="D5" s="39"/>
      <c r="E5" s="39"/>
    </row>
    <row r="6" spans="2:5" ht="24.75" customHeight="1" thickBot="1">
      <c r="B6" s="319" t="s">
        <v>252</v>
      </c>
      <c r="C6" s="320" t="s">
        <v>251</v>
      </c>
      <c r="D6" s="314" t="s">
        <v>252</v>
      </c>
      <c r="E6" s="320" t="s">
        <v>253</v>
      </c>
    </row>
    <row r="7" spans="2:5" ht="24.75" customHeight="1" thickTop="1">
      <c r="B7" s="9" t="s">
        <v>128</v>
      </c>
      <c r="C7" s="216">
        <v>356357</v>
      </c>
      <c r="D7" s="217" t="s">
        <v>129</v>
      </c>
      <c r="E7" s="218">
        <v>43190712</v>
      </c>
    </row>
    <row r="8" spans="2:5" ht="24.75" customHeight="1">
      <c r="B8" s="19" t="s">
        <v>130</v>
      </c>
      <c r="C8" s="218">
        <v>1817516</v>
      </c>
      <c r="D8" s="219" t="s">
        <v>131</v>
      </c>
      <c r="E8" s="216">
        <v>1120802</v>
      </c>
    </row>
    <row r="9" spans="2:5" ht="24.75" customHeight="1" thickBot="1">
      <c r="B9" s="20" t="s">
        <v>132</v>
      </c>
      <c r="C9" s="220">
        <v>13330577</v>
      </c>
      <c r="D9" s="221" t="s">
        <v>133</v>
      </c>
      <c r="E9" s="220">
        <v>47454421</v>
      </c>
    </row>
    <row r="10" spans="2:5" ht="15" customHeight="1">
      <c r="B10" s="3"/>
      <c r="C10" s="39"/>
      <c r="D10" s="39"/>
      <c r="E10" s="39"/>
    </row>
    <row r="11" spans="2:5" ht="15" customHeight="1">
      <c r="B11" s="3" t="s">
        <v>134</v>
      </c>
      <c r="C11" s="39"/>
      <c r="D11" s="39"/>
      <c r="E11" s="39"/>
    </row>
    <row r="14" spans="3:4" ht="13.5">
      <c r="C14" s="98"/>
      <c r="D14" s="98"/>
    </row>
    <row r="15" spans="3:4" ht="13.5">
      <c r="C15" s="98"/>
      <c r="D15" s="98"/>
    </row>
    <row r="16" spans="3:4" ht="13.5">
      <c r="C16" s="98"/>
      <c r="D16" s="98"/>
    </row>
    <row r="17" spans="3:5" ht="13.5">
      <c r="C17" s="98"/>
      <c r="D17" s="98"/>
      <c r="E17" s="98"/>
    </row>
    <row r="18" spans="3:4" ht="13.5">
      <c r="C18" s="98"/>
      <c r="D18" s="98"/>
    </row>
    <row r="19" spans="3:4" ht="13.5">
      <c r="C19" s="98"/>
      <c r="D19" s="98"/>
    </row>
    <row r="20" spans="3:4" ht="13.5">
      <c r="C20" s="98"/>
      <c r="D20" s="98"/>
    </row>
    <row r="21" spans="3:4" ht="13.5">
      <c r="C21" s="98"/>
      <c r="D21" s="98"/>
    </row>
    <row r="22" spans="3:4" ht="13.5">
      <c r="C22" s="98"/>
      <c r="D22" s="98"/>
    </row>
    <row r="23" spans="3:4" ht="13.5">
      <c r="C23" s="98"/>
      <c r="D23" s="98"/>
    </row>
    <row r="24" spans="3:4" ht="13.5">
      <c r="C24" s="98"/>
      <c r="D24" s="98"/>
    </row>
    <row r="25" spans="3:4" ht="13.5">
      <c r="C25" s="98"/>
      <c r="D25" s="98"/>
    </row>
    <row r="26" spans="3:4" ht="13.5">
      <c r="C26" s="98"/>
      <c r="D26" s="98"/>
    </row>
    <row r="27" spans="3:4" ht="13.5">
      <c r="C27" s="98"/>
      <c r="D27" s="98"/>
    </row>
    <row r="28" spans="3:4" ht="13.5">
      <c r="C28" s="98"/>
      <c r="D28" s="98"/>
    </row>
    <row r="29" spans="3:4" ht="13.5">
      <c r="C29" s="98"/>
      <c r="D29" s="98"/>
    </row>
    <row r="30" spans="3:4" ht="13.5">
      <c r="C30" s="98"/>
      <c r="D30" s="98"/>
    </row>
    <row r="31" spans="3:4" ht="13.5">
      <c r="C31" s="98"/>
      <c r="D31" s="98"/>
    </row>
    <row r="32" spans="3:4" ht="13.5">
      <c r="C32" s="98"/>
      <c r="D32" s="98"/>
    </row>
    <row r="33" spans="3:4" ht="13.5">
      <c r="C33" s="98"/>
      <c r="D33" s="98"/>
    </row>
    <row r="34" spans="3:4" ht="13.5">
      <c r="C34" s="98"/>
      <c r="D34" s="98"/>
    </row>
    <row r="35" spans="3:4" ht="13.5">
      <c r="C35" s="98"/>
      <c r="D35" s="98"/>
    </row>
    <row r="36" spans="3:4" ht="13.5">
      <c r="C36" s="98"/>
      <c r="D36" s="98"/>
    </row>
    <row r="37" spans="3:4" ht="13.5">
      <c r="C37" s="98"/>
      <c r="D37" s="98"/>
    </row>
    <row r="38" spans="3:4" ht="13.5">
      <c r="C38" s="98"/>
      <c r="D38" s="98"/>
    </row>
    <row r="39" spans="3:5" ht="13.5">
      <c r="C39" s="143"/>
      <c r="D39" s="143"/>
      <c r="E39" s="144"/>
    </row>
    <row r="40" spans="2:5" ht="13.5">
      <c r="B40" s="99"/>
      <c r="C40" s="98"/>
      <c r="D40" s="98"/>
      <c r="E40" s="98"/>
    </row>
    <row r="41" spans="3:4" ht="13.5">
      <c r="C41" s="98"/>
      <c r="D41" s="98"/>
    </row>
    <row r="42" spans="3:4" ht="13.5">
      <c r="C42" s="98"/>
      <c r="D42" s="98"/>
    </row>
    <row r="43" spans="3:4" ht="13.5">
      <c r="C43" s="98"/>
      <c r="D43" s="98"/>
    </row>
    <row r="44" spans="3:4" ht="13.5">
      <c r="C44" s="98"/>
      <c r="D44" s="98"/>
    </row>
    <row r="45" spans="3:4" ht="13.5">
      <c r="C45" s="98"/>
      <c r="D45" s="98"/>
    </row>
    <row r="46" spans="3:4" ht="13.5">
      <c r="C46" s="98"/>
      <c r="D46" s="98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2:K31"/>
  <sheetViews>
    <sheetView view="pageBreakPreview" zoomScaleSheetLayoutView="100" zoomScalePageLayoutView="0" workbookViewId="0" topLeftCell="A1">
      <selection activeCell="K17" sqref="K17"/>
    </sheetView>
  </sheetViews>
  <sheetFormatPr defaultColWidth="9.00390625" defaultRowHeight="18" customHeight="1"/>
  <cols>
    <col min="1" max="1" width="2.50390625" style="2" customWidth="1"/>
    <col min="2" max="2" width="25.625" style="44" customWidth="1"/>
    <col min="3" max="3" width="20.625" style="44" customWidth="1"/>
    <col min="4" max="4" width="10.75390625" style="62" hidden="1" customWidth="1"/>
    <col min="5" max="5" width="12.625" style="44" customWidth="1"/>
    <col min="6" max="6" width="25.625" style="44" customWidth="1"/>
    <col min="7" max="7" width="20.625" style="44" customWidth="1"/>
    <col min="8" max="8" width="11.625" style="62" hidden="1" customWidth="1"/>
    <col min="9" max="9" width="12.625" style="44" customWidth="1"/>
    <col min="10" max="16384" width="9.00390625" style="2" customWidth="1"/>
  </cols>
  <sheetData>
    <row r="1" ht="15" customHeight="1"/>
    <row r="2" spans="2:11" s="15" customFormat="1" ht="18.75" customHeight="1">
      <c r="B2" s="54" t="s">
        <v>86</v>
      </c>
      <c r="C2" s="33"/>
      <c r="D2" s="73"/>
      <c r="E2" s="53"/>
      <c r="G2" s="14"/>
      <c r="H2" s="36"/>
      <c r="I2" s="14"/>
      <c r="K2" s="2" t="s">
        <v>239</v>
      </c>
    </row>
    <row r="3" spans="2:9" ht="15" customHeight="1">
      <c r="B3" s="39"/>
      <c r="C3" s="39"/>
      <c r="D3" s="74"/>
      <c r="F3" s="39"/>
      <c r="G3" s="39"/>
      <c r="H3" s="74"/>
      <c r="I3" s="52" t="s">
        <v>261</v>
      </c>
    </row>
    <row r="4" spans="2:9" ht="15" customHeight="1" thickBot="1">
      <c r="B4" s="39"/>
      <c r="C4" s="39"/>
      <c r="D4" s="74"/>
      <c r="E4" s="39"/>
      <c r="F4" s="39"/>
      <c r="G4" s="39"/>
      <c r="H4" s="74"/>
      <c r="I4" s="39"/>
    </row>
    <row r="5" spans="2:9" ht="24.75" customHeight="1" thickBot="1">
      <c r="B5" s="314" t="s">
        <v>39</v>
      </c>
      <c r="C5" s="315" t="s">
        <v>251</v>
      </c>
      <c r="D5" s="316" t="s">
        <v>44</v>
      </c>
      <c r="E5" s="317" t="s">
        <v>44</v>
      </c>
      <c r="F5" s="315" t="s">
        <v>37</v>
      </c>
      <c r="G5" s="315" t="s">
        <v>251</v>
      </c>
      <c r="H5" s="316" t="s">
        <v>44</v>
      </c>
      <c r="I5" s="318" t="s">
        <v>44</v>
      </c>
    </row>
    <row r="6" spans="2:9" ht="22.5" customHeight="1" hidden="1" thickTop="1">
      <c r="B6" s="57" t="s">
        <v>127</v>
      </c>
      <c r="C6" s="23">
        <v>9370000</v>
      </c>
      <c r="D6" s="78">
        <f>C6/$C$11*100</f>
        <v>100</v>
      </c>
      <c r="E6" s="101">
        <f>ROUND(C6/$C$11*100,1)</f>
        <v>100</v>
      </c>
      <c r="F6" s="138" t="s">
        <v>158</v>
      </c>
      <c r="G6" s="24">
        <v>2879000</v>
      </c>
      <c r="H6" s="96">
        <f aca="true" t="shared" si="0" ref="H6:H11">G6/$G$11*100</f>
        <v>30.72572038420491</v>
      </c>
      <c r="I6" s="66">
        <f>ROUND(G6/$G$11*100,1)</f>
        <v>30.7</v>
      </c>
    </row>
    <row r="7" spans="2:9" ht="22.5" customHeight="1" hidden="1">
      <c r="B7" s="56"/>
      <c r="C7" s="24"/>
      <c r="D7" s="79"/>
      <c r="E7" s="102"/>
      <c r="F7" s="104" t="s">
        <v>156</v>
      </c>
      <c r="G7" s="25">
        <v>3756000</v>
      </c>
      <c r="H7" s="97">
        <f t="shared" si="0"/>
        <v>40.08537886872999</v>
      </c>
      <c r="I7" s="66">
        <f>ROUND(G7/$G$11*100,1)</f>
        <v>40.1</v>
      </c>
    </row>
    <row r="8" spans="2:9" ht="22.5" customHeight="1" hidden="1">
      <c r="B8" s="56"/>
      <c r="C8" s="24"/>
      <c r="D8" s="79"/>
      <c r="E8" s="102"/>
      <c r="F8" s="104" t="s">
        <v>189</v>
      </c>
      <c r="G8" s="25">
        <v>2125000</v>
      </c>
      <c r="H8" s="97">
        <f t="shared" si="0"/>
        <v>22.678762006403417</v>
      </c>
      <c r="I8" s="66">
        <f>ROUND(G8/$G$11*100,1)</f>
        <v>22.7</v>
      </c>
    </row>
    <row r="9" spans="2:9" ht="22.5" customHeight="1" hidden="1">
      <c r="B9" s="56"/>
      <c r="C9" s="24"/>
      <c r="D9" s="79"/>
      <c r="E9" s="102"/>
      <c r="F9" s="104" t="s">
        <v>159</v>
      </c>
      <c r="G9" s="25">
        <v>160000</v>
      </c>
      <c r="H9" s="97">
        <f t="shared" si="0"/>
        <v>1.7075773745997866</v>
      </c>
      <c r="I9" s="66">
        <f>ROUND(G9/$G$11*100,1)</f>
        <v>1.7</v>
      </c>
    </row>
    <row r="10" spans="2:9" ht="22.5" customHeight="1" hidden="1">
      <c r="B10" s="56"/>
      <c r="C10" s="24"/>
      <c r="D10" s="79"/>
      <c r="E10" s="102"/>
      <c r="F10" s="104" t="s">
        <v>164</v>
      </c>
      <c r="G10" s="25">
        <v>450000</v>
      </c>
      <c r="H10" s="97">
        <f t="shared" si="0"/>
        <v>4.8025613660619</v>
      </c>
      <c r="I10" s="66">
        <f>ROUND(G10/$G$11*100,1)</f>
        <v>4.8</v>
      </c>
    </row>
    <row r="11" spans="2:9" ht="22.5" customHeight="1" hidden="1" thickBot="1">
      <c r="B11" s="58" t="s">
        <v>38</v>
      </c>
      <c r="C11" s="21">
        <f>SUM(C6:C10)</f>
        <v>9370000</v>
      </c>
      <c r="D11" s="77">
        <v>100</v>
      </c>
      <c r="E11" s="103">
        <f>SUM(E6:E10)</f>
        <v>100</v>
      </c>
      <c r="F11" s="105" t="s">
        <v>38</v>
      </c>
      <c r="G11" s="21">
        <f>SUM(G6:G10)</f>
        <v>9370000</v>
      </c>
      <c r="H11" s="77">
        <f t="shared" si="0"/>
        <v>100</v>
      </c>
      <c r="I11" s="72">
        <f>SUM(I6:I10)</f>
        <v>100</v>
      </c>
    </row>
    <row r="12" spans="2:9" ht="22.5" customHeight="1" hidden="1">
      <c r="B12" s="56" t="s">
        <v>155</v>
      </c>
      <c r="C12" s="24">
        <v>300000</v>
      </c>
      <c r="D12" s="79">
        <f>C12/$C$16*100</f>
        <v>100</v>
      </c>
      <c r="E12" s="102">
        <f>ROUND(C12/$C$16*100,1)</f>
        <v>100</v>
      </c>
      <c r="F12" s="139" t="s">
        <v>157</v>
      </c>
      <c r="G12" s="25">
        <v>113636</v>
      </c>
      <c r="H12" s="97">
        <f>G12/$G$16*100</f>
        <v>37.87866666666667</v>
      </c>
      <c r="I12" s="65">
        <f>ROUND(G12/$G$16*100,1)</f>
        <v>37.9</v>
      </c>
    </row>
    <row r="13" spans="2:9" ht="22.5" customHeight="1" hidden="1">
      <c r="B13" s="56"/>
      <c r="C13" s="24"/>
      <c r="D13" s="79"/>
      <c r="E13" s="102"/>
      <c r="F13" s="132" t="s">
        <v>158</v>
      </c>
      <c r="G13" s="24">
        <v>113636</v>
      </c>
      <c r="H13" s="97">
        <f>G13/$G$16*100</f>
        <v>37.87866666666667</v>
      </c>
      <c r="I13" s="65">
        <f>ROUND(G13/$G$16*100,1)</f>
        <v>37.9</v>
      </c>
    </row>
    <row r="14" spans="2:9" ht="22.5" customHeight="1" hidden="1">
      <c r="B14" s="56"/>
      <c r="C14" s="24"/>
      <c r="D14" s="75"/>
      <c r="E14" s="102"/>
      <c r="F14" s="140" t="s">
        <v>159</v>
      </c>
      <c r="G14" s="24">
        <v>72728</v>
      </c>
      <c r="H14" s="97">
        <f>G14/$G$16*100</f>
        <v>24.24266666666667</v>
      </c>
      <c r="I14" s="65">
        <f>ROUND(G14/$G$16*100,1)</f>
        <v>24.2</v>
      </c>
    </row>
    <row r="15" spans="2:9" ht="26.25" customHeight="1" hidden="1">
      <c r="B15" s="71"/>
      <c r="C15" s="25"/>
      <c r="D15" s="76"/>
      <c r="E15" s="111"/>
      <c r="F15" s="139"/>
      <c r="G15" s="25"/>
      <c r="H15" s="112">
        <f>G15/$G$16*100</f>
        <v>0</v>
      </c>
      <c r="I15" s="113">
        <f>ROUND(G15/$G$16*100,1)</f>
        <v>0</v>
      </c>
    </row>
    <row r="16" spans="2:9" ht="22.5" customHeight="1" hidden="1" thickBot="1">
      <c r="B16" s="71" t="s">
        <v>38</v>
      </c>
      <c r="C16" s="25">
        <f>SUM(C12)</f>
        <v>300000</v>
      </c>
      <c r="D16" s="76">
        <v>100</v>
      </c>
      <c r="E16" s="111">
        <f>SUM(E12)</f>
        <v>100</v>
      </c>
      <c r="F16" s="104" t="s">
        <v>38</v>
      </c>
      <c r="G16" s="25">
        <f>SUM(G12:G15)</f>
        <v>300000</v>
      </c>
      <c r="H16" s="76">
        <f>G16/$G$16*100</f>
        <v>100</v>
      </c>
      <c r="I16" s="113">
        <f>SUM(I12:I15)</f>
        <v>100</v>
      </c>
    </row>
    <row r="17" spans="2:10" ht="24.75" customHeight="1" thickTop="1">
      <c r="B17" s="114"/>
      <c r="C17" s="141"/>
      <c r="D17" s="115"/>
      <c r="E17" s="224" t="e">
        <f>ROUND(C17/$C$22*100,1)</f>
        <v>#DIV/0!</v>
      </c>
      <c r="F17" s="142"/>
      <c r="G17" s="228"/>
      <c r="H17" s="97"/>
      <c r="I17" s="229" t="e">
        <f>ROUND(G17/$G$22*100,1)</f>
        <v>#DIV/0!</v>
      </c>
      <c r="J17" s="2" t="e">
        <f aca="true" t="shared" si="1" ref="J17:J22">G17/$G$22</f>
        <v>#DIV/0!</v>
      </c>
    </row>
    <row r="18" spans="2:10" ht="24.75" customHeight="1">
      <c r="B18" s="56"/>
      <c r="C18" s="24"/>
      <c r="D18" s="75"/>
      <c r="E18" s="102"/>
      <c r="F18" s="132"/>
      <c r="G18" s="24"/>
      <c r="H18" s="97"/>
      <c r="I18" s="65"/>
      <c r="J18" s="2" t="e">
        <f t="shared" si="1"/>
        <v>#DIV/0!</v>
      </c>
    </row>
    <row r="19" spans="2:10" ht="24.75" customHeight="1" hidden="1">
      <c r="B19" s="71"/>
      <c r="C19" s="25"/>
      <c r="D19" s="76"/>
      <c r="E19" s="111"/>
      <c r="F19" s="104"/>
      <c r="G19" s="25"/>
      <c r="H19" s="97" t="e">
        <f>G19/$G$22*100</f>
        <v>#DIV/0!</v>
      </c>
      <c r="I19" s="113" t="e">
        <f>ROUND(G19/$G$22*100,1)</f>
        <v>#DIV/0!</v>
      </c>
      <c r="J19" s="2" t="e">
        <f t="shared" si="1"/>
        <v>#DIV/0!</v>
      </c>
    </row>
    <row r="20" spans="2:10" ht="22.5" customHeight="1" hidden="1">
      <c r="B20" s="71"/>
      <c r="C20" s="25"/>
      <c r="D20" s="76"/>
      <c r="E20" s="111"/>
      <c r="F20" s="104" t="s">
        <v>127</v>
      </c>
      <c r="G20" s="25"/>
      <c r="H20" s="230" t="e">
        <f>G20/$G$22*100</f>
        <v>#DIV/0!</v>
      </c>
      <c r="I20" s="113" t="e">
        <f>ROUND(G20/$G$22*100,1)</f>
        <v>#DIV/0!</v>
      </c>
      <c r="J20" s="2" t="e">
        <f t="shared" si="1"/>
        <v>#DIV/0!</v>
      </c>
    </row>
    <row r="21" spans="2:10" ht="22.5" customHeight="1" hidden="1">
      <c r="B21" s="71"/>
      <c r="C21" s="25"/>
      <c r="D21" s="76"/>
      <c r="E21" s="111"/>
      <c r="F21" s="104" t="s">
        <v>226</v>
      </c>
      <c r="G21" s="25"/>
      <c r="H21" s="112" t="e">
        <f>G21/$G$22*100</f>
        <v>#DIV/0!</v>
      </c>
      <c r="I21" s="113" t="e">
        <f>ROUND(G21/$G$22*100,1)</f>
        <v>#DIV/0!</v>
      </c>
      <c r="J21" s="2" t="e">
        <f t="shared" si="1"/>
        <v>#DIV/0!</v>
      </c>
    </row>
    <row r="22" spans="2:10" ht="24.75" customHeight="1" thickBot="1">
      <c r="B22" s="58" t="s">
        <v>29</v>
      </c>
      <c r="C22" s="21">
        <f>SUM(C17)</f>
        <v>0</v>
      </c>
      <c r="D22" s="77">
        <v>100</v>
      </c>
      <c r="E22" s="152" t="e">
        <f>SUM(E17)</f>
        <v>#DIV/0!</v>
      </c>
      <c r="F22" s="105" t="s">
        <v>29</v>
      </c>
      <c r="G22" s="21">
        <f>SUM(G17:G21)</f>
        <v>0</v>
      </c>
      <c r="H22" s="77" t="e">
        <f>G22/$G$22*100</f>
        <v>#DIV/0!</v>
      </c>
      <c r="I22" s="72" t="e">
        <f>SUM(I17:I21)</f>
        <v>#DIV/0!</v>
      </c>
      <c r="J22" s="2" t="e">
        <f t="shared" si="1"/>
        <v>#DIV/0!</v>
      </c>
    </row>
    <row r="23" spans="2:9" ht="22.5" customHeight="1" hidden="1">
      <c r="B23" s="114" t="s">
        <v>160</v>
      </c>
      <c r="C23" s="141">
        <v>90000</v>
      </c>
      <c r="D23" s="115"/>
      <c r="E23" s="116">
        <f>ROUND(C23/$C$24*100,1)</f>
        <v>100</v>
      </c>
      <c r="F23" s="142" t="s">
        <v>164</v>
      </c>
      <c r="G23" s="141">
        <v>90000</v>
      </c>
      <c r="H23" s="115">
        <f>G23/$G$24*100</f>
        <v>100</v>
      </c>
      <c r="I23" s="117">
        <f>ROUND(G23/$G$24*100,1)</f>
        <v>100</v>
      </c>
    </row>
    <row r="24" spans="2:9" ht="22.5" customHeight="1" hidden="1" thickBot="1">
      <c r="B24" s="58" t="s">
        <v>29</v>
      </c>
      <c r="C24" s="21">
        <f>SUM(C23)</f>
        <v>90000</v>
      </c>
      <c r="D24" s="77">
        <v>100</v>
      </c>
      <c r="E24" s="103">
        <v>100</v>
      </c>
      <c r="F24" s="105" t="s">
        <v>29</v>
      </c>
      <c r="G24" s="21">
        <f>SUM(G23)</f>
        <v>90000</v>
      </c>
      <c r="H24" s="77">
        <f>G24/$G$24*100</f>
        <v>100</v>
      </c>
      <c r="I24" s="72">
        <f>SUM(I23)</f>
        <v>100</v>
      </c>
    </row>
    <row r="25" spans="2:9" ht="22.5" customHeight="1" hidden="1">
      <c r="B25" s="114" t="s">
        <v>165</v>
      </c>
      <c r="C25" s="141">
        <v>220000</v>
      </c>
      <c r="D25" s="115"/>
      <c r="E25" s="212">
        <f>ROUND(C25/$C$28*100,1)</f>
        <v>100</v>
      </c>
      <c r="F25" s="142" t="s">
        <v>226</v>
      </c>
      <c r="G25" s="141">
        <v>220000</v>
      </c>
      <c r="H25" s="127">
        <f>G25/$G$28*100</f>
        <v>100</v>
      </c>
      <c r="I25" s="117">
        <f>ROUND(G25/$G$28*100,1)</f>
        <v>100</v>
      </c>
    </row>
    <row r="26" spans="2:9" ht="22.5" customHeight="1" hidden="1">
      <c r="B26" s="56"/>
      <c r="C26" s="24"/>
      <c r="D26" s="75"/>
      <c r="E26" s="214"/>
      <c r="F26" s="132"/>
      <c r="G26" s="24"/>
      <c r="H26" s="97">
        <f>G26/$G$28*100</f>
        <v>0</v>
      </c>
      <c r="I26" s="65">
        <f>ROUND(G26/$G$28*100,1)</f>
        <v>0</v>
      </c>
    </row>
    <row r="27" spans="2:9" ht="22.5" customHeight="1" hidden="1">
      <c r="B27" s="57"/>
      <c r="C27" s="23"/>
      <c r="D27" s="145"/>
      <c r="E27" s="146"/>
      <c r="F27" s="104"/>
      <c r="G27" s="25"/>
      <c r="H27" s="112">
        <f>G27/$G$28*100</f>
        <v>0</v>
      </c>
      <c r="I27" s="113">
        <f>ROUND(G27/$G$28*100,1)</f>
        <v>0</v>
      </c>
    </row>
    <row r="28" spans="2:9" ht="22.5" customHeight="1" hidden="1" thickBot="1">
      <c r="B28" s="58" t="s">
        <v>38</v>
      </c>
      <c r="C28" s="21">
        <f>SUM(C25)</f>
        <v>220000</v>
      </c>
      <c r="D28" s="77">
        <v>100</v>
      </c>
      <c r="E28" s="103">
        <f>SUM(E25)</f>
        <v>100</v>
      </c>
      <c r="F28" s="105" t="s">
        <v>38</v>
      </c>
      <c r="G28" s="21">
        <f>SUM(G25:G27)</f>
        <v>220000</v>
      </c>
      <c r="H28" s="77">
        <f>G28/$G$28*100</f>
        <v>100</v>
      </c>
      <c r="I28" s="72">
        <f>SUM(I25:I27)</f>
        <v>100</v>
      </c>
    </row>
    <row r="29" spans="2:9" ht="15" customHeight="1">
      <c r="B29" s="39"/>
      <c r="C29" s="39"/>
      <c r="D29" s="74"/>
      <c r="E29" s="39"/>
      <c r="F29" s="39"/>
      <c r="G29" s="39"/>
      <c r="H29" s="74"/>
      <c r="I29" s="39"/>
    </row>
    <row r="30" spans="2:9" ht="15" customHeight="1">
      <c r="B30" s="39" t="s">
        <v>20</v>
      </c>
      <c r="C30" s="80"/>
      <c r="D30" s="81"/>
      <c r="E30" s="80"/>
      <c r="F30" s="2"/>
      <c r="G30" s="39"/>
      <c r="H30" s="74"/>
      <c r="I30" s="39"/>
    </row>
    <row r="31" spans="2:5" ht="18" customHeight="1">
      <c r="B31" s="82"/>
      <c r="C31" s="59"/>
      <c r="D31" s="83"/>
      <c r="E31" s="84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67"/>
  <sheetViews>
    <sheetView showOutlineSymbols="0" view="pageBreakPreview" zoomScaleSheetLayoutView="100" zoomScalePageLayoutView="0" workbookViewId="0" topLeftCell="A1">
      <selection activeCell="E18" sqref="E18"/>
    </sheetView>
  </sheetViews>
  <sheetFormatPr defaultColWidth="10.75390625" defaultRowHeight="13.5"/>
  <cols>
    <col min="1" max="1" width="2.625" style="88" customWidth="1"/>
    <col min="2" max="2" width="35.625" style="85" customWidth="1"/>
    <col min="3" max="3" width="15.625" style="11" customWidth="1"/>
    <col min="4" max="4" width="10.625" style="85" customWidth="1"/>
    <col min="5" max="5" width="35.625" style="85" customWidth="1"/>
    <col min="6" max="6" width="15.625" style="11" customWidth="1"/>
    <col min="7" max="7" width="10.625" style="85" customWidth="1"/>
    <col min="8" max="8" width="10.75390625" style="88" customWidth="1"/>
    <col min="9" max="9" width="15.875" style="88" customWidth="1"/>
    <col min="10" max="16384" width="10.75390625" style="88" customWidth="1"/>
  </cols>
  <sheetData>
    <row r="1" ht="13.5" customHeight="1"/>
    <row r="2" spans="2:7" s="89" customFormat="1" ht="18.75" customHeight="1">
      <c r="B2" s="90" t="s">
        <v>185</v>
      </c>
      <c r="C2" s="11"/>
      <c r="D2" s="85"/>
      <c r="E2" s="85"/>
      <c r="F2" s="11"/>
      <c r="G2" s="85"/>
    </row>
    <row r="3" spans="3:7" s="85" customFormat="1" ht="13.5" customHeight="1">
      <c r="C3" s="11"/>
      <c r="F3" s="11"/>
      <c r="G3" s="52" t="s">
        <v>289</v>
      </c>
    </row>
    <row r="4" ht="3" customHeight="1" thickBot="1"/>
    <row r="5" spans="1:7" s="128" customFormat="1" ht="13.5" customHeight="1" thickBot="1">
      <c r="A5" s="91"/>
      <c r="B5" s="321" t="s">
        <v>254</v>
      </c>
      <c r="C5" s="322" t="s">
        <v>186</v>
      </c>
      <c r="D5" s="323" t="s">
        <v>25</v>
      </c>
      <c r="E5" s="324" t="s">
        <v>255</v>
      </c>
      <c r="F5" s="322" t="s">
        <v>202</v>
      </c>
      <c r="G5" s="323" t="s">
        <v>25</v>
      </c>
    </row>
    <row r="6" spans="2:7" ht="13.5" customHeight="1" thickTop="1">
      <c r="B6" s="147" t="s">
        <v>166</v>
      </c>
      <c r="C6" s="273">
        <v>76710532</v>
      </c>
      <c r="D6" s="279">
        <v>46.800000000000004</v>
      </c>
      <c r="E6" s="150" t="s">
        <v>211</v>
      </c>
      <c r="F6" s="274">
        <v>2523863</v>
      </c>
      <c r="G6" s="279">
        <v>1.5</v>
      </c>
    </row>
    <row r="7" spans="2:7" ht="13.5" customHeight="1">
      <c r="B7" s="148" t="s">
        <v>167</v>
      </c>
      <c r="C7" s="274">
        <v>200490</v>
      </c>
      <c r="D7" s="280">
        <v>0.1</v>
      </c>
      <c r="E7" s="151" t="s">
        <v>49</v>
      </c>
      <c r="F7" s="274">
        <v>248037</v>
      </c>
      <c r="G7" s="280">
        <v>0.1</v>
      </c>
    </row>
    <row r="8" spans="2:7" ht="13.5" customHeight="1">
      <c r="B8" s="148" t="s">
        <v>207</v>
      </c>
      <c r="C8" s="274">
        <v>3619933</v>
      </c>
      <c r="D8" s="280">
        <v>2.2</v>
      </c>
      <c r="E8" s="151" t="s">
        <v>212</v>
      </c>
      <c r="F8" s="274">
        <v>269128</v>
      </c>
      <c r="G8" s="280">
        <v>0.2</v>
      </c>
    </row>
    <row r="9" spans="2:7" ht="13.5" customHeight="1">
      <c r="B9" s="148" t="s">
        <v>208</v>
      </c>
      <c r="C9" s="274">
        <v>37705316</v>
      </c>
      <c r="D9" s="280">
        <v>23</v>
      </c>
      <c r="E9" s="151" t="s">
        <v>213</v>
      </c>
      <c r="F9" s="274">
        <v>45424</v>
      </c>
      <c r="G9" s="280">
        <v>0</v>
      </c>
    </row>
    <row r="10" spans="2:7" ht="13.5" customHeight="1">
      <c r="B10" s="148" t="s">
        <v>168</v>
      </c>
      <c r="C10" s="274">
        <v>193754</v>
      </c>
      <c r="D10" s="280">
        <v>0.1</v>
      </c>
      <c r="E10" s="151" t="s">
        <v>214</v>
      </c>
      <c r="F10" s="274">
        <v>389319</v>
      </c>
      <c r="G10" s="280">
        <v>0.2</v>
      </c>
    </row>
    <row r="11" spans="2:7" ht="13.5" customHeight="1">
      <c r="B11" s="148" t="s">
        <v>169</v>
      </c>
      <c r="C11" s="275">
        <v>1478755</v>
      </c>
      <c r="D11" s="280">
        <v>0.9</v>
      </c>
      <c r="E11" s="151" t="s">
        <v>215</v>
      </c>
      <c r="F11" s="274">
        <v>997770</v>
      </c>
      <c r="G11" s="280">
        <v>0.6</v>
      </c>
    </row>
    <row r="12" spans="2:7" ht="13.5" customHeight="1">
      <c r="B12" s="148" t="s">
        <v>170</v>
      </c>
      <c r="C12" s="275">
        <v>18490892</v>
      </c>
      <c r="D12" s="280">
        <v>11.3</v>
      </c>
      <c r="E12" s="151" t="s">
        <v>216</v>
      </c>
      <c r="F12" s="274">
        <v>9171056</v>
      </c>
      <c r="G12" s="280">
        <v>5.6</v>
      </c>
    </row>
    <row r="13" spans="2:7" ht="13.5" customHeight="1">
      <c r="B13" s="147" t="s">
        <v>171</v>
      </c>
      <c r="C13" s="274">
        <v>9460320</v>
      </c>
      <c r="D13" s="280">
        <v>5.8</v>
      </c>
      <c r="E13" s="151" t="s">
        <v>217</v>
      </c>
      <c r="F13" s="274">
        <v>11039898</v>
      </c>
      <c r="G13" s="280">
        <v>6.7</v>
      </c>
    </row>
    <row r="14" spans="2:7" ht="13.5" customHeight="1">
      <c r="B14" s="148" t="s">
        <v>172</v>
      </c>
      <c r="C14" s="274">
        <v>1671246</v>
      </c>
      <c r="D14" s="280">
        <v>1</v>
      </c>
      <c r="E14" s="151" t="s">
        <v>218</v>
      </c>
      <c r="F14" s="274">
        <v>8796779</v>
      </c>
      <c r="G14" s="280">
        <v>5.4</v>
      </c>
    </row>
    <row r="15" spans="2:7" ht="13.5" customHeight="1">
      <c r="B15" s="148" t="s">
        <v>173</v>
      </c>
      <c r="C15" s="275">
        <v>1193861</v>
      </c>
      <c r="D15" s="280">
        <v>0.7</v>
      </c>
      <c r="E15" s="151" t="s">
        <v>219</v>
      </c>
      <c r="F15" s="274">
        <v>2488891</v>
      </c>
      <c r="G15" s="280">
        <v>1.5</v>
      </c>
    </row>
    <row r="16" spans="2:7" ht="13.5" customHeight="1">
      <c r="B16" s="148" t="s">
        <v>174</v>
      </c>
      <c r="C16" s="274">
        <v>440790</v>
      </c>
      <c r="D16" s="280">
        <v>0.3</v>
      </c>
      <c r="E16" s="151" t="s">
        <v>220</v>
      </c>
      <c r="F16" s="274">
        <v>11930536</v>
      </c>
      <c r="G16" s="280">
        <v>7.3</v>
      </c>
    </row>
    <row r="17" spans="2:7" ht="13.5" customHeight="1">
      <c r="B17" s="148" t="s">
        <v>175</v>
      </c>
      <c r="C17" s="274">
        <v>2508406</v>
      </c>
      <c r="D17" s="280">
        <v>1.5</v>
      </c>
      <c r="E17" s="151" t="s">
        <v>236</v>
      </c>
      <c r="F17" s="274">
        <v>16349897</v>
      </c>
      <c r="G17" s="280">
        <v>10</v>
      </c>
    </row>
    <row r="18" spans="2:7" ht="13.5" customHeight="1">
      <c r="B18" s="148" t="s">
        <v>50</v>
      </c>
      <c r="C18" s="275">
        <v>106257</v>
      </c>
      <c r="D18" s="280">
        <v>0.1</v>
      </c>
      <c r="E18" s="151" t="s">
        <v>221</v>
      </c>
      <c r="F18" s="274">
        <v>186558</v>
      </c>
      <c r="G18" s="280">
        <v>0.1</v>
      </c>
    </row>
    <row r="19" spans="2:7" ht="13.5" customHeight="1">
      <c r="B19" s="148" t="s">
        <v>209</v>
      </c>
      <c r="C19" s="274">
        <v>372128</v>
      </c>
      <c r="D19" s="280">
        <v>0.2</v>
      </c>
      <c r="E19" s="151" t="s">
        <v>222</v>
      </c>
      <c r="F19" s="274">
        <v>3468622</v>
      </c>
      <c r="G19" s="280">
        <v>2.1</v>
      </c>
    </row>
    <row r="20" spans="2:7" ht="13.5" customHeight="1">
      <c r="B20" s="147" t="s">
        <v>176</v>
      </c>
      <c r="C20" s="274">
        <v>1336048</v>
      </c>
      <c r="D20" s="280">
        <v>0.8</v>
      </c>
      <c r="E20" s="151" t="s">
        <v>223</v>
      </c>
      <c r="F20" s="274">
        <v>4924</v>
      </c>
      <c r="G20" s="280">
        <v>0</v>
      </c>
    </row>
    <row r="21" spans="2:7" ht="13.5" customHeight="1">
      <c r="B21" s="148" t="s">
        <v>238</v>
      </c>
      <c r="C21" s="274">
        <v>2355348</v>
      </c>
      <c r="D21" s="280">
        <v>1.4</v>
      </c>
      <c r="E21" s="151" t="s">
        <v>224</v>
      </c>
      <c r="F21" s="274">
        <v>2902905</v>
      </c>
      <c r="G21" s="280">
        <v>1.8</v>
      </c>
    </row>
    <row r="22" spans="2:7" ht="13.5" customHeight="1">
      <c r="B22" s="148" t="s">
        <v>26</v>
      </c>
      <c r="C22" s="274">
        <v>20544</v>
      </c>
      <c r="D22" s="280">
        <v>0</v>
      </c>
      <c r="E22" s="151" t="s">
        <v>233</v>
      </c>
      <c r="F22" s="274">
        <v>281130</v>
      </c>
      <c r="G22" s="280">
        <v>0.2</v>
      </c>
    </row>
    <row r="23" spans="2:7" ht="13.5" customHeight="1">
      <c r="B23" s="148" t="s">
        <v>177</v>
      </c>
      <c r="C23" s="274">
        <v>170195</v>
      </c>
      <c r="D23" s="280">
        <v>0.1</v>
      </c>
      <c r="E23" s="151" t="s">
        <v>180</v>
      </c>
      <c r="F23" s="274">
        <v>31561491</v>
      </c>
      <c r="G23" s="280">
        <v>19.2</v>
      </c>
    </row>
    <row r="24" spans="2:7" ht="13.5" customHeight="1">
      <c r="B24" s="148" t="s">
        <v>27</v>
      </c>
      <c r="C24" s="274">
        <v>5978</v>
      </c>
      <c r="D24" s="280">
        <v>0</v>
      </c>
      <c r="E24" s="150" t="s">
        <v>234</v>
      </c>
      <c r="F24" s="274">
        <v>769434</v>
      </c>
      <c r="G24" s="280">
        <v>0.5</v>
      </c>
    </row>
    <row r="25" spans="2:7" ht="13.5" customHeight="1">
      <c r="B25" s="148" t="s">
        <v>178</v>
      </c>
      <c r="C25" s="274">
        <v>6000159</v>
      </c>
      <c r="D25" s="280">
        <v>3.7</v>
      </c>
      <c r="E25" s="150" t="s">
        <v>225</v>
      </c>
      <c r="F25" s="274">
        <v>4510475</v>
      </c>
      <c r="G25" s="280">
        <v>2.7</v>
      </c>
    </row>
    <row r="26" spans="2:7" ht="13.5" customHeight="1">
      <c r="B26" s="147" t="s">
        <v>179</v>
      </c>
      <c r="C26" s="275">
        <v>4924</v>
      </c>
      <c r="D26" s="280">
        <v>0</v>
      </c>
      <c r="E26" s="150" t="s">
        <v>228</v>
      </c>
      <c r="F26" s="274">
        <v>183725</v>
      </c>
      <c r="G26" s="280">
        <v>0.1</v>
      </c>
    </row>
    <row r="27" spans="2:7" ht="13.5" customHeight="1">
      <c r="B27" s="149" t="s">
        <v>210</v>
      </c>
      <c r="C27" s="275">
        <v>66760</v>
      </c>
      <c r="D27" s="280">
        <v>0</v>
      </c>
      <c r="E27" s="150" t="s">
        <v>181</v>
      </c>
      <c r="F27" s="274">
        <v>40876</v>
      </c>
      <c r="G27" s="280">
        <v>0</v>
      </c>
    </row>
    <row r="28" spans="2:7" ht="13.5" customHeight="1">
      <c r="B28" s="149"/>
      <c r="C28" s="274"/>
      <c r="D28" s="280"/>
      <c r="E28" s="150" t="s">
        <v>229</v>
      </c>
      <c r="F28" s="274">
        <v>6558</v>
      </c>
      <c r="G28" s="280">
        <v>0</v>
      </c>
    </row>
    <row r="29" spans="2:7" ht="13.5" customHeight="1">
      <c r="B29" s="148"/>
      <c r="C29" s="275"/>
      <c r="D29" s="280"/>
      <c r="E29" s="151" t="s">
        <v>267</v>
      </c>
      <c r="F29" s="274">
        <v>250500</v>
      </c>
      <c r="G29" s="280">
        <v>0.2</v>
      </c>
    </row>
    <row r="30" spans="2:7" ht="13.5" customHeight="1">
      <c r="B30" s="148"/>
      <c r="C30" s="275"/>
      <c r="D30" s="280"/>
      <c r="E30" s="151" t="s">
        <v>266</v>
      </c>
      <c r="F30" s="274">
        <v>80164</v>
      </c>
      <c r="G30" s="280">
        <v>0</v>
      </c>
    </row>
    <row r="31" spans="2:7" ht="13.5" customHeight="1">
      <c r="B31" s="148"/>
      <c r="C31" s="274"/>
      <c r="D31" s="280"/>
      <c r="E31" s="150" t="s">
        <v>182</v>
      </c>
      <c r="F31" s="274">
        <v>8464019</v>
      </c>
      <c r="G31" s="280">
        <v>5.2</v>
      </c>
    </row>
    <row r="32" spans="2:7" ht="13.5" customHeight="1">
      <c r="B32" s="147"/>
      <c r="C32" s="274"/>
      <c r="D32" s="280"/>
      <c r="E32" s="151" t="s">
        <v>240</v>
      </c>
      <c r="F32" s="274">
        <v>20981541</v>
      </c>
      <c r="G32" s="280">
        <v>12.8</v>
      </c>
    </row>
    <row r="33" spans="2:7" ht="13.5" customHeight="1">
      <c r="B33" s="149"/>
      <c r="C33" s="274"/>
      <c r="D33" s="280"/>
      <c r="E33" s="151" t="s">
        <v>183</v>
      </c>
      <c r="F33" s="274">
        <v>37311</v>
      </c>
      <c r="G33" s="280">
        <v>0</v>
      </c>
    </row>
    <row r="34" spans="2:7" ht="13.5" customHeight="1">
      <c r="B34" s="149"/>
      <c r="C34" s="274"/>
      <c r="D34" s="280"/>
      <c r="E34" s="151" t="s">
        <v>184</v>
      </c>
      <c r="F34" s="274">
        <v>24584692</v>
      </c>
      <c r="G34" s="280">
        <v>15</v>
      </c>
    </row>
    <row r="35" spans="2:7" ht="13.5" customHeight="1">
      <c r="B35" s="130"/>
      <c r="C35" s="274"/>
      <c r="D35" s="280"/>
      <c r="E35" s="148" t="s">
        <v>258</v>
      </c>
      <c r="F35" s="274">
        <v>260536</v>
      </c>
      <c r="G35" s="280">
        <v>0.2</v>
      </c>
    </row>
    <row r="36" spans="2:7" ht="13.5" customHeight="1" thickBot="1">
      <c r="B36" s="222"/>
      <c r="C36" s="276"/>
      <c r="D36" s="281"/>
      <c r="E36" s="223" t="s">
        <v>259</v>
      </c>
      <c r="F36" s="274">
        <v>1286577</v>
      </c>
      <c r="G36" s="280">
        <v>0.8</v>
      </c>
    </row>
    <row r="37" spans="2:7" ht="13.5" customHeight="1" thickBot="1">
      <c r="B37" s="325" t="s">
        <v>203</v>
      </c>
      <c r="C37" s="277">
        <v>164112636</v>
      </c>
      <c r="D37" s="282">
        <v>100</v>
      </c>
      <c r="E37" s="326" t="s">
        <v>203</v>
      </c>
      <c r="F37" s="277">
        <v>164112636</v>
      </c>
      <c r="G37" s="286">
        <v>100</v>
      </c>
    </row>
    <row r="38" spans="2:7" ht="13.5" customHeight="1">
      <c r="B38" s="129" t="s">
        <v>232</v>
      </c>
      <c r="C38" s="273">
        <v>80530955</v>
      </c>
      <c r="D38" s="283">
        <v>49.10000000000001</v>
      </c>
      <c r="E38" s="131" t="s">
        <v>137</v>
      </c>
      <c r="F38" s="273">
        <v>107936137</v>
      </c>
      <c r="G38" s="287">
        <v>65.7</v>
      </c>
    </row>
    <row r="39" spans="2:7" ht="13.5" customHeight="1">
      <c r="B39" s="130" t="s">
        <v>190</v>
      </c>
      <c r="C39" s="274">
        <v>37705316</v>
      </c>
      <c r="D39" s="284">
        <v>23</v>
      </c>
      <c r="E39" s="86" t="s">
        <v>138</v>
      </c>
      <c r="F39" s="274">
        <v>561823</v>
      </c>
      <c r="G39" s="280">
        <v>0.30000000000000004</v>
      </c>
    </row>
    <row r="40" spans="2:7" ht="13.5" customHeight="1">
      <c r="B40" s="130" t="s">
        <v>237</v>
      </c>
      <c r="C40" s="274">
        <v>20163401</v>
      </c>
      <c r="D40" s="284">
        <v>12.3</v>
      </c>
      <c r="E40" s="86" t="s">
        <v>139</v>
      </c>
      <c r="F40" s="274">
        <v>55614676</v>
      </c>
      <c r="G40" s="280">
        <v>34</v>
      </c>
    </row>
    <row r="41" spans="2:7" ht="13.5" customHeight="1">
      <c r="B41" s="130" t="s">
        <v>230</v>
      </c>
      <c r="C41" s="274">
        <v>15753008</v>
      </c>
      <c r="D41" s="284">
        <v>9.6</v>
      </c>
      <c r="E41" s="86"/>
      <c r="F41" s="274"/>
      <c r="G41" s="280"/>
    </row>
    <row r="42" spans="2:7" ht="13.5" customHeight="1">
      <c r="B42" s="130" t="s">
        <v>204</v>
      </c>
      <c r="C42" s="274">
        <v>9888272</v>
      </c>
      <c r="D42" s="284">
        <v>6</v>
      </c>
      <c r="E42" s="86"/>
      <c r="F42" s="274"/>
      <c r="G42" s="280"/>
    </row>
    <row r="43" spans="2:7" ht="13.5" customHeight="1" thickBot="1">
      <c r="B43" s="87" t="s">
        <v>235</v>
      </c>
      <c r="C43" s="278">
        <v>71684</v>
      </c>
      <c r="D43" s="285">
        <v>0</v>
      </c>
      <c r="E43" s="87"/>
      <c r="F43" s="278"/>
      <c r="G43" s="288"/>
    </row>
    <row r="44" spans="2:7" ht="13.5" customHeight="1">
      <c r="B44" s="92"/>
      <c r="C44" s="12"/>
      <c r="D44" s="92"/>
      <c r="E44" s="92"/>
      <c r="F44" s="12"/>
      <c r="G44" s="92"/>
    </row>
    <row r="45" spans="2:7" ht="13.5" customHeight="1">
      <c r="B45" s="39" t="s">
        <v>20</v>
      </c>
      <c r="C45" s="12"/>
      <c r="D45" s="92"/>
      <c r="E45" s="92"/>
      <c r="F45" s="12"/>
      <c r="G45" s="92"/>
    </row>
    <row r="46" ht="13.5" customHeight="1"/>
    <row r="47" ht="13.5" customHeight="1"/>
    <row r="48" spans="3:7" ht="13.5" customHeight="1">
      <c r="C48" s="88"/>
      <c r="D48" s="88"/>
      <c r="E48" s="88"/>
      <c r="F48" s="88"/>
      <c r="G48" s="88"/>
    </row>
    <row r="49" spans="3:7" ht="13.5" customHeight="1">
      <c r="C49" s="88"/>
      <c r="D49" s="88"/>
      <c r="E49" s="88"/>
      <c r="F49" s="88"/>
      <c r="G49" s="88"/>
    </row>
    <row r="50" spans="3:7" ht="13.5" customHeight="1">
      <c r="C50" s="88"/>
      <c r="D50" s="88"/>
      <c r="E50" s="88"/>
      <c r="F50" s="88"/>
      <c r="G50" s="88"/>
    </row>
    <row r="51" spans="3:7" ht="13.5" customHeight="1">
      <c r="C51" s="88"/>
      <c r="D51" s="88"/>
      <c r="E51" s="88"/>
      <c r="F51" s="88"/>
      <c r="G51" s="88"/>
    </row>
    <row r="52" spans="3:7" ht="13.5" customHeight="1">
      <c r="C52" s="88"/>
      <c r="D52" s="88"/>
      <c r="E52" s="88"/>
      <c r="F52" s="88"/>
      <c r="G52" s="88"/>
    </row>
    <row r="53" spans="3:7" ht="13.5" customHeight="1">
      <c r="C53" s="88"/>
      <c r="D53" s="88"/>
      <c r="E53" s="88"/>
      <c r="F53" s="88"/>
      <c r="G53" s="88"/>
    </row>
    <row r="54" spans="3:7" ht="13.5" customHeight="1">
      <c r="C54" s="88"/>
      <c r="D54" s="88"/>
      <c r="E54" s="88"/>
      <c r="F54" s="88"/>
      <c r="G54" s="88"/>
    </row>
    <row r="55" spans="3:7" ht="13.5" customHeight="1">
      <c r="C55" s="88"/>
      <c r="D55" s="88"/>
      <c r="E55" s="88"/>
      <c r="F55" s="88"/>
      <c r="G55" s="88"/>
    </row>
    <row r="56" spans="3:7" ht="13.5" customHeight="1">
      <c r="C56" s="88"/>
      <c r="D56" s="88"/>
      <c r="E56" s="88"/>
      <c r="F56" s="88"/>
      <c r="G56" s="88"/>
    </row>
    <row r="57" spans="3:7" ht="13.5" customHeight="1" hidden="1">
      <c r="C57" s="88"/>
      <c r="D57" s="88"/>
      <c r="E57" s="88"/>
      <c r="F57" s="88"/>
      <c r="G57" s="88"/>
    </row>
    <row r="58" spans="3:7" ht="13.5" customHeight="1" hidden="1">
      <c r="C58" s="88"/>
      <c r="D58" s="88"/>
      <c r="E58" s="88"/>
      <c r="F58" s="88"/>
      <c r="G58" s="88"/>
    </row>
    <row r="59" spans="3:7" ht="13.5" customHeight="1" hidden="1">
      <c r="C59" s="88"/>
      <c r="D59" s="88"/>
      <c r="E59" s="88"/>
      <c r="F59" s="88"/>
      <c r="G59" s="88"/>
    </row>
    <row r="60" spans="3:7" ht="13.5" customHeight="1">
      <c r="C60" s="88"/>
      <c r="D60" s="88"/>
      <c r="E60" s="88"/>
      <c r="F60" s="88"/>
      <c r="G60" s="88"/>
    </row>
    <row r="61" spans="3:7" ht="13.5" customHeight="1">
      <c r="C61" s="88"/>
      <c r="D61" s="88"/>
      <c r="E61" s="88"/>
      <c r="F61" s="88"/>
      <c r="G61" s="88"/>
    </row>
    <row r="62" spans="3:7" ht="13.5" customHeight="1">
      <c r="C62" s="88"/>
      <c r="D62" s="88"/>
      <c r="E62" s="88"/>
      <c r="F62" s="88"/>
      <c r="G62" s="88"/>
    </row>
    <row r="63" spans="3:7" ht="13.5" customHeight="1">
      <c r="C63" s="88"/>
      <c r="D63" s="88"/>
      <c r="E63" s="88"/>
      <c r="F63" s="88"/>
      <c r="G63" s="88"/>
    </row>
    <row r="64" spans="3:7" ht="13.5" customHeight="1">
      <c r="C64" s="88"/>
      <c r="D64" s="88"/>
      <c r="E64" s="88"/>
      <c r="F64" s="88"/>
      <c r="G64" s="88"/>
    </row>
    <row r="65" spans="3:7" ht="13.5" customHeight="1">
      <c r="C65" s="88"/>
      <c r="D65" s="88"/>
      <c r="E65" s="88"/>
      <c r="F65" s="88"/>
      <c r="G65" s="88"/>
    </row>
    <row r="66" spans="3:7" ht="13.5" customHeight="1">
      <c r="C66" s="88"/>
      <c r="D66" s="88"/>
      <c r="E66" s="88"/>
      <c r="F66" s="88"/>
      <c r="G66" s="88"/>
    </row>
    <row r="67" ht="13.5" customHeight="1">
      <c r="G67" s="93"/>
    </row>
  </sheetData>
  <sheetProtection/>
  <printOptions/>
  <pageMargins left="0.5905511811023623" right="0.3937007874015748" top="0.5905511811023623" bottom="0.3937007874015748" header="0.35433070866141736" footer="0.2362204724409449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Q40"/>
  <sheetViews>
    <sheetView view="pageBreakPreview" zoomScaleNormal="70" zoomScaleSheetLayoutView="100" zoomScalePageLayoutView="0" workbookViewId="0" topLeftCell="A1">
      <selection activeCell="G16" sqref="G16"/>
    </sheetView>
  </sheetViews>
  <sheetFormatPr defaultColWidth="9.00390625" defaultRowHeight="13.5"/>
  <cols>
    <col min="1" max="1" width="2.625" style="44" customWidth="1"/>
    <col min="2" max="2" width="2.375" style="44" customWidth="1"/>
    <col min="3" max="3" width="2.625" style="44" customWidth="1"/>
    <col min="4" max="4" width="20.625" style="44" customWidth="1"/>
    <col min="5" max="5" width="15.125" style="18" customWidth="1"/>
    <col min="6" max="6" width="7.125" style="29" customWidth="1"/>
    <col min="7" max="8" width="15.125" style="18" customWidth="1"/>
    <col min="9" max="9" width="7.125" style="32" customWidth="1"/>
    <col min="10" max="10" width="15.125" style="18" customWidth="1"/>
    <col min="11" max="11" width="7.125" style="35" customWidth="1"/>
    <col min="12" max="12" width="15.125" style="35" customWidth="1"/>
    <col min="13" max="13" width="7.125" style="35" customWidth="1"/>
    <col min="14" max="14" width="14.125" style="18" customWidth="1"/>
    <col min="15" max="15" width="16.75390625" style="44" bestFit="1" customWidth="1"/>
    <col min="16" max="16" width="17.25390625" style="44" bestFit="1" customWidth="1"/>
    <col min="17" max="16384" width="9.00390625" style="44" customWidth="1"/>
  </cols>
  <sheetData>
    <row r="1" ht="15" customHeight="1"/>
    <row r="2" spans="2:14" s="53" customFormat="1" ht="18.75">
      <c r="B2" s="54" t="s">
        <v>269</v>
      </c>
      <c r="C2" s="123"/>
      <c r="D2" s="123"/>
      <c r="E2" s="14"/>
      <c r="F2" s="27"/>
      <c r="G2" s="14"/>
      <c r="H2" s="14"/>
      <c r="I2" s="30"/>
      <c r="J2" s="14"/>
      <c r="K2" s="33"/>
      <c r="L2" s="33"/>
      <c r="M2" s="33"/>
      <c r="N2" s="14"/>
    </row>
    <row r="3" ht="15" customHeight="1"/>
    <row r="4" spans="2:14" s="45" customFormat="1" ht="15" customHeight="1">
      <c r="B4" s="106" t="s">
        <v>55</v>
      </c>
      <c r="C4" s="123"/>
      <c r="D4" s="123"/>
      <c r="E4" s="16"/>
      <c r="F4" s="28"/>
      <c r="G4" s="16"/>
      <c r="H4" s="16"/>
      <c r="I4" s="31"/>
      <c r="J4" s="16"/>
      <c r="K4" s="34"/>
      <c r="L4" s="34"/>
      <c r="M4" s="34"/>
      <c r="N4" s="16"/>
    </row>
    <row r="5" ht="15" customHeight="1" thickBot="1"/>
    <row r="6" spans="2:14" ht="15" customHeight="1">
      <c r="B6" s="153"/>
      <c r="C6" s="391" t="s">
        <v>54</v>
      </c>
      <c r="D6" s="392"/>
      <c r="E6" s="395" t="s">
        <v>51</v>
      </c>
      <c r="F6" s="397" t="s">
        <v>44</v>
      </c>
      <c r="G6" s="395" t="s">
        <v>52</v>
      </c>
      <c r="H6" s="395" t="s">
        <v>53</v>
      </c>
      <c r="I6" s="399" t="s">
        <v>44</v>
      </c>
      <c r="J6" s="395" t="s">
        <v>34</v>
      </c>
      <c r="K6" s="399" t="s">
        <v>44</v>
      </c>
      <c r="L6" s="398" t="s">
        <v>46</v>
      </c>
      <c r="M6" s="398" t="s">
        <v>33</v>
      </c>
      <c r="N6" s="300" t="s">
        <v>141</v>
      </c>
    </row>
    <row r="7" spans="2:14" ht="15" customHeight="1" thickBot="1">
      <c r="B7" s="154"/>
      <c r="C7" s="393"/>
      <c r="D7" s="394"/>
      <c r="E7" s="396"/>
      <c r="F7" s="396"/>
      <c r="G7" s="396"/>
      <c r="H7" s="396"/>
      <c r="I7" s="396"/>
      <c r="J7" s="396"/>
      <c r="K7" s="396"/>
      <c r="L7" s="396"/>
      <c r="M7" s="396"/>
      <c r="N7" s="301" t="s">
        <v>34</v>
      </c>
    </row>
    <row r="8" spans="2:17" s="39" customFormat="1" ht="15" customHeight="1" thickTop="1">
      <c r="B8" s="155" t="s">
        <v>56</v>
      </c>
      <c r="C8" s="100">
        <v>1</v>
      </c>
      <c r="D8" s="95" t="s">
        <v>57</v>
      </c>
      <c r="E8" s="332">
        <v>20913075000</v>
      </c>
      <c r="F8" s="335">
        <v>21</v>
      </c>
      <c r="G8" s="339">
        <v>0</v>
      </c>
      <c r="H8" s="332">
        <v>20913075000</v>
      </c>
      <c r="I8" s="335">
        <v>16.5</v>
      </c>
      <c r="J8" s="328">
        <v>20753265796</v>
      </c>
      <c r="K8" s="156">
        <v>17.7</v>
      </c>
      <c r="L8" s="254">
        <v>-159809204</v>
      </c>
      <c r="M8" s="157">
        <v>99.2</v>
      </c>
      <c r="N8" s="37">
        <v>126315</v>
      </c>
      <c r="O8" s="232"/>
      <c r="P8" s="18"/>
      <c r="Q8" s="29"/>
    </row>
    <row r="9" spans="2:17" s="39" customFormat="1" ht="15" customHeight="1">
      <c r="B9" s="158"/>
      <c r="C9" s="159">
        <v>2</v>
      </c>
      <c r="D9" s="160" t="s">
        <v>58</v>
      </c>
      <c r="E9" s="332">
        <v>739050000</v>
      </c>
      <c r="F9" s="336">
        <v>0.7000000000000001</v>
      </c>
      <c r="G9" s="339">
        <v>0</v>
      </c>
      <c r="H9" s="332">
        <v>739050000</v>
      </c>
      <c r="I9" s="336">
        <v>0.6</v>
      </c>
      <c r="J9" s="327">
        <v>692009946</v>
      </c>
      <c r="K9" s="161">
        <v>0.6</v>
      </c>
      <c r="L9" s="248">
        <v>-47040054</v>
      </c>
      <c r="M9" s="162">
        <v>93.6</v>
      </c>
      <c r="N9" s="37">
        <v>4212</v>
      </c>
      <c r="O9" s="232"/>
      <c r="P9" s="18"/>
      <c r="Q9" s="29"/>
    </row>
    <row r="10" spans="2:15" s="39" customFormat="1" ht="15" customHeight="1">
      <c r="B10" s="158"/>
      <c r="C10" s="159">
        <v>3</v>
      </c>
      <c r="D10" s="160" t="s">
        <v>59</v>
      </c>
      <c r="E10" s="332">
        <v>12000000</v>
      </c>
      <c r="F10" s="336">
        <v>0</v>
      </c>
      <c r="G10" s="339">
        <v>0</v>
      </c>
      <c r="H10" s="332">
        <v>12000000</v>
      </c>
      <c r="I10" s="336">
        <v>0</v>
      </c>
      <c r="J10" s="327">
        <v>16155000</v>
      </c>
      <c r="K10" s="161">
        <v>0</v>
      </c>
      <c r="L10" s="248">
        <v>4155000</v>
      </c>
      <c r="M10" s="162">
        <v>134.6</v>
      </c>
      <c r="N10" s="37">
        <v>98</v>
      </c>
      <c r="O10" s="232"/>
    </row>
    <row r="11" spans="2:15" s="39" customFormat="1" ht="15" customHeight="1">
      <c r="B11" s="158"/>
      <c r="C11" s="100">
        <v>4</v>
      </c>
      <c r="D11" s="160" t="s">
        <v>152</v>
      </c>
      <c r="E11" s="332">
        <v>34000000</v>
      </c>
      <c r="F11" s="336">
        <v>0</v>
      </c>
      <c r="G11" s="339">
        <v>0</v>
      </c>
      <c r="H11" s="332">
        <v>34000000</v>
      </c>
      <c r="I11" s="336">
        <v>0</v>
      </c>
      <c r="J11" s="327">
        <v>39087000</v>
      </c>
      <c r="K11" s="161">
        <v>0</v>
      </c>
      <c r="L11" s="248">
        <v>5087000</v>
      </c>
      <c r="M11" s="162">
        <v>115</v>
      </c>
      <c r="N11" s="37">
        <v>238</v>
      </c>
      <c r="O11" s="232"/>
    </row>
    <row r="12" spans="2:15" s="39" customFormat="1" ht="15" customHeight="1">
      <c r="B12" s="158"/>
      <c r="C12" s="159">
        <v>5</v>
      </c>
      <c r="D12" s="163" t="s">
        <v>153</v>
      </c>
      <c r="E12" s="332">
        <v>17000000</v>
      </c>
      <c r="F12" s="336">
        <v>0</v>
      </c>
      <c r="G12" s="339">
        <v>0</v>
      </c>
      <c r="H12" s="332">
        <v>17000000</v>
      </c>
      <c r="I12" s="336">
        <v>0</v>
      </c>
      <c r="J12" s="327">
        <v>47607000</v>
      </c>
      <c r="K12" s="161">
        <v>0.1</v>
      </c>
      <c r="L12" s="248">
        <v>30607000</v>
      </c>
      <c r="M12" s="162">
        <v>280</v>
      </c>
      <c r="N12" s="37">
        <v>290</v>
      </c>
      <c r="O12" s="232"/>
    </row>
    <row r="13" spans="2:15" s="39" customFormat="1" ht="15" customHeight="1">
      <c r="B13" s="158"/>
      <c r="C13" s="159">
        <v>6</v>
      </c>
      <c r="D13" s="163" t="s">
        <v>271</v>
      </c>
      <c r="E13" s="332">
        <v>96000000</v>
      </c>
      <c r="F13" s="336">
        <v>0.1</v>
      </c>
      <c r="G13" s="339">
        <v>0</v>
      </c>
      <c r="H13" s="332">
        <v>96000000</v>
      </c>
      <c r="I13" s="336">
        <v>0.1</v>
      </c>
      <c r="J13" s="327">
        <v>139856000</v>
      </c>
      <c r="K13" s="161">
        <v>0.1</v>
      </c>
      <c r="L13" s="248">
        <v>43856000</v>
      </c>
      <c r="M13" s="162">
        <v>145.7</v>
      </c>
      <c r="N13" s="37">
        <v>851</v>
      </c>
      <c r="O13" s="232"/>
    </row>
    <row r="14" spans="2:15" s="39" customFormat="1" ht="15" customHeight="1">
      <c r="B14" s="158"/>
      <c r="C14" s="100">
        <v>7</v>
      </c>
      <c r="D14" s="160" t="s">
        <v>60</v>
      </c>
      <c r="E14" s="332">
        <v>3960000000</v>
      </c>
      <c r="F14" s="336">
        <v>4</v>
      </c>
      <c r="G14" s="339">
        <v>0</v>
      </c>
      <c r="H14" s="332">
        <v>3960000000</v>
      </c>
      <c r="I14" s="336">
        <v>3.1</v>
      </c>
      <c r="J14" s="327">
        <v>4072354000</v>
      </c>
      <c r="K14" s="161">
        <v>3.5000000000000004</v>
      </c>
      <c r="L14" s="248">
        <v>112354000</v>
      </c>
      <c r="M14" s="162">
        <v>102.8</v>
      </c>
      <c r="N14" s="37">
        <v>24786</v>
      </c>
      <c r="O14" s="232"/>
    </row>
    <row r="15" spans="2:15" s="39" customFormat="1" ht="15" customHeight="1">
      <c r="B15" s="158"/>
      <c r="C15" s="159">
        <v>8</v>
      </c>
      <c r="D15" s="160" t="s">
        <v>145</v>
      </c>
      <c r="E15" s="332">
        <v>7400000</v>
      </c>
      <c r="F15" s="336">
        <v>0</v>
      </c>
      <c r="G15" s="339">
        <v>0</v>
      </c>
      <c r="H15" s="332">
        <v>7400000</v>
      </c>
      <c r="I15" s="336">
        <v>0</v>
      </c>
      <c r="J15" s="327">
        <v>8213632</v>
      </c>
      <c r="K15" s="161">
        <v>0</v>
      </c>
      <c r="L15" s="248">
        <v>813632</v>
      </c>
      <c r="M15" s="162">
        <v>111</v>
      </c>
      <c r="N15" s="37">
        <v>50</v>
      </c>
      <c r="O15" s="232"/>
    </row>
    <row r="16" spans="2:15" s="39" customFormat="1" ht="15" customHeight="1">
      <c r="B16" s="158"/>
      <c r="C16" s="159">
        <v>9</v>
      </c>
      <c r="D16" s="160" t="s">
        <v>260</v>
      </c>
      <c r="E16" s="332">
        <v>96000000</v>
      </c>
      <c r="F16" s="336">
        <v>0.1</v>
      </c>
      <c r="G16" s="339">
        <v>0</v>
      </c>
      <c r="H16" s="332">
        <v>96000000</v>
      </c>
      <c r="I16" s="336">
        <v>0.1</v>
      </c>
      <c r="J16" s="327">
        <v>41345000</v>
      </c>
      <c r="K16" s="161">
        <v>0</v>
      </c>
      <c r="L16" s="248">
        <v>-54655000</v>
      </c>
      <c r="M16" s="162">
        <v>43.1</v>
      </c>
      <c r="N16" s="37">
        <v>252</v>
      </c>
      <c r="O16" s="232"/>
    </row>
    <row r="17" spans="2:15" s="39" customFormat="1" ht="15" customHeight="1">
      <c r="B17" s="158"/>
      <c r="C17" s="100">
        <v>10</v>
      </c>
      <c r="D17" s="160" t="s">
        <v>80</v>
      </c>
      <c r="E17" s="332">
        <v>111812000</v>
      </c>
      <c r="F17" s="336">
        <v>0.1</v>
      </c>
      <c r="G17" s="339">
        <v>0</v>
      </c>
      <c r="H17" s="332">
        <v>111812000</v>
      </c>
      <c r="I17" s="336">
        <v>0.1</v>
      </c>
      <c r="J17" s="327">
        <v>131701000</v>
      </c>
      <c r="K17" s="161">
        <v>0.1</v>
      </c>
      <c r="L17" s="248">
        <v>19889000</v>
      </c>
      <c r="M17" s="162">
        <v>117.8</v>
      </c>
      <c r="N17" s="37">
        <v>802</v>
      </c>
      <c r="O17" s="232"/>
    </row>
    <row r="18" spans="2:15" s="39" customFormat="1" ht="15" customHeight="1">
      <c r="B18" s="158"/>
      <c r="C18" s="159">
        <v>11</v>
      </c>
      <c r="D18" s="160" t="s">
        <v>61</v>
      </c>
      <c r="E18" s="332">
        <v>24840000000</v>
      </c>
      <c r="F18" s="336">
        <v>24.9</v>
      </c>
      <c r="G18" s="339">
        <v>0</v>
      </c>
      <c r="H18" s="332">
        <v>24840000000</v>
      </c>
      <c r="I18" s="336">
        <v>19.700000000000003</v>
      </c>
      <c r="J18" s="327">
        <v>24714580000</v>
      </c>
      <c r="K18" s="161">
        <v>21</v>
      </c>
      <c r="L18" s="248">
        <v>-125420000</v>
      </c>
      <c r="M18" s="162">
        <v>99.5</v>
      </c>
      <c r="N18" s="37">
        <v>150425</v>
      </c>
      <c r="O18" s="232"/>
    </row>
    <row r="19" spans="2:15" s="39" customFormat="1" ht="15" customHeight="1">
      <c r="B19" s="158"/>
      <c r="C19" s="159">
        <v>12</v>
      </c>
      <c r="D19" s="163" t="s">
        <v>62</v>
      </c>
      <c r="E19" s="332">
        <v>19000000</v>
      </c>
      <c r="F19" s="336">
        <v>0</v>
      </c>
      <c r="G19" s="339">
        <v>0</v>
      </c>
      <c r="H19" s="332">
        <v>19000000</v>
      </c>
      <c r="I19" s="336">
        <v>0</v>
      </c>
      <c r="J19" s="327">
        <v>22258000</v>
      </c>
      <c r="K19" s="161">
        <v>0</v>
      </c>
      <c r="L19" s="248">
        <v>3258000</v>
      </c>
      <c r="M19" s="162">
        <v>117.1</v>
      </c>
      <c r="N19" s="37">
        <v>135</v>
      </c>
      <c r="O19" s="232"/>
    </row>
    <row r="20" spans="2:15" s="39" customFormat="1" ht="15" customHeight="1">
      <c r="B20" s="158" t="s">
        <v>56</v>
      </c>
      <c r="C20" s="100">
        <v>13</v>
      </c>
      <c r="D20" s="160" t="s">
        <v>162</v>
      </c>
      <c r="E20" s="332">
        <v>661145000</v>
      </c>
      <c r="F20" s="336">
        <v>0.7000000000000001</v>
      </c>
      <c r="G20" s="339">
        <v>0</v>
      </c>
      <c r="H20" s="332">
        <v>661145000</v>
      </c>
      <c r="I20" s="336">
        <v>0.5</v>
      </c>
      <c r="J20" s="327">
        <v>657197601</v>
      </c>
      <c r="K20" s="161">
        <v>0.6</v>
      </c>
      <c r="L20" s="248">
        <v>-3947399</v>
      </c>
      <c r="M20" s="162">
        <v>99.4</v>
      </c>
      <c r="N20" s="37">
        <v>4000</v>
      </c>
      <c r="O20" s="232"/>
    </row>
    <row r="21" spans="2:15" s="39" customFormat="1" ht="15" customHeight="1">
      <c r="B21" s="158" t="s">
        <v>56</v>
      </c>
      <c r="C21" s="159">
        <v>14</v>
      </c>
      <c r="D21" s="160" t="s">
        <v>63</v>
      </c>
      <c r="E21" s="332">
        <v>2685552000</v>
      </c>
      <c r="F21" s="336">
        <v>2.7</v>
      </c>
      <c r="G21" s="339">
        <v>0</v>
      </c>
      <c r="H21" s="332">
        <v>2685552000</v>
      </c>
      <c r="I21" s="336">
        <v>2.1</v>
      </c>
      <c r="J21" s="327">
        <v>2528199380</v>
      </c>
      <c r="K21" s="161">
        <v>2.1999999999999997</v>
      </c>
      <c r="L21" s="248">
        <v>-157352620</v>
      </c>
      <c r="M21" s="162">
        <v>94.1</v>
      </c>
      <c r="N21" s="37">
        <v>15388</v>
      </c>
      <c r="O21" s="232"/>
    </row>
    <row r="22" spans="2:15" s="39" customFormat="1" ht="15" customHeight="1">
      <c r="B22" s="158"/>
      <c r="C22" s="159">
        <v>15</v>
      </c>
      <c r="D22" s="160" t="s">
        <v>64</v>
      </c>
      <c r="E22" s="332">
        <v>20435232000</v>
      </c>
      <c r="F22" s="336">
        <v>20.5</v>
      </c>
      <c r="G22" s="339">
        <v>23169448000</v>
      </c>
      <c r="H22" s="332">
        <v>43604680000</v>
      </c>
      <c r="I22" s="336">
        <v>34.5</v>
      </c>
      <c r="J22" s="327">
        <v>41570811236</v>
      </c>
      <c r="K22" s="161">
        <v>35.4</v>
      </c>
      <c r="L22" s="248">
        <v>-2033868764</v>
      </c>
      <c r="M22" s="162">
        <v>95.3</v>
      </c>
      <c r="N22" s="37">
        <v>253021</v>
      </c>
      <c r="O22" s="232"/>
    </row>
    <row r="23" spans="2:15" s="39" customFormat="1" ht="15" customHeight="1">
      <c r="B23" s="158"/>
      <c r="C23" s="100">
        <v>16</v>
      </c>
      <c r="D23" s="160" t="s">
        <v>65</v>
      </c>
      <c r="E23" s="332">
        <v>5950310000</v>
      </c>
      <c r="F23" s="336">
        <v>6</v>
      </c>
      <c r="G23" s="339">
        <v>699622000</v>
      </c>
      <c r="H23" s="332">
        <v>6649932000</v>
      </c>
      <c r="I23" s="336">
        <v>5.3</v>
      </c>
      <c r="J23" s="327">
        <v>6036567167</v>
      </c>
      <c r="K23" s="161">
        <v>5.1</v>
      </c>
      <c r="L23" s="248">
        <v>-613364833</v>
      </c>
      <c r="M23" s="162">
        <v>90.8</v>
      </c>
      <c r="N23" s="37">
        <v>36742</v>
      </c>
      <c r="O23" s="232"/>
    </row>
    <row r="24" spans="2:15" s="39" customFormat="1" ht="15" customHeight="1">
      <c r="B24" s="158" t="s">
        <v>56</v>
      </c>
      <c r="C24" s="159">
        <v>17</v>
      </c>
      <c r="D24" s="160" t="s">
        <v>66</v>
      </c>
      <c r="E24" s="332">
        <v>309558000</v>
      </c>
      <c r="F24" s="336">
        <v>0.3</v>
      </c>
      <c r="G24" s="339">
        <v>0</v>
      </c>
      <c r="H24" s="332">
        <v>309558000</v>
      </c>
      <c r="I24" s="336">
        <v>0.30000000000000004</v>
      </c>
      <c r="J24" s="327">
        <v>199676406</v>
      </c>
      <c r="K24" s="161">
        <v>0.2</v>
      </c>
      <c r="L24" s="248">
        <v>-109881594</v>
      </c>
      <c r="M24" s="162">
        <v>64.5</v>
      </c>
      <c r="N24" s="37">
        <v>1215</v>
      </c>
      <c r="O24" s="232"/>
    </row>
    <row r="25" spans="2:15" s="39" customFormat="1" ht="15" customHeight="1">
      <c r="B25" s="158" t="s">
        <v>56</v>
      </c>
      <c r="C25" s="159">
        <v>18</v>
      </c>
      <c r="D25" s="160" t="s">
        <v>67</v>
      </c>
      <c r="E25" s="332">
        <v>1102420000</v>
      </c>
      <c r="F25" s="336">
        <v>1.0999999999999999</v>
      </c>
      <c r="G25" s="339">
        <v>247201000</v>
      </c>
      <c r="H25" s="332">
        <v>1349621000</v>
      </c>
      <c r="I25" s="336">
        <v>1.0999999999999999</v>
      </c>
      <c r="J25" s="327">
        <v>1178015995</v>
      </c>
      <c r="K25" s="161">
        <v>1</v>
      </c>
      <c r="L25" s="248">
        <v>-171605005</v>
      </c>
      <c r="M25" s="162">
        <v>87.3</v>
      </c>
      <c r="N25" s="37">
        <v>7170</v>
      </c>
      <c r="O25" s="232"/>
    </row>
    <row r="26" spans="2:15" s="39" customFormat="1" ht="15" customHeight="1">
      <c r="B26" s="158" t="s">
        <v>56</v>
      </c>
      <c r="C26" s="100">
        <v>19</v>
      </c>
      <c r="D26" s="160" t="s">
        <v>68</v>
      </c>
      <c r="E26" s="332">
        <v>1825874000</v>
      </c>
      <c r="F26" s="336">
        <v>1.7999999999999998</v>
      </c>
      <c r="G26" s="339">
        <v>1091314000</v>
      </c>
      <c r="H26" s="332">
        <v>2917188000</v>
      </c>
      <c r="I26" s="336">
        <v>2.3</v>
      </c>
      <c r="J26" s="327">
        <v>265305240</v>
      </c>
      <c r="K26" s="161">
        <v>0.2</v>
      </c>
      <c r="L26" s="248">
        <v>-2651882760</v>
      </c>
      <c r="M26" s="162">
        <v>9.1</v>
      </c>
      <c r="N26" s="37">
        <v>1615</v>
      </c>
      <c r="O26" s="232"/>
    </row>
    <row r="27" spans="2:15" s="39" customFormat="1" ht="15" customHeight="1">
      <c r="B27" s="158" t="s">
        <v>56</v>
      </c>
      <c r="C27" s="159">
        <v>20</v>
      </c>
      <c r="D27" s="160" t="s">
        <v>69</v>
      </c>
      <c r="E27" s="332">
        <v>434000</v>
      </c>
      <c r="F27" s="336">
        <v>0</v>
      </c>
      <c r="G27" s="339">
        <v>35753000</v>
      </c>
      <c r="H27" s="332">
        <v>36187000</v>
      </c>
      <c r="I27" s="336">
        <v>0</v>
      </c>
      <c r="J27" s="327">
        <v>36187752</v>
      </c>
      <c r="K27" s="161">
        <v>0</v>
      </c>
      <c r="L27" s="248">
        <v>752</v>
      </c>
      <c r="M27" s="162">
        <v>100</v>
      </c>
      <c r="N27" s="37">
        <v>220</v>
      </c>
      <c r="O27" s="232"/>
    </row>
    <row r="28" spans="2:15" s="39" customFormat="1" ht="15" customHeight="1">
      <c r="B28" s="158" t="s">
        <v>56</v>
      </c>
      <c r="C28" s="159">
        <v>21</v>
      </c>
      <c r="D28" s="160" t="s">
        <v>70</v>
      </c>
      <c r="E28" s="332">
        <v>5080389000</v>
      </c>
      <c r="F28" s="336">
        <v>5.1</v>
      </c>
      <c r="G28" s="339">
        <v>24613000</v>
      </c>
      <c r="H28" s="332">
        <v>5105002000</v>
      </c>
      <c r="I28" s="336">
        <v>4</v>
      </c>
      <c r="J28" s="327">
        <v>4167239805</v>
      </c>
      <c r="K28" s="161">
        <v>3.5000000000000004</v>
      </c>
      <c r="L28" s="248">
        <v>-937762195</v>
      </c>
      <c r="M28" s="162">
        <v>81.6</v>
      </c>
      <c r="N28" s="37">
        <v>25364</v>
      </c>
      <c r="O28" s="232"/>
    </row>
    <row r="29" spans="2:15" s="39" customFormat="1" ht="15" customHeight="1">
      <c r="B29" s="158"/>
      <c r="C29" s="100">
        <v>22</v>
      </c>
      <c r="D29" s="160" t="s">
        <v>71</v>
      </c>
      <c r="E29" s="332">
        <v>10858167000</v>
      </c>
      <c r="F29" s="336">
        <v>10.9</v>
      </c>
      <c r="G29" s="339">
        <v>1403600000</v>
      </c>
      <c r="H29" s="332">
        <v>12261767000</v>
      </c>
      <c r="I29" s="336">
        <v>9.700000000000001</v>
      </c>
      <c r="J29" s="327">
        <v>10198481000</v>
      </c>
      <c r="K29" s="161">
        <v>8.7</v>
      </c>
      <c r="L29" s="248">
        <v>-2063286000</v>
      </c>
      <c r="M29" s="162">
        <v>83.2</v>
      </c>
      <c r="N29" s="38">
        <v>62073</v>
      </c>
      <c r="O29" s="232"/>
    </row>
    <row r="30" spans="2:14" s="39" customFormat="1" ht="15" customHeight="1">
      <c r="B30" s="158"/>
      <c r="C30" s="159"/>
      <c r="D30" s="160" t="s">
        <v>38</v>
      </c>
      <c r="E30" s="296">
        <v>99754418000</v>
      </c>
      <c r="F30" s="336">
        <v>100</v>
      </c>
      <c r="G30" s="296">
        <v>26671551000</v>
      </c>
      <c r="H30" s="296">
        <v>126425969000</v>
      </c>
      <c r="I30" s="336">
        <v>100</v>
      </c>
      <c r="J30" s="24">
        <v>117516113956</v>
      </c>
      <c r="K30" s="161">
        <v>100.00000000000001</v>
      </c>
      <c r="L30" s="248">
        <v>-8909855044</v>
      </c>
      <c r="M30" s="162">
        <v>93</v>
      </c>
      <c r="N30" s="38">
        <v>715262</v>
      </c>
    </row>
    <row r="31" spans="2:14" s="39" customFormat="1" ht="15" customHeight="1">
      <c r="B31" s="164" t="s">
        <v>56</v>
      </c>
      <c r="C31" s="165" t="s">
        <v>72</v>
      </c>
      <c r="D31" s="104" t="s">
        <v>73</v>
      </c>
      <c r="E31" s="333">
        <v>32578447000</v>
      </c>
      <c r="F31" s="337">
        <v>32.7</v>
      </c>
      <c r="G31" s="333">
        <v>1398881000</v>
      </c>
      <c r="H31" s="333">
        <v>33977328000</v>
      </c>
      <c r="I31" s="337">
        <v>26.800000000000004</v>
      </c>
      <c r="J31" s="25">
        <v>29785087975</v>
      </c>
      <c r="K31" s="166">
        <v>25.4</v>
      </c>
      <c r="L31" s="249">
        <v>-4192240025</v>
      </c>
      <c r="M31" s="167">
        <v>87.7</v>
      </c>
      <c r="N31" s="168">
        <v>181287</v>
      </c>
    </row>
    <row r="32" spans="2:17" s="39" customFormat="1" ht="15" customHeight="1" thickBot="1">
      <c r="B32" s="169"/>
      <c r="C32" s="170" t="s">
        <v>74</v>
      </c>
      <c r="D32" s="64" t="s">
        <v>75</v>
      </c>
      <c r="E32" s="334">
        <v>67175971000</v>
      </c>
      <c r="F32" s="338">
        <v>67.3</v>
      </c>
      <c r="G32" s="334">
        <v>25272670000</v>
      </c>
      <c r="H32" s="334">
        <v>92448641000</v>
      </c>
      <c r="I32" s="338">
        <v>73.2</v>
      </c>
      <c r="J32" s="26">
        <v>87731025981</v>
      </c>
      <c r="K32" s="171">
        <v>74.6</v>
      </c>
      <c r="L32" s="250">
        <v>-4717615019</v>
      </c>
      <c r="M32" s="172">
        <v>94.9</v>
      </c>
      <c r="N32" s="173">
        <v>533975</v>
      </c>
      <c r="O32" s="44"/>
      <c r="P32" s="44"/>
      <c r="Q32" s="44"/>
    </row>
    <row r="33" ht="15" customHeight="1"/>
    <row r="34" ht="15" customHeight="1">
      <c r="D34" s="80" t="s">
        <v>35</v>
      </c>
    </row>
    <row r="35" ht="4.5" customHeight="1">
      <c r="D35" s="80"/>
    </row>
    <row r="36" ht="15" customHeight="1">
      <c r="D36" s="125" t="s">
        <v>110</v>
      </c>
    </row>
    <row r="37" ht="4.5" customHeight="1">
      <c r="D37" s="124"/>
    </row>
    <row r="38" ht="15" customHeight="1">
      <c r="D38" s="124" t="s">
        <v>270</v>
      </c>
    </row>
    <row r="39" ht="4.5" customHeight="1">
      <c r="D39" s="124"/>
    </row>
    <row r="40" ht="15" customHeight="1">
      <c r="D40" s="124" t="s">
        <v>274</v>
      </c>
    </row>
  </sheetData>
  <sheetProtection/>
  <mergeCells count="10">
    <mergeCell ref="M6:M7"/>
    <mergeCell ref="L6:L7"/>
    <mergeCell ref="H6:H7"/>
    <mergeCell ref="I6:I7"/>
    <mergeCell ref="J6:J7"/>
    <mergeCell ref="K6:K7"/>
    <mergeCell ref="C6:D7"/>
    <mergeCell ref="E6:E7"/>
    <mergeCell ref="F6:F7"/>
    <mergeCell ref="G6:G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3"/>
  <sheetViews>
    <sheetView view="pageBreakPreview" zoomScaleNormal="75" zoomScaleSheetLayoutView="100" zoomScalePageLayoutView="0" workbookViewId="0" topLeftCell="A1">
      <selection activeCell="D24" sqref="D24"/>
    </sheetView>
  </sheetViews>
  <sheetFormatPr defaultColWidth="9.00390625" defaultRowHeight="13.5"/>
  <cols>
    <col min="1" max="2" width="2.625" style="44" customWidth="1"/>
    <col min="3" max="3" width="20.625" style="44" customWidth="1"/>
    <col min="4" max="4" width="15.125" style="18" customWidth="1"/>
    <col min="5" max="5" width="7.125" style="29" customWidth="1"/>
    <col min="6" max="7" width="15.125" style="18" customWidth="1"/>
    <col min="8" max="8" width="7.125" style="32" customWidth="1"/>
    <col min="9" max="9" width="15.125" style="18" customWidth="1"/>
    <col min="10" max="10" width="7.125" style="35" customWidth="1"/>
    <col min="11" max="11" width="15.125" style="35" customWidth="1"/>
    <col min="12" max="12" width="7.125" style="32" customWidth="1"/>
    <col min="13" max="13" width="15.125" style="18" customWidth="1"/>
    <col min="14" max="14" width="16.25390625" style="44" bestFit="1" customWidth="1"/>
    <col min="15" max="15" width="17.00390625" style="44" bestFit="1" customWidth="1"/>
    <col min="16" max="16" width="9.25390625" style="44" bestFit="1" customWidth="1"/>
    <col min="17" max="17" width="10.00390625" style="44" bestFit="1" customWidth="1"/>
    <col min="18" max="16384" width="9.00390625" style="44" customWidth="1"/>
  </cols>
  <sheetData>
    <row r="1" ht="15" customHeight="1"/>
    <row r="2" spans="4:13" s="53" customFormat="1" ht="18.75" customHeight="1">
      <c r="D2" s="14"/>
      <c r="E2" s="27"/>
      <c r="F2" s="14"/>
      <c r="G2" s="14"/>
      <c r="H2" s="30"/>
      <c r="I2" s="14"/>
      <c r="J2" s="33"/>
      <c r="K2" s="33"/>
      <c r="L2" s="30"/>
      <c r="M2" s="14"/>
    </row>
    <row r="3" ht="15" customHeight="1"/>
    <row r="4" spans="2:13" s="45" customFormat="1" ht="15" customHeight="1">
      <c r="B4" s="106" t="s">
        <v>83</v>
      </c>
      <c r="D4" s="16"/>
      <c r="E4" s="28"/>
      <c r="F4" s="16"/>
      <c r="G4" s="16"/>
      <c r="H4" s="31"/>
      <c r="I4" s="16"/>
      <c r="J4" s="34"/>
      <c r="K4" s="34"/>
      <c r="L4" s="31"/>
      <c r="M4" s="16"/>
    </row>
    <row r="5" ht="15" customHeight="1" thickBot="1"/>
    <row r="6" spans="2:13" ht="15" customHeight="1">
      <c r="B6" s="400" t="s">
        <v>0</v>
      </c>
      <c r="C6" s="392"/>
      <c r="D6" s="395" t="s">
        <v>51</v>
      </c>
      <c r="E6" s="397" t="s">
        <v>44</v>
      </c>
      <c r="F6" s="395" t="s">
        <v>135</v>
      </c>
      <c r="G6" s="395" t="s">
        <v>53</v>
      </c>
      <c r="H6" s="395" t="s">
        <v>44</v>
      </c>
      <c r="I6" s="395" t="s">
        <v>28</v>
      </c>
      <c r="J6" s="398" t="s">
        <v>44</v>
      </c>
      <c r="K6" s="398" t="s">
        <v>163</v>
      </c>
      <c r="L6" s="398" t="s">
        <v>33</v>
      </c>
      <c r="M6" s="300" t="s">
        <v>141</v>
      </c>
    </row>
    <row r="7" spans="2:17" ht="15" customHeight="1" thickBot="1">
      <c r="B7" s="401"/>
      <c r="C7" s="394"/>
      <c r="D7" s="396"/>
      <c r="E7" s="396"/>
      <c r="F7" s="396"/>
      <c r="G7" s="396"/>
      <c r="H7" s="396"/>
      <c r="I7" s="396"/>
      <c r="J7" s="396"/>
      <c r="K7" s="396"/>
      <c r="L7" s="396"/>
      <c r="M7" s="301" t="s">
        <v>34</v>
      </c>
      <c r="P7" s="29"/>
      <c r="Q7" s="18"/>
    </row>
    <row r="8" spans="2:17" s="39" customFormat="1" ht="15" customHeight="1" thickTop="1">
      <c r="B8" s="174">
        <v>1</v>
      </c>
      <c r="C8" s="95" t="s">
        <v>113</v>
      </c>
      <c r="D8" s="23">
        <v>335696000</v>
      </c>
      <c r="E8" s="251">
        <v>0.3</v>
      </c>
      <c r="F8" s="246">
        <v>0</v>
      </c>
      <c r="G8" s="243">
        <v>335696000</v>
      </c>
      <c r="H8" s="157">
        <v>0.3</v>
      </c>
      <c r="I8" s="329">
        <v>325789449</v>
      </c>
      <c r="J8" s="289">
        <v>0.3</v>
      </c>
      <c r="K8" s="254">
        <v>9906551</v>
      </c>
      <c r="L8" s="289">
        <v>97</v>
      </c>
      <c r="M8" s="292">
        <v>1983</v>
      </c>
      <c r="N8" s="215"/>
      <c r="O8" s="44"/>
      <c r="P8" s="29"/>
      <c r="Q8" s="18"/>
    </row>
    <row r="9" spans="2:14" s="39" customFormat="1" ht="15" customHeight="1">
      <c r="B9" s="175">
        <v>2</v>
      </c>
      <c r="C9" s="160" t="s">
        <v>114</v>
      </c>
      <c r="D9" s="24">
        <v>4796796000</v>
      </c>
      <c r="E9" s="252">
        <v>4.8</v>
      </c>
      <c r="F9" s="247">
        <v>2301691000</v>
      </c>
      <c r="G9" s="244">
        <v>7098487000</v>
      </c>
      <c r="H9" s="157">
        <v>5.6000000000000005</v>
      </c>
      <c r="I9" s="331">
        <v>5347281488</v>
      </c>
      <c r="J9" s="290">
        <v>4.6</v>
      </c>
      <c r="K9" s="248">
        <v>1751205512</v>
      </c>
      <c r="L9" s="290">
        <v>75.3</v>
      </c>
      <c r="M9" s="293">
        <v>32546</v>
      </c>
      <c r="N9" s="215"/>
    </row>
    <row r="10" spans="2:14" s="39" customFormat="1" ht="15" customHeight="1">
      <c r="B10" s="175">
        <v>3</v>
      </c>
      <c r="C10" s="160" t="s">
        <v>115</v>
      </c>
      <c r="D10" s="24">
        <v>33411691000</v>
      </c>
      <c r="E10" s="252">
        <v>33.5</v>
      </c>
      <c r="F10" s="247">
        <v>18312827000</v>
      </c>
      <c r="G10" s="244">
        <v>51724518000</v>
      </c>
      <c r="H10" s="157">
        <v>40.9</v>
      </c>
      <c r="I10" s="331">
        <v>49391652755</v>
      </c>
      <c r="J10" s="290">
        <v>42.199999999999996</v>
      </c>
      <c r="K10" s="248">
        <v>2332865245</v>
      </c>
      <c r="L10" s="290">
        <v>95.5</v>
      </c>
      <c r="M10" s="293">
        <v>300622</v>
      </c>
      <c r="N10" s="215"/>
    </row>
    <row r="11" spans="2:14" s="39" customFormat="1" ht="15" customHeight="1">
      <c r="B11" s="175">
        <v>4</v>
      </c>
      <c r="C11" s="160" t="s">
        <v>116</v>
      </c>
      <c r="D11" s="24">
        <v>4387681000</v>
      </c>
      <c r="E11" s="252">
        <v>4.3999999999999995</v>
      </c>
      <c r="F11" s="247">
        <v>1033032000</v>
      </c>
      <c r="G11" s="244">
        <v>5420713000</v>
      </c>
      <c r="H11" s="157">
        <v>4.3</v>
      </c>
      <c r="I11" s="331">
        <v>4075454987</v>
      </c>
      <c r="J11" s="290">
        <v>3.5000000000000004</v>
      </c>
      <c r="K11" s="248">
        <v>1345258013</v>
      </c>
      <c r="L11" s="290">
        <v>75.2</v>
      </c>
      <c r="M11" s="293">
        <v>24805</v>
      </c>
      <c r="N11" s="215"/>
    </row>
    <row r="12" spans="2:14" s="39" customFormat="1" ht="15" customHeight="1">
      <c r="B12" s="175">
        <v>5</v>
      </c>
      <c r="C12" s="160" t="s">
        <v>117</v>
      </c>
      <c r="D12" s="24">
        <v>108427000</v>
      </c>
      <c r="E12" s="252">
        <v>0.1</v>
      </c>
      <c r="F12" s="247">
        <v>0</v>
      </c>
      <c r="G12" s="244">
        <v>108427000</v>
      </c>
      <c r="H12" s="157">
        <v>0.1</v>
      </c>
      <c r="I12" s="331">
        <v>101245783</v>
      </c>
      <c r="J12" s="290">
        <v>0.1</v>
      </c>
      <c r="K12" s="248">
        <v>7181217</v>
      </c>
      <c r="L12" s="290">
        <v>93.4</v>
      </c>
      <c r="M12" s="293">
        <v>616</v>
      </c>
      <c r="N12" s="215"/>
    </row>
    <row r="13" spans="2:14" s="39" customFormat="1" ht="15" customHeight="1">
      <c r="B13" s="175">
        <v>6</v>
      </c>
      <c r="C13" s="160" t="s">
        <v>118</v>
      </c>
      <c r="D13" s="24">
        <v>1104180000</v>
      </c>
      <c r="E13" s="252">
        <v>1.0999999999999999</v>
      </c>
      <c r="F13" s="247">
        <v>341395000</v>
      </c>
      <c r="G13" s="244">
        <v>1445575000</v>
      </c>
      <c r="H13" s="157">
        <v>1.0999999999999999</v>
      </c>
      <c r="I13" s="331">
        <v>979936162</v>
      </c>
      <c r="J13" s="290">
        <v>0.8</v>
      </c>
      <c r="K13" s="248">
        <v>465638838</v>
      </c>
      <c r="L13" s="290">
        <v>67.80000000000001</v>
      </c>
      <c r="M13" s="293">
        <v>5964</v>
      </c>
      <c r="N13" s="215"/>
    </row>
    <row r="14" spans="2:14" s="39" customFormat="1" ht="15" customHeight="1">
      <c r="B14" s="175">
        <v>7</v>
      </c>
      <c r="C14" s="160" t="s">
        <v>119</v>
      </c>
      <c r="D14" s="24">
        <v>5446598000</v>
      </c>
      <c r="E14" s="252">
        <v>5.5</v>
      </c>
      <c r="F14" s="247">
        <v>1247313000</v>
      </c>
      <c r="G14" s="244">
        <v>6693911000</v>
      </c>
      <c r="H14" s="157">
        <v>5.3</v>
      </c>
      <c r="I14" s="331">
        <v>5399295739</v>
      </c>
      <c r="J14" s="290">
        <v>4.6</v>
      </c>
      <c r="K14" s="248">
        <v>1294615261</v>
      </c>
      <c r="L14" s="290">
        <v>80.7</v>
      </c>
      <c r="M14" s="293">
        <v>32863</v>
      </c>
      <c r="N14" s="215"/>
    </row>
    <row r="15" spans="2:14" s="39" customFormat="1" ht="15" customHeight="1">
      <c r="B15" s="175">
        <v>8</v>
      </c>
      <c r="C15" s="160" t="s">
        <v>120</v>
      </c>
      <c r="D15" s="24">
        <v>6517835000</v>
      </c>
      <c r="E15" s="252">
        <v>6.5</v>
      </c>
      <c r="F15" s="247">
        <v>292000000</v>
      </c>
      <c r="G15" s="244">
        <v>6809835000</v>
      </c>
      <c r="H15" s="157">
        <v>5.4</v>
      </c>
      <c r="I15" s="331">
        <v>6369965385</v>
      </c>
      <c r="J15" s="290">
        <v>5.4</v>
      </c>
      <c r="K15" s="248">
        <v>439869615</v>
      </c>
      <c r="L15" s="290">
        <v>93.5</v>
      </c>
      <c r="M15" s="293">
        <v>38771</v>
      </c>
      <c r="N15" s="215"/>
    </row>
    <row r="16" spans="2:14" s="39" customFormat="1" ht="15" customHeight="1">
      <c r="B16" s="175">
        <v>9</v>
      </c>
      <c r="C16" s="160" t="s">
        <v>121</v>
      </c>
      <c r="D16" s="24">
        <v>1607591000</v>
      </c>
      <c r="E16" s="252">
        <v>1.6</v>
      </c>
      <c r="F16" s="247">
        <v>275550000</v>
      </c>
      <c r="G16" s="244">
        <v>1883141000</v>
      </c>
      <c r="H16" s="157">
        <v>1.5</v>
      </c>
      <c r="I16" s="331">
        <v>1409907711</v>
      </c>
      <c r="J16" s="290">
        <v>1.2</v>
      </c>
      <c r="K16" s="248">
        <v>473233289</v>
      </c>
      <c r="L16" s="290">
        <v>74.9</v>
      </c>
      <c r="M16" s="293">
        <v>8581</v>
      </c>
      <c r="N16" s="215"/>
    </row>
    <row r="17" spans="2:14" s="39" customFormat="1" ht="15" customHeight="1">
      <c r="B17" s="175">
        <v>10</v>
      </c>
      <c r="C17" s="160" t="s">
        <v>122</v>
      </c>
      <c r="D17" s="24">
        <v>1567415000</v>
      </c>
      <c r="E17" s="252">
        <v>1.6</v>
      </c>
      <c r="F17" s="247">
        <v>12054000</v>
      </c>
      <c r="G17" s="244">
        <v>1579469000</v>
      </c>
      <c r="H17" s="157">
        <v>1.3</v>
      </c>
      <c r="I17" s="331">
        <v>1495678498</v>
      </c>
      <c r="J17" s="290">
        <v>1.3</v>
      </c>
      <c r="K17" s="248">
        <v>83790502</v>
      </c>
      <c r="L17" s="290">
        <v>94.69999999999999</v>
      </c>
      <c r="M17" s="293">
        <v>9104</v>
      </c>
      <c r="N17" s="215"/>
    </row>
    <row r="18" spans="2:14" s="39" customFormat="1" ht="15" customHeight="1">
      <c r="B18" s="175">
        <v>11</v>
      </c>
      <c r="C18" s="160" t="s">
        <v>123</v>
      </c>
      <c r="D18" s="24">
        <v>6009764000</v>
      </c>
      <c r="E18" s="252">
        <v>6</v>
      </c>
      <c r="F18" s="247">
        <v>1605050000</v>
      </c>
      <c r="G18" s="244">
        <v>7614814000</v>
      </c>
      <c r="H18" s="157">
        <v>6</v>
      </c>
      <c r="I18" s="331">
        <v>7105726866</v>
      </c>
      <c r="J18" s="290">
        <v>6.1</v>
      </c>
      <c r="K18" s="248">
        <v>509087134</v>
      </c>
      <c r="L18" s="290">
        <v>93.30000000000001</v>
      </c>
      <c r="M18" s="293">
        <v>43249</v>
      </c>
      <c r="N18" s="215"/>
    </row>
    <row r="19" spans="2:14" s="39" customFormat="1" ht="15" customHeight="1">
      <c r="B19" s="175">
        <v>12</v>
      </c>
      <c r="C19" s="69" t="s">
        <v>140</v>
      </c>
      <c r="D19" s="24">
        <v>16000000</v>
      </c>
      <c r="E19" s="252">
        <v>0</v>
      </c>
      <c r="F19" s="247">
        <v>0</v>
      </c>
      <c r="G19" s="244">
        <v>16000000</v>
      </c>
      <c r="H19" s="157">
        <v>0</v>
      </c>
      <c r="I19" s="331">
        <v>9143200</v>
      </c>
      <c r="J19" s="290">
        <v>0</v>
      </c>
      <c r="K19" s="248">
        <v>6856800</v>
      </c>
      <c r="L19" s="290">
        <v>57.099999999999994</v>
      </c>
      <c r="M19" s="293">
        <v>56</v>
      </c>
      <c r="N19" s="215"/>
    </row>
    <row r="20" spans="2:14" s="39" customFormat="1" ht="15" customHeight="1">
      <c r="B20" s="175">
        <v>13</v>
      </c>
      <c r="C20" s="160" t="s">
        <v>96</v>
      </c>
      <c r="D20" s="24">
        <v>13038204000</v>
      </c>
      <c r="E20" s="252">
        <v>13.100000000000001</v>
      </c>
      <c r="F20" s="247">
        <v>0</v>
      </c>
      <c r="G20" s="244">
        <v>13038204000</v>
      </c>
      <c r="H20" s="157">
        <v>10.299999999999999</v>
      </c>
      <c r="I20" s="331">
        <v>12936535862</v>
      </c>
      <c r="J20" s="290">
        <v>11.1</v>
      </c>
      <c r="K20" s="248">
        <v>101668138</v>
      </c>
      <c r="L20" s="290">
        <v>99.2</v>
      </c>
      <c r="M20" s="293">
        <v>78738</v>
      </c>
      <c r="N20" s="215"/>
    </row>
    <row r="21" spans="2:14" s="39" customFormat="1" ht="15" customHeight="1">
      <c r="B21" s="175">
        <v>14</v>
      </c>
      <c r="C21" s="160" t="s">
        <v>125</v>
      </c>
      <c r="D21" s="24">
        <v>10034306000</v>
      </c>
      <c r="E21" s="252">
        <v>10.100000000000001</v>
      </c>
      <c r="F21" s="247">
        <v>1289697000</v>
      </c>
      <c r="G21" s="244">
        <v>11324003000</v>
      </c>
      <c r="H21" s="157">
        <v>9</v>
      </c>
      <c r="I21" s="331">
        <v>10951201919</v>
      </c>
      <c r="J21" s="290">
        <v>9.4</v>
      </c>
      <c r="K21" s="248">
        <v>372801081</v>
      </c>
      <c r="L21" s="290">
        <v>96.7</v>
      </c>
      <c r="M21" s="293">
        <v>66655</v>
      </c>
      <c r="N21" s="215"/>
    </row>
    <row r="22" spans="2:14" s="39" customFormat="1" ht="15" customHeight="1">
      <c r="B22" s="175">
        <v>15</v>
      </c>
      <c r="C22" s="160" t="s">
        <v>124</v>
      </c>
      <c r="D22" s="24">
        <v>11282234000</v>
      </c>
      <c r="E22" s="252">
        <v>11.3</v>
      </c>
      <c r="F22" s="247">
        <v>0</v>
      </c>
      <c r="G22" s="244">
        <v>11282234000</v>
      </c>
      <c r="H22" s="157">
        <v>8.9</v>
      </c>
      <c r="I22" s="331">
        <v>10961575518</v>
      </c>
      <c r="J22" s="290">
        <v>9.4</v>
      </c>
      <c r="K22" s="248">
        <v>320658482</v>
      </c>
      <c r="L22" s="290">
        <v>97.2</v>
      </c>
      <c r="M22" s="293">
        <v>66718</v>
      </c>
      <c r="N22" s="215"/>
    </row>
    <row r="23" spans="2:14" s="39" customFormat="1" ht="15" customHeight="1">
      <c r="B23" s="175">
        <v>16</v>
      </c>
      <c r="C23" s="160" t="s">
        <v>112</v>
      </c>
      <c r="D23" s="24">
        <v>90000000</v>
      </c>
      <c r="E23" s="252">
        <v>0.1</v>
      </c>
      <c r="F23" s="247">
        <v>-39058000</v>
      </c>
      <c r="G23" s="244">
        <v>50942000</v>
      </c>
      <c r="H23" s="157">
        <v>0</v>
      </c>
      <c r="I23" s="330">
        <v>0</v>
      </c>
      <c r="J23" s="290" t="s">
        <v>294</v>
      </c>
      <c r="K23" s="248">
        <v>50942000</v>
      </c>
      <c r="L23" s="290" t="s">
        <v>294</v>
      </c>
      <c r="M23" s="294" t="s">
        <v>294</v>
      </c>
      <c r="N23" s="215"/>
    </row>
    <row r="24" spans="2:13" s="39" customFormat="1" ht="15" customHeight="1" thickBot="1">
      <c r="B24" s="176"/>
      <c r="C24" s="177" t="s">
        <v>29</v>
      </c>
      <c r="D24" s="21">
        <v>99754418000</v>
      </c>
      <c r="E24" s="253">
        <v>99.99999999999999</v>
      </c>
      <c r="F24" s="245">
        <v>26671551000</v>
      </c>
      <c r="G24" s="245">
        <v>126425969000</v>
      </c>
      <c r="H24" s="178">
        <v>100</v>
      </c>
      <c r="I24" s="245">
        <v>116860391322</v>
      </c>
      <c r="J24" s="291">
        <v>100</v>
      </c>
      <c r="K24" s="265">
        <v>9565577678</v>
      </c>
      <c r="L24" s="291">
        <v>92.4</v>
      </c>
      <c r="M24" s="295">
        <v>711271</v>
      </c>
    </row>
    <row r="25" ht="15" customHeight="1"/>
    <row r="26" ht="15" customHeight="1">
      <c r="C26" s="80" t="s">
        <v>191</v>
      </c>
    </row>
    <row r="27" ht="4.5" customHeight="1">
      <c r="C27" s="39"/>
    </row>
    <row r="28" ht="15" customHeight="1">
      <c r="C28" s="125" t="s">
        <v>275</v>
      </c>
    </row>
    <row r="29" ht="4.5" customHeight="1">
      <c r="C29" s="39"/>
    </row>
    <row r="30" ht="15" customHeight="1">
      <c r="C30" s="39" t="s">
        <v>241</v>
      </c>
    </row>
    <row r="31" ht="4.5" customHeight="1">
      <c r="C31" s="39"/>
    </row>
    <row r="32" ht="15" customHeight="1">
      <c r="C32" s="125" t="str">
        <f>'歳入決算'!D40</f>
        <v>※人口1人当り決算額は、当該年度末時点の住民基本台帳の人口（164,298人）を用いて算出している</v>
      </c>
    </row>
    <row r="33" ht="4.5" customHeight="1">
      <c r="C33" s="39"/>
    </row>
  </sheetData>
  <sheetProtection/>
  <mergeCells count="10">
    <mergeCell ref="D6:D7"/>
    <mergeCell ref="B6:C7"/>
    <mergeCell ref="K6:K7"/>
    <mergeCell ref="I6:I7"/>
    <mergeCell ref="J6:J7"/>
    <mergeCell ref="L6:L7"/>
    <mergeCell ref="E6:E7"/>
    <mergeCell ref="F6:F7"/>
    <mergeCell ref="G6:G7"/>
    <mergeCell ref="H6:H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4:R21"/>
  <sheetViews>
    <sheetView view="pageBreakPreview" zoomScaleSheetLayoutView="100" zoomScalePageLayoutView="0" workbookViewId="0" topLeftCell="A1">
      <selection activeCell="D20" sqref="D20"/>
    </sheetView>
  </sheetViews>
  <sheetFormatPr defaultColWidth="9.00390625" defaultRowHeight="13.5"/>
  <cols>
    <col min="1" max="1" width="2.50390625" style="44" customWidth="1"/>
    <col min="2" max="2" width="18.125" style="44" customWidth="1"/>
    <col min="3" max="4" width="13.375" style="18" customWidth="1"/>
    <col min="5" max="5" width="14.625" style="18" customWidth="1"/>
    <col min="6" max="6" width="7.625" style="42" customWidth="1"/>
    <col min="7" max="7" width="7.625" style="43" customWidth="1"/>
    <col min="8" max="8" width="7.625" style="35" customWidth="1"/>
    <col min="9" max="9" width="7.625" style="44" customWidth="1"/>
    <col min="10" max="10" width="7.625" style="18" customWidth="1"/>
    <col min="11" max="11" width="8.125" style="44" customWidth="1"/>
    <col min="12" max="13" width="7.625" style="44" customWidth="1"/>
    <col min="14" max="14" width="7.625" style="18" customWidth="1"/>
    <col min="15" max="15" width="8.125" style="44" customWidth="1"/>
    <col min="16" max="16" width="7.625" style="44" customWidth="1"/>
    <col min="17" max="16384" width="9.00390625" style="44" customWidth="1"/>
  </cols>
  <sheetData>
    <row r="1" ht="15" customHeight="1"/>
    <row r="2" ht="18.75" customHeight="1"/>
    <row r="3" ht="15" customHeight="1"/>
    <row r="4" spans="2:14" s="45" customFormat="1" ht="15" customHeight="1">
      <c r="B4" s="106" t="s">
        <v>84</v>
      </c>
      <c r="C4" s="16"/>
      <c r="D4" s="16"/>
      <c r="E4" s="16"/>
      <c r="F4" s="107"/>
      <c r="G4" s="108"/>
      <c r="H4" s="34"/>
      <c r="J4" s="16"/>
      <c r="N4" s="16"/>
    </row>
    <row r="5" spans="9:16" ht="15" customHeight="1" thickBot="1">
      <c r="I5" s="118"/>
      <c r="J5" s="119"/>
      <c r="K5" s="118"/>
      <c r="L5" s="118"/>
      <c r="M5" s="118"/>
      <c r="N5" s="119"/>
      <c r="O5" s="118"/>
      <c r="P5" s="118"/>
    </row>
    <row r="6" spans="2:17" ht="18" customHeight="1">
      <c r="B6" s="109"/>
      <c r="C6" s="410" t="s">
        <v>276</v>
      </c>
      <c r="D6" s="410" t="s">
        <v>277</v>
      </c>
      <c r="E6" s="406" t="s">
        <v>194</v>
      </c>
      <c r="F6" s="407"/>
      <c r="G6" s="408"/>
      <c r="H6" s="409"/>
      <c r="I6" s="413"/>
      <c r="J6" s="413"/>
      <c r="K6" s="413"/>
      <c r="L6" s="413"/>
      <c r="M6" s="414"/>
      <c r="N6" s="414"/>
      <c r="O6" s="414"/>
      <c r="P6" s="415"/>
      <c r="Q6" s="144"/>
    </row>
    <row r="7" spans="2:17" ht="18" customHeight="1">
      <c r="B7" s="302" t="s">
        <v>243</v>
      </c>
      <c r="C7" s="411"/>
      <c r="D7" s="411"/>
      <c r="E7" s="404" t="s">
        <v>192</v>
      </c>
      <c r="F7" s="405" t="s">
        <v>193</v>
      </c>
      <c r="G7" s="402" t="s">
        <v>278</v>
      </c>
      <c r="H7" s="402" t="s">
        <v>279</v>
      </c>
      <c r="I7" s="402" t="s">
        <v>278</v>
      </c>
      <c r="J7" s="402" t="s">
        <v>279</v>
      </c>
      <c r="K7" s="416" t="s">
        <v>194</v>
      </c>
      <c r="L7" s="416"/>
      <c r="M7" s="402" t="s">
        <v>278</v>
      </c>
      <c r="N7" s="402" t="s">
        <v>279</v>
      </c>
      <c r="O7" s="416" t="s">
        <v>194</v>
      </c>
      <c r="P7" s="417"/>
      <c r="Q7" s="144"/>
    </row>
    <row r="8" spans="2:17" ht="18" customHeight="1" thickBot="1">
      <c r="B8" s="110"/>
      <c r="C8" s="412"/>
      <c r="D8" s="412"/>
      <c r="E8" s="396"/>
      <c r="F8" s="396"/>
      <c r="G8" s="403"/>
      <c r="H8" s="403"/>
      <c r="I8" s="403"/>
      <c r="J8" s="403"/>
      <c r="K8" s="305" t="s">
        <v>43</v>
      </c>
      <c r="L8" s="305" t="s">
        <v>193</v>
      </c>
      <c r="M8" s="403"/>
      <c r="N8" s="403"/>
      <c r="O8" s="305" t="s">
        <v>43</v>
      </c>
      <c r="P8" s="306" t="s">
        <v>193</v>
      </c>
      <c r="Q8" s="144"/>
    </row>
    <row r="9" spans="2:17" ht="18" customHeight="1" thickTop="1">
      <c r="B9" s="57" t="s">
        <v>88</v>
      </c>
      <c r="C9" s="23">
        <v>9084620912</v>
      </c>
      <c r="D9" s="340">
        <v>9422715774</v>
      </c>
      <c r="E9" s="254">
        <v>-338094862</v>
      </c>
      <c r="F9" s="255">
        <v>-3.588082991242308</v>
      </c>
      <c r="G9" s="255">
        <v>43.699999999999996</v>
      </c>
      <c r="H9" s="255">
        <v>44.5</v>
      </c>
      <c r="I9" s="126">
        <v>55294</v>
      </c>
      <c r="J9" s="23">
        <v>56568</v>
      </c>
      <c r="K9" s="254">
        <v>-1274</v>
      </c>
      <c r="L9" s="258">
        <v>-2.2521566963654363</v>
      </c>
      <c r="M9" s="126">
        <v>97013</v>
      </c>
      <c r="N9" s="23">
        <v>100298</v>
      </c>
      <c r="O9" s="254">
        <v>-3285</v>
      </c>
      <c r="P9" s="261">
        <v>-3.2752397854393904</v>
      </c>
      <c r="Q9" s="144"/>
    </row>
    <row r="10" spans="2:17" ht="18" customHeight="1">
      <c r="B10" s="56" t="s">
        <v>89</v>
      </c>
      <c r="C10" s="24">
        <v>8318294565</v>
      </c>
      <c r="D10" s="341">
        <v>8264408980</v>
      </c>
      <c r="E10" s="248">
        <v>53885585</v>
      </c>
      <c r="F10" s="256">
        <v>0.6520198253789711</v>
      </c>
      <c r="G10" s="255">
        <v>40.1</v>
      </c>
      <c r="H10" s="255">
        <v>39</v>
      </c>
      <c r="I10" s="126">
        <v>50629</v>
      </c>
      <c r="J10" s="24">
        <v>49614</v>
      </c>
      <c r="K10" s="248">
        <v>1015</v>
      </c>
      <c r="L10" s="259">
        <v>2.0457935260208813</v>
      </c>
      <c r="M10" s="126">
        <v>88830</v>
      </c>
      <c r="N10" s="24">
        <v>87969</v>
      </c>
      <c r="O10" s="248">
        <v>861</v>
      </c>
      <c r="P10" s="262">
        <v>0.978753879207448</v>
      </c>
      <c r="Q10" s="144"/>
    </row>
    <row r="11" spans="2:17" ht="18" customHeight="1">
      <c r="B11" s="56" t="s">
        <v>90</v>
      </c>
      <c r="C11" s="24">
        <v>410186555</v>
      </c>
      <c r="D11" s="341">
        <v>391595584</v>
      </c>
      <c r="E11" s="248">
        <v>18590971</v>
      </c>
      <c r="F11" s="256">
        <v>4.747492504920587</v>
      </c>
      <c r="G11" s="256">
        <v>2</v>
      </c>
      <c r="H11" s="256">
        <v>1.8</v>
      </c>
      <c r="I11" s="126">
        <v>2497</v>
      </c>
      <c r="J11" s="24">
        <v>2351</v>
      </c>
      <c r="K11" s="248">
        <v>146</v>
      </c>
      <c r="L11" s="259">
        <v>6.210123351765207</v>
      </c>
      <c r="M11" s="126">
        <v>4380</v>
      </c>
      <c r="N11" s="24">
        <v>4168</v>
      </c>
      <c r="O11" s="248">
        <v>212</v>
      </c>
      <c r="P11" s="262">
        <v>5.08637236084453</v>
      </c>
      <c r="Q11" s="144"/>
    </row>
    <row r="12" spans="2:17" ht="18" customHeight="1">
      <c r="B12" s="56" t="s">
        <v>91</v>
      </c>
      <c r="C12" s="24">
        <v>1498185417</v>
      </c>
      <c r="D12" s="341">
        <v>1591098222</v>
      </c>
      <c r="E12" s="248">
        <v>-92912805</v>
      </c>
      <c r="F12" s="256">
        <v>-5.839539238703266</v>
      </c>
      <c r="G12" s="256">
        <v>7.2</v>
      </c>
      <c r="H12" s="256">
        <v>7.5</v>
      </c>
      <c r="I12" s="126">
        <v>9119</v>
      </c>
      <c r="J12" s="24">
        <v>9552</v>
      </c>
      <c r="K12" s="248">
        <v>-433</v>
      </c>
      <c r="L12" s="259">
        <v>-4.533082077051926</v>
      </c>
      <c r="M12" s="126">
        <v>15999</v>
      </c>
      <c r="N12" s="24">
        <v>16936</v>
      </c>
      <c r="O12" s="248">
        <v>-937</v>
      </c>
      <c r="P12" s="262">
        <v>-5.532593292394898</v>
      </c>
      <c r="Q12" s="144"/>
    </row>
    <row r="13" spans="2:17" ht="18" customHeight="1">
      <c r="B13" s="56" t="s">
        <v>92</v>
      </c>
      <c r="C13" s="24">
        <v>17533500</v>
      </c>
      <c r="D13" s="341">
        <v>10785100</v>
      </c>
      <c r="E13" s="248">
        <v>6748400</v>
      </c>
      <c r="F13" s="256">
        <v>62.571510695311126</v>
      </c>
      <c r="G13" s="256">
        <v>0.1</v>
      </c>
      <c r="H13" s="256">
        <v>0.1</v>
      </c>
      <c r="I13" s="126">
        <v>107</v>
      </c>
      <c r="J13" s="24">
        <v>65</v>
      </c>
      <c r="K13" s="248">
        <v>42</v>
      </c>
      <c r="L13" s="259">
        <v>64.61538461538461</v>
      </c>
      <c r="M13" s="126">
        <v>187</v>
      </c>
      <c r="N13" s="24">
        <v>115</v>
      </c>
      <c r="O13" s="248">
        <v>72</v>
      </c>
      <c r="P13" s="262">
        <v>62.60869565217392</v>
      </c>
      <c r="Q13" s="144"/>
    </row>
    <row r="14" spans="2:17" ht="18" customHeight="1">
      <c r="B14" s="56" t="s">
        <v>93</v>
      </c>
      <c r="C14" s="24">
        <v>79896360</v>
      </c>
      <c r="D14" s="341">
        <v>156645850</v>
      </c>
      <c r="E14" s="248">
        <v>-76749490</v>
      </c>
      <c r="F14" s="256">
        <v>-48.99554632312314</v>
      </c>
      <c r="G14" s="256">
        <v>0.4</v>
      </c>
      <c r="H14" s="256">
        <v>0.7</v>
      </c>
      <c r="I14" s="126">
        <v>486</v>
      </c>
      <c r="J14" s="24">
        <v>940</v>
      </c>
      <c r="K14" s="248">
        <v>-454</v>
      </c>
      <c r="L14" s="259">
        <v>-48.29787234042553</v>
      </c>
      <c r="M14" s="126">
        <v>853</v>
      </c>
      <c r="N14" s="24">
        <v>1667</v>
      </c>
      <c r="O14" s="248">
        <v>-814</v>
      </c>
      <c r="P14" s="262">
        <v>-48.83023395320936</v>
      </c>
      <c r="Q14" s="144"/>
    </row>
    <row r="15" spans="2:17" ht="18" customHeight="1">
      <c r="B15" s="56" t="s">
        <v>94</v>
      </c>
      <c r="C15" s="24">
        <v>1344548487</v>
      </c>
      <c r="D15" s="341">
        <v>1352456210</v>
      </c>
      <c r="E15" s="248">
        <v>-7907723</v>
      </c>
      <c r="F15" s="256">
        <v>-0.5846934593172521</v>
      </c>
      <c r="G15" s="256">
        <v>6.5</v>
      </c>
      <c r="H15" s="256">
        <v>6.4</v>
      </c>
      <c r="I15" s="126">
        <v>8184</v>
      </c>
      <c r="J15" s="24">
        <v>8119</v>
      </c>
      <c r="K15" s="248">
        <v>65</v>
      </c>
      <c r="L15" s="259">
        <v>0.8005912058135238</v>
      </c>
      <c r="M15" s="126">
        <v>14358</v>
      </c>
      <c r="N15" s="24">
        <v>14396</v>
      </c>
      <c r="O15" s="248">
        <v>-38</v>
      </c>
      <c r="P15" s="262">
        <v>-0.2639622117254793</v>
      </c>
      <c r="Q15" s="144"/>
    </row>
    <row r="16" spans="2:17" ht="18" customHeight="1" thickBot="1">
      <c r="B16" s="63" t="s">
        <v>195</v>
      </c>
      <c r="C16" s="26">
        <v>20753265796</v>
      </c>
      <c r="D16" s="26">
        <v>21189705720</v>
      </c>
      <c r="E16" s="250">
        <v>-436439924</v>
      </c>
      <c r="F16" s="257">
        <v>-2.0596790241785388</v>
      </c>
      <c r="G16" s="257">
        <v>100</v>
      </c>
      <c r="H16" s="257">
        <v>100</v>
      </c>
      <c r="I16" s="21">
        <v>126316</v>
      </c>
      <c r="J16" s="26">
        <v>127209</v>
      </c>
      <c r="K16" s="250">
        <v>-893</v>
      </c>
      <c r="L16" s="260">
        <v>-0.7019943557452696</v>
      </c>
      <c r="M16" s="21">
        <v>221620</v>
      </c>
      <c r="N16" s="26">
        <v>225549</v>
      </c>
      <c r="O16" s="250">
        <v>-3929</v>
      </c>
      <c r="P16" s="263">
        <v>-1.741971811003374</v>
      </c>
      <c r="Q16" s="144"/>
    </row>
    <row r="17" ht="18" customHeight="1"/>
    <row r="18" ht="18" customHeight="1">
      <c r="B18" s="80" t="s">
        <v>196</v>
      </c>
    </row>
    <row r="19" spans="3:18" ht="4.5" customHeight="1">
      <c r="C19" s="39"/>
      <c r="F19" s="18"/>
      <c r="G19" s="29"/>
      <c r="H19" s="18"/>
      <c r="I19" s="18"/>
      <c r="K19" s="297"/>
      <c r="L19" s="32"/>
      <c r="M19" s="17"/>
      <c r="N19" s="35"/>
      <c r="O19" s="35"/>
      <c r="P19" s="32"/>
      <c r="Q19" s="298"/>
      <c r="R19" s="18"/>
    </row>
    <row r="20" spans="2:18" ht="18" customHeight="1">
      <c r="B20" s="124" t="s">
        <v>280</v>
      </c>
      <c r="C20" s="39"/>
      <c r="F20" s="18"/>
      <c r="G20" s="29"/>
      <c r="H20" s="18"/>
      <c r="I20" s="18"/>
      <c r="K20" s="297"/>
      <c r="L20" s="32"/>
      <c r="M20" s="17"/>
      <c r="N20" s="35"/>
      <c r="O20" s="35"/>
      <c r="P20" s="32"/>
      <c r="Q20" s="298"/>
      <c r="R20" s="18"/>
    </row>
    <row r="21" spans="2:18" ht="18" customHeight="1">
      <c r="B21" s="124" t="s">
        <v>257</v>
      </c>
      <c r="C21" s="39"/>
      <c r="F21" s="18"/>
      <c r="G21" s="29"/>
      <c r="H21" s="18"/>
      <c r="I21" s="18"/>
      <c r="K21" s="297"/>
      <c r="L21" s="32"/>
      <c r="M21" s="17"/>
      <c r="N21" s="35"/>
      <c r="O21" s="35"/>
      <c r="P21" s="32"/>
      <c r="Q21" s="298"/>
      <c r="R21" s="18"/>
    </row>
    <row r="22" ht="13.5"/>
  </sheetData>
  <sheetProtection/>
  <mergeCells count="16">
    <mergeCell ref="C6:C8"/>
    <mergeCell ref="D6:D8"/>
    <mergeCell ref="J7:J8"/>
    <mergeCell ref="I6:L6"/>
    <mergeCell ref="M6:P6"/>
    <mergeCell ref="M7:M8"/>
    <mergeCell ref="N7:N8"/>
    <mergeCell ref="O7:P7"/>
    <mergeCell ref="K7:L7"/>
    <mergeCell ref="I7:I8"/>
    <mergeCell ref="E7:E8"/>
    <mergeCell ref="F7:F8"/>
    <mergeCell ref="H7:H8"/>
    <mergeCell ref="E6:F6"/>
    <mergeCell ref="G6:H6"/>
    <mergeCell ref="G7:G8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6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1" width="2.625" style="44" customWidth="1"/>
    <col min="2" max="2" width="10.625" style="44" customWidth="1"/>
    <col min="3" max="3" width="20.625" style="44" customWidth="1"/>
    <col min="4" max="4" width="15.625" style="18" customWidth="1"/>
    <col min="5" max="5" width="7.625" style="46" customWidth="1"/>
    <col min="6" max="7" width="15.625" style="18" customWidth="1"/>
    <col min="8" max="8" width="7.625" style="35" customWidth="1"/>
    <col min="9" max="9" width="15.625" style="18" customWidth="1"/>
    <col min="10" max="10" width="7.625" style="35" customWidth="1"/>
    <col min="11" max="11" width="15.625" style="18" customWidth="1"/>
    <col min="12" max="12" width="7.625" style="46" customWidth="1"/>
    <col min="13" max="13" width="15.625" style="35" customWidth="1"/>
    <col min="14" max="16384" width="9.00390625" style="44" customWidth="1"/>
  </cols>
  <sheetData>
    <row r="1" ht="15" customHeight="1"/>
    <row r="2" spans="2:13" s="53" customFormat="1" ht="18.75" customHeight="1">
      <c r="B2" s="54" t="s">
        <v>281</v>
      </c>
      <c r="C2" s="54"/>
      <c r="D2" s="14"/>
      <c r="E2" s="47"/>
      <c r="F2" s="14"/>
      <c r="G2" s="14"/>
      <c r="H2" s="33"/>
      <c r="I2" s="14"/>
      <c r="J2" s="33"/>
      <c r="K2" s="14"/>
      <c r="L2" s="47"/>
      <c r="M2" s="33"/>
    </row>
    <row r="3" spans="4:13" s="53" customFormat="1" ht="15" customHeight="1">
      <c r="D3" s="14"/>
      <c r="E3" s="47"/>
      <c r="F3" s="14"/>
      <c r="G3" s="14"/>
      <c r="H3" s="33"/>
      <c r="I3" s="14"/>
      <c r="J3" s="33"/>
      <c r="K3" s="14"/>
      <c r="L3" s="47"/>
      <c r="M3" s="33"/>
    </row>
    <row r="4" spans="2:13" s="53" customFormat="1" ht="15" customHeight="1">
      <c r="B4" s="45" t="s">
        <v>55</v>
      </c>
      <c r="C4" s="45"/>
      <c r="D4" s="14"/>
      <c r="E4" s="47"/>
      <c r="F4" s="14"/>
      <c r="G4" s="14"/>
      <c r="H4" s="33"/>
      <c r="I4" s="14"/>
      <c r="J4" s="33"/>
      <c r="K4" s="14"/>
      <c r="L4" s="47"/>
      <c r="M4" s="33"/>
    </row>
    <row r="5" ht="15" customHeight="1" thickBot="1"/>
    <row r="6" spans="2:13" ht="18" customHeight="1">
      <c r="B6" s="429" t="s">
        <v>244</v>
      </c>
      <c r="C6" s="430"/>
      <c r="D6" s="395" t="s">
        <v>51</v>
      </c>
      <c r="E6" s="422" t="s">
        <v>44</v>
      </c>
      <c r="F6" s="395" t="s">
        <v>52</v>
      </c>
      <c r="G6" s="395" t="s">
        <v>53</v>
      </c>
      <c r="H6" s="418" t="s">
        <v>44</v>
      </c>
      <c r="I6" s="423" t="s">
        <v>245</v>
      </c>
      <c r="J6" s="421"/>
      <c r="K6" s="421"/>
      <c r="L6" s="424"/>
      <c r="M6" s="180"/>
    </row>
    <row r="7" spans="2:13" ht="18" customHeight="1" thickBot="1">
      <c r="B7" s="431"/>
      <c r="C7" s="432"/>
      <c r="D7" s="396"/>
      <c r="E7" s="396"/>
      <c r="F7" s="396"/>
      <c r="G7" s="396"/>
      <c r="H7" s="419"/>
      <c r="I7" s="307" t="s">
        <v>34</v>
      </c>
      <c r="J7" s="304" t="s">
        <v>45</v>
      </c>
      <c r="K7" s="308" t="s">
        <v>46</v>
      </c>
      <c r="L7" s="309" t="s">
        <v>33</v>
      </c>
      <c r="M7" s="181"/>
    </row>
    <row r="8" spans="2:13" ht="18" customHeight="1" thickTop="1">
      <c r="B8" s="425" t="s">
        <v>97</v>
      </c>
      <c r="C8" s="426"/>
      <c r="D8" s="182">
        <v>16941985000</v>
      </c>
      <c r="E8" s="161">
        <v>44.3</v>
      </c>
      <c r="F8" s="264">
        <v>142387000</v>
      </c>
      <c r="G8" s="248">
        <v>17084372000</v>
      </c>
      <c r="H8" s="183">
        <v>44</v>
      </c>
      <c r="I8" s="266">
        <v>16945246871</v>
      </c>
      <c r="J8" s="162">
        <v>44.4</v>
      </c>
      <c r="K8" s="264">
        <v>-139125129</v>
      </c>
      <c r="L8" s="226">
        <v>99.18565851293802</v>
      </c>
      <c r="M8" s="184"/>
    </row>
    <row r="9" spans="2:13" ht="18" customHeight="1">
      <c r="B9" s="427" t="s">
        <v>227</v>
      </c>
      <c r="C9" s="428"/>
      <c r="D9" s="182">
        <v>465285000</v>
      </c>
      <c r="E9" s="161">
        <v>1.2</v>
      </c>
      <c r="F9" s="264">
        <v>2000000</v>
      </c>
      <c r="G9" s="248">
        <v>467285000</v>
      </c>
      <c r="H9" s="183">
        <v>1.2</v>
      </c>
      <c r="I9" s="266">
        <v>431385013</v>
      </c>
      <c r="J9" s="162">
        <v>1.0999999999999999</v>
      </c>
      <c r="K9" s="264">
        <v>-35899987</v>
      </c>
      <c r="L9" s="226">
        <v>92.31732518698439</v>
      </c>
      <c r="M9" s="184"/>
    </row>
    <row r="10" spans="2:13" ht="18" customHeight="1">
      <c r="B10" s="427" t="s">
        <v>147</v>
      </c>
      <c r="C10" s="428"/>
      <c r="D10" s="182">
        <v>331527000</v>
      </c>
      <c r="E10" s="161">
        <v>0.8999999999999999</v>
      </c>
      <c r="F10" s="264">
        <v>2000000</v>
      </c>
      <c r="G10" s="248">
        <v>333527000</v>
      </c>
      <c r="H10" s="183">
        <v>0.8999999999999999</v>
      </c>
      <c r="I10" s="266">
        <v>310833062</v>
      </c>
      <c r="J10" s="162">
        <v>0.8</v>
      </c>
      <c r="K10" s="264">
        <v>-22693938</v>
      </c>
      <c r="L10" s="226">
        <v>93.19577185655135</v>
      </c>
      <c r="M10" s="184"/>
    </row>
    <row r="11" spans="2:13" ht="18" customHeight="1">
      <c r="B11" s="427" t="s">
        <v>161</v>
      </c>
      <c r="C11" s="428"/>
      <c r="D11" s="182">
        <v>2522057000</v>
      </c>
      <c r="E11" s="161">
        <v>6.6000000000000005</v>
      </c>
      <c r="F11" s="264">
        <v>65114000</v>
      </c>
      <c r="G11" s="248">
        <v>2587171000</v>
      </c>
      <c r="H11" s="183">
        <v>6.7</v>
      </c>
      <c r="I11" s="266">
        <v>2587283456</v>
      </c>
      <c r="J11" s="162">
        <v>6.800000000000001</v>
      </c>
      <c r="K11" s="264">
        <v>112456</v>
      </c>
      <c r="L11" s="226">
        <v>100.00434667828296</v>
      </c>
      <c r="M11" s="184"/>
    </row>
    <row r="12" spans="2:13" ht="18" customHeight="1">
      <c r="B12" s="433" t="s">
        <v>231</v>
      </c>
      <c r="C12" s="225" t="s">
        <v>148</v>
      </c>
      <c r="D12" s="182">
        <v>17063489000</v>
      </c>
      <c r="E12" s="161">
        <v>44.7</v>
      </c>
      <c r="F12" s="264">
        <v>304912000</v>
      </c>
      <c r="G12" s="248">
        <v>17368401000</v>
      </c>
      <c r="H12" s="183">
        <v>44.800000000000004</v>
      </c>
      <c r="I12" s="266">
        <v>17069378533</v>
      </c>
      <c r="J12" s="162">
        <v>44.7</v>
      </c>
      <c r="K12" s="264">
        <v>-299022467</v>
      </c>
      <c r="L12" s="226">
        <v>98.27835350531117</v>
      </c>
      <c r="M12" s="185"/>
    </row>
    <row r="13" spans="2:13" ht="18" customHeight="1">
      <c r="B13" s="434"/>
      <c r="C13" s="225" t="s">
        <v>149</v>
      </c>
      <c r="D13" s="182">
        <v>128539000</v>
      </c>
      <c r="E13" s="161">
        <v>0.3</v>
      </c>
      <c r="F13" s="264">
        <v>2410000</v>
      </c>
      <c r="G13" s="248">
        <v>130949000</v>
      </c>
      <c r="H13" s="183">
        <v>0.3</v>
      </c>
      <c r="I13" s="266">
        <v>90149179</v>
      </c>
      <c r="J13" s="162">
        <v>0.2</v>
      </c>
      <c r="K13" s="264">
        <v>-40799821</v>
      </c>
      <c r="L13" s="226">
        <v>68.8429686366448</v>
      </c>
      <c r="M13" s="185"/>
    </row>
    <row r="14" spans="2:13" ht="18" customHeight="1">
      <c r="B14" s="427" t="s">
        <v>264</v>
      </c>
      <c r="C14" s="428"/>
      <c r="D14" s="182">
        <v>265966000</v>
      </c>
      <c r="E14" s="161">
        <v>0.7000000000000001</v>
      </c>
      <c r="F14" s="264">
        <v>0</v>
      </c>
      <c r="G14" s="248">
        <v>265966000</v>
      </c>
      <c r="H14" s="183">
        <v>0.7000000000000001</v>
      </c>
      <c r="I14" s="266">
        <v>255397524</v>
      </c>
      <c r="J14" s="162">
        <v>0.7000000000000001</v>
      </c>
      <c r="K14" s="264">
        <v>-10568476</v>
      </c>
      <c r="L14" s="226">
        <v>96.02638081559297</v>
      </c>
      <c r="M14" s="185"/>
    </row>
    <row r="15" spans="2:13" ht="18" customHeight="1">
      <c r="B15" s="427" t="s">
        <v>98</v>
      </c>
      <c r="C15" s="428"/>
      <c r="D15" s="182">
        <v>123998000</v>
      </c>
      <c r="E15" s="161">
        <v>0.3</v>
      </c>
      <c r="F15" s="264">
        <v>0</v>
      </c>
      <c r="G15" s="248">
        <v>123998000</v>
      </c>
      <c r="H15" s="183">
        <v>0.3</v>
      </c>
      <c r="I15" s="266">
        <v>121833361</v>
      </c>
      <c r="J15" s="162">
        <v>0.3</v>
      </c>
      <c r="K15" s="264">
        <v>-2164639</v>
      </c>
      <c r="L15" s="226">
        <v>98.25429523056823</v>
      </c>
      <c r="M15" s="184"/>
    </row>
    <row r="16" spans="2:13" ht="18" customHeight="1">
      <c r="B16" s="427" t="s">
        <v>99</v>
      </c>
      <c r="C16" s="428"/>
      <c r="D16" s="182">
        <v>382904000</v>
      </c>
      <c r="E16" s="161">
        <v>1</v>
      </c>
      <c r="F16" s="264">
        <v>48873000</v>
      </c>
      <c r="G16" s="248">
        <v>431777000</v>
      </c>
      <c r="H16" s="183">
        <v>1.0999999999999999</v>
      </c>
      <c r="I16" s="266">
        <v>393819486</v>
      </c>
      <c r="J16" s="162">
        <v>1</v>
      </c>
      <c r="K16" s="264">
        <v>-37957514</v>
      </c>
      <c r="L16" s="226">
        <v>91.20900047941414</v>
      </c>
      <c r="M16" s="184"/>
    </row>
    <row r="17" spans="2:13" ht="18" customHeight="1" thickBot="1">
      <c r="B17" s="435" t="s">
        <v>38</v>
      </c>
      <c r="C17" s="436"/>
      <c r="D17" s="186">
        <v>38225750000</v>
      </c>
      <c r="E17" s="187">
        <v>100</v>
      </c>
      <c r="F17" s="265">
        <v>567696000</v>
      </c>
      <c r="G17" s="265">
        <v>38793446000</v>
      </c>
      <c r="H17" s="178">
        <v>100</v>
      </c>
      <c r="I17" s="267">
        <v>38205326485</v>
      </c>
      <c r="J17" s="179">
        <v>100</v>
      </c>
      <c r="K17" s="265">
        <v>-588119515</v>
      </c>
      <c r="L17" s="227">
        <v>98.48397197041994</v>
      </c>
      <c r="M17" s="184"/>
    </row>
    <row r="18" ht="15" customHeight="1"/>
    <row r="19" spans="2:5" ht="15" customHeight="1">
      <c r="B19" s="45" t="s">
        <v>82</v>
      </c>
      <c r="C19" s="45"/>
      <c r="D19" s="48"/>
      <c r="E19" s="49"/>
    </row>
    <row r="20" ht="15" customHeight="1" thickBot="1"/>
    <row r="21" spans="2:13" ht="18" customHeight="1">
      <c r="B21" s="429" t="s">
        <v>244</v>
      </c>
      <c r="C21" s="430"/>
      <c r="D21" s="395" t="s">
        <v>51</v>
      </c>
      <c r="E21" s="422" t="s">
        <v>44</v>
      </c>
      <c r="F21" s="395" t="s">
        <v>52</v>
      </c>
      <c r="G21" s="395" t="s">
        <v>53</v>
      </c>
      <c r="H21" s="418" t="s">
        <v>44</v>
      </c>
      <c r="I21" s="420" t="s">
        <v>246</v>
      </c>
      <c r="J21" s="421"/>
      <c r="K21" s="421"/>
      <c r="L21" s="421"/>
      <c r="M21" s="311" t="s">
        <v>100</v>
      </c>
    </row>
    <row r="22" spans="2:13" ht="18" customHeight="1" thickBot="1">
      <c r="B22" s="431"/>
      <c r="C22" s="432"/>
      <c r="D22" s="396"/>
      <c r="E22" s="396"/>
      <c r="F22" s="396"/>
      <c r="G22" s="396"/>
      <c r="H22" s="419"/>
      <c r="I22" s="307" t="s">
        <v>34</v>
      </c>
      <c r="J22" s="304" t="s">
        <v>45</v>
      </c>
      <c r="K22" s="308" t="s">
        <v>163</v>
      </c>
      <c r="L22" s="310" t="s">
        <v>33</v>
      </c>
      <c r="M22" s="312" t="s">
        <v>101</v>
      </c>
    </row>
    <row r="23" spans="2:13" ht="18" customHeight="1" thickTop="1">
      <c r="B23" s="425" t="s">
        <v>97</v>
      </c>
      <c r="C23" s="426"/>
      <c r="D23" s="182">
        <v>16941985000</v>
      </c>
      <c r="E23" s="156">
        <v>44.3</v>
      </c>
      <c r="F23" s="268">
        <v>142387000</v>
      </c>
      <c r="G23" s="268">
        <v>17084372000</v>
      </c>
      <c r="H23" s="188">
        <v>44</v>
      </c>
      <c r="I23" s="269">
        <v>16795432000</v>
      </c>
      <c r="J23" s="157">
        <v>45.1</v>
      </c>
      <c r="K23" s="268">
        <v>288940000</v>
      </c>
      <c r="L23" s="189">
        <v>98.3087467306378</v>
      </c>
      <c r="M23" s="270">
        <v>149814871</v>
      </c>
    </row>
    <row r="24" spans="2:13" ht="18" customHeight="1">
      <c r="B24" s="427" t="s">
        <v>227</v>
      </c>
      <c r="C24" s="428"/>
      <c r="D24" s="182">
        <v>465285000</v>
      </c>
      <c r="E24" s="156">
        <v>1.2</v>
      </c>
      <c r="F24" s="268">
        <v>2000000</v>
      </c>
      <c r="G24" s="268">
        <v>467285000</v>
      </c>
      <c r="H24" s="188">
        <v>1.2</v>
      </c>
      <c r="I24" s="269">
        <v>431385013</v>
      </c>
      <c r="J24" s="157">
        <v>1.2</v>
      </c>
      <c r="K24" s="268">
        <v>35899987</v>
      </c>
      <c r="L24" s="189">
        <v>92.31732518698439</v>
      </c>
      <c r="M24" s="270">
        <v>0</v>
      </c>
    </row>
    <row r="25" spans="2:13" ht="18" customHeight="1">
      <c r="B25" s="427" t="s">
        <v>147</v>
      </c>
      <c r="C25" s="428"/>
      <c r="D25" s="182">
        <v>331527000</v>
      </c>
      <c r="E25" s="156">
        <v>0.8999999999999999</v>
      </c>
      <c r="F25" s="268">
        <v>2000000</v>
      </c>
      <c r="G25" s="268">
        <v>333527000</v>
      </c>
      <c r="H25" s="188">
        <v>0.8999999999999999</v>
      </c>
      <c r="I25" s="269">
        <v>310833062</v>
      </c>
      <c r="J25" s="157">
        <v>0.8</v>
      </c>
      <c r="K25" s="268">
        <v>22693938</v>
      </c>
      <c r="L25" s="189">
        <v>93.19577185655135</v>
      </c>
      <c r="M25" s="270">
        <v>0</v>
      </c>
    </row>
    <row r="26" spans="2:13" ht="18" customHeight="1">
      <c r="B26" s="427" t="s">
        <v>161</v>
      </c>
      <c r="C26" s="428"/>
      <c r="D26" s="182">
        <v>2522057000</v>
      </c>
      <c r="E26" s="156">
        <v>6.6000000000000005</v>
      </c>
      <c r="F26" s="268">
        <v>65114000</v>
      </c>
      <c r="G26" s="268">
        <v>2587171000</v>
      </c>
      <c r="H26" s="188">
        <v>6.7</v>
      </c>
      <c r="I26" s="266">
        <v>2544179176</v>
      </c>
      <c r="J26" s="157">
        <v>6.800000000000001</v>
      </c>
      <c r="K26" s="268">
        <v>42991824</v>
      </c>
      <c r="L26" s="189">
        <v>98.33826894318157</v>
      </c>
      <c r="M26" s="270">
        <v>43104280</v>
      </c>
    </row>
    <row r="27" spans="2:13" ht="18" customHeight="1">
      <c r="B27" s="433" t="s">
        <v>231</v>
      </c>
      <c r="C27" s="225" t="s">
        <v>148</v>
      </c>
      <c r="D27" s="182">
        <v>17063489000</v>
      </c>
      <c r="E27" s="156">
        <v>44.7</v>
      </c>
      <c r="F27" s="268">
        <v>304912000</v>
      </c>
      <c r="G27" s="268">
        <v>17368401000</v>
      </c>
      <c r="H27" s="188">
        <v>44.800000000000004</v>
      </c>
      <c r="I27" s="266">
        <v>16385380459</v>
      </c>
      <c r="J27" s="157">
        <v>44</v>
      </c>
      <c r="K27" s="268">
        <v>983020541</v>
      </c>
      <c r="L27" s="189">
        <v>94.34017822941789</v>
      </c>
      <c r="M27" s="270">
        <v>683998074</v>
      </c>
    </row>
    <row r="28" spans="2:13" ht="18" customHeight="1">
      <c r="B28" s="434"/>
      <c r="C28" s="225" t="s">
        <v>149</v>
      </c>
      <c r="D28" s="182">
        <v>128539000</v>
      </c>
      <c r="E28" s="156">
        <v>0.3</v>
      </c>
      <c r="F28" s="268">
        <v>2410000</v>
      </c>
      <c r="G28" s="268">
        <v>130949000</v>
      </c>
      <c r="H28" s="188">
        <v>0.3</v>
      </c>
      <c r="I28" s="266">
        <v>90149179</v>
      </c>
      <c r="J28" s="157">
        <v>0.2</v>
      </c>
      <c r="K28" s="268">
        <v>40799821</v>
      </c>
      <c r="L28" s="189">
        <v>68.8429686366448</v>
      </c>
      <c r="M28" s="270">
        <v>0</v>
      </c>
    </row>
    <row r="29" spans="2:13" ht="18" customHeight="1">
      <c r="B29" s="427" t="s">
        <v>264</v>
      </c>
      <c r="C29" s="428"/>
      <c r="D29" s="182">
        <v>265966000</v>
      </c>
      <c r="E29" s="156">
        <v>0.7000000000000001</v>
      </c>
      <c r="F29" s="268">
        <v>0</v>
      </c>
      <c r="G29" s="268">
        <v>265966000</v>
      </c>
      <c r="H29" s="188">
        <v>0.7000000000000001</v>
      </c>
      <c r="I29" s="266">
        <v>255397524</v>
      </c>
      <c r="J29" s="157">
        <v>0.7000000000000001</v>
      </c>
      <c r="K29" s="268">
        <v>10568476</v>
      </c>
      <c r="L29" s="189">
        <v>96.02638081559297</v>
      </c>
      <c r="M29" s="270">
        <v>0</v>
      </c>
    </row>
    <row r="30" spans="2:13" ht="18" customHeight="1">
      <c r="B30" s="427" t="s">
        <v>98</v>
      </c>
      <c r="C30" s="428"/>
      <c r="D30" s="182">
        <v>123998000</v>
      </c>
      <c r="E30" s="156">
        <v>0.3</v>
      </c>
      <c r="F30" s="268">
        <v>0</v>
      </c>
      <c r="G30" s="268">
        <v>123998000</v>
      </c>
      <c r="H30" s="188">
        <v>0.3</v>
      </c>
      <c r="I30" s="266">
        <v>76678992</v>
      </c>
      <c r="J30" s="157">
        <v>0.2</v>
      </c>
      <c r="K30" s="268">
        <v>47319008</v>
      </c>
      <c r="L30" s="189">
        <v>61.83889417571251</v>
      </c>
      <c r="M30" s="270">
        <v>45154369</v>
      </c>
    </row>
    <row r="31" spans="2:13" ht="18" customHeight="1">
      <c r="B31" s="427" t="s">
        <v>99</v>
      </c>
      <c r="C31" s="428"/>
      <c r="D31" s="182">
        <v>382904000</v>
      </c>
      <c r="E31" s="156">
        <v>1</v>
      </c>
      <c r="F31" s="268">
        <v>48873000</v>
      </c>
      <c r="G31" s="268">
        <v>431777000</v>
      </c>
      <c r="H31" s="188">
        <v>1.0999999999999999</v>
      </c>
      <c r="I31" s="266">
        <v>390449066</v>
      </c>
      <c r="J31" s="157">
        <v>1</v>
      </c>
      <c r="K31" s="268">
        <v>41327934</v>
      </c>
      <c r="L31" s="189">
        <v>90.42840771972568</v>
      </c>
      <c r="M31" s="270">
        <v>3370420</v>
      </c>
    </row>
    <row r="32" spans="2:13" ht="18" customHeight="1" thickBot="1">
      <c r="B32" s="435" t="s">
        <v>38</v>
      </c>
      <c r="C32" s="436"/>
      <c r="D32" s="186">
        <v>38225750000</v>
      </c>
      <c r="E32" s="187">
        <v>100</v>
      </c>
      <c r="F32" s="272">
        <v>567696000</v>
      </c>
      <c r="G32" s="272">
        <v>38793446000</v>
      </c>
      <c r="H32" s="187">
        <v>100</v>
      </c>
      <c r="I32" s="267">
        <v>37279884471</v>
      </c>
      <c r="J32" s="179">
        <v>100.00000000000001</v>
      </c>
      <c r="K32" s="265">
        <v>1513561529</v>
      </c>
      <c r="L32" s="190">
        <v>96.09840917715843</v>
      </c>
      <c r="M32" s="271">
        <v>925442014</v>
      </c>
    </row>
    <row r="33" ht="15" customHeight="1"/>
    <row r="34" spans="2:5" ht="15" customHeight="1">
      <c r="B34" s="80" t="s">
        <v>77</v>
      </c>
      <c r="C34" s="80"/>
      <c r="D34" s="48"/>
      <c r="E34" s="49"/>
    </row>
    <row r="35" ht="4.5" customHeight="1"/>
    <row r="36" spans="2:3" ht="15" customHeight="1">
      <c r="B36" s="124" t="s">
        <v>270</v>
      </c>
      <c r="C36" s="124"/>
    </row>
  </sheetData>
  <sheetProtection/>
  <mergeCells count="32">
    <mergeCell ref="B14:C14"/>
    <mergeCell ref="B29:C29"/>
    <mergeCell ref="B30:C30"/>
    <mergeCell ref="B31:C31"/>
    <mergeCell ref="B32:C32"/>
    <mergeCell ref="B27:B28"/>
    <mergeCell ref="B25:C25"/>
    <mergeCell ref="B26:C26"/>
    <mergeCell ref="B21:C22"/>
    <mergeCell ref="B17:C17"/>
    <mergeCell ref="B23:C23"/>
    <mergeCell ref="B24:C24"/>
    <mergeCell ref="B6:C7"/>
    <mergeCell ref="B9:C9"/>
    <mergeCell ref="B15:C15"/>
    <mergeCell ref="B16:C16"/>
    <mergeCell ref="B8:C8"/>
    <mergeCell ref="B10:C10"/>
    <mergeCell ref="B11:C11"/>
    <mergeCell ref="B12:B13"/>
    <mergeCell ref="G6:G7"/>
    <mergeCell ref="H6:H7"/>
    <mergeCell ref="I6:L6"/>
    <mergeCell ref="D6:D7"/>
    <mergeCell ref="E6:E7"/>
    <mergeCell ref="F6:F7"/>
    <mergeCell ref="G21:G22"/>
    <mergeCell ref="H21:H22"/>
    <mergeCell ref="I21:L21"/>
    <mergeCell ref="D21:D22"/>
    <mergeCell ref="E21:E22"/>
    <mergeCell ref="F21:F22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5"/>
  <sheetViews>
    <sheetView view="pageBreakPreview" zoomScaleSheetLayoutView="100" zoomScalePageLayoutView="0" workbookViewId="0" topLeftCell="A1">
      <selection activeCell="E18" sqref="E18"/>
    </sheetView>
  </sheetViews>
  <sheetFormatPr defaultColWidth="9.00390625" defaultRowHeight="13.5"/>
  <cols>
    <col min="1" max="1" width="2.625" style="2" customWidth="1"/>
    <col min="2" max="2" width="15.625" style="2" customWidth="1"/>
    <col min="3" max="3" width="10.625" style="2" customWidth="1"/>
    <col min="4" max="6" width="15.625" style="342" customWidth="1"/>
    <col min="7" max="7" width="10.625" style="343" customWidth="1"/>
    <col min="8" max="8" width="10.625" style="3" customWidth="1"/>
    <col min="9" max="11" width="15.625" style="342" customWidth="1"/>
    <col min="12" max="12" width="10.625" style="343" customWidth="1"/>
    <col min="13" max="16384" width="9.00390625" style="2" customWidth="1"/>
  </cols>
  <sheetData>
    <row r="1" ht="15" customHeight="1"/>
    <row r="2" spans="2:12" s="15" customFormat="1" ht="18.75">
      <c r="B2" s="13" t="s">
        <v>284</v>
      </c>
      <c r="C2" s="344"/>
      <c r="D2" s="344"/>
      <c r="E2" s="344"/>
      <c r="F2" s="344"/>
      <c r="G2" s="345"/>
      <c r="H2" s="346"/>
      <c r="I2" s="344"/>
      <c r="J2" s="344"/>
      <c r="K2" s="344"/>
      <c r="L2" s="345"/>
    </row>
    <row r="3" spans="2:12" s="15" customFormat="1" ht="15" customHeight="1">
      <c r="B3" s="13"/>
      <c r="C3" s="344"/>
      <c r="D3" s="344"/>
      <c r="E3" s="344"/>
      <c r="F3" s="344"/>
      <c r="G3" s="345"/>
      <c r="H3" s="346"/>
      <c r="I3" s="344"/>
      <c r="J3" s="344"/>
      <c r="K3" s="344"/>
      <c r="L3" s="345"/>
    </row>
    <row r="4" spans="2:12" s="15" customFormat="1" ht="15" customHeight="1">
      <c r="B4" s="13"/>
      <c r="C4" s="344"/>
      <c r="D4" s="344"/>
      <c r="E4" s="344"/>
      <c r="F4" s="344"/>
      <c r="G4" s="345"/>
      <c r="H4" s="346"/>
      <c r="I4" s="344"/>
      <c r="J4" s="344"/>
      <c r="K4" s="344"/>
      <c r="L4" s="345"/>
    </row>
    <row r="5" ht="15" customHeight="1" thickBot="1"/>
    <row r="6" spans="2:13" s="3" customFormat="1" ht="18" customHeight="1">
      <c r="B6" s="437" t="s">
        <v>78</v>
      </c>
      <c r="C6" s="439" t="s">
        <v>247</v>
      </c>
      <c r="D6" s="440"/>
      <c r="E6" s="440"/>
      <c r="F6" s="440"/>
      <c r="G6" s="440"/>
      <c r="H6" s="441" t="s">
        <v>248</v>
      </c>
      <c r="I6" s="442"/>
      <c r="J6" s="442"/>
      <c r="K6" s="442"/>
      <c r="L6" s="443"/>
      <c r="M6" s="347"/>
    </row>
    <row r="7" spans="2:13" s="3" customFormat="1" ht="18" customHeight="1" thickBot="1">
      <c r="B7" s="438"/>
      <c r="C7" s="348" t="s">
        <v>79</v>
      </c>
      <c r="D7" s="349" t="s">
        <v>53</v>
      </c>
      <c r="E7" s="349" t="s">
        <v>34</v>
      </c>
      <c r="F7" s="349" t="s">
        <v>46</v>
      </c>
      <c r="G7" s="350" t="s">
        <v>33</v>
      </c>
      <c r="H7" s="351" t="s">
        <v>79</v>
      </c>
      <c r="I7" s="349" t="s">
        <v>53</v>
      </c>
      <c r="J7" s="349" t="s">
        <v>34</v>
      </c>
      <c r="K7" s="349" t="s">
        <v>163</v>
      </c>
      <c r="L7" s="352" t="s">
        <v>33</v>
      </c>
      <c r="M7" s="347"/>
    </row>
    <row r="8" spans="2:13" ht="18" customHeight="1" thickTop="1">
      <c r="B8" s="8"/>
      <c r="C8" s="353" t="s">
        <v>102</v>
      </c>
      <c r="D8" s="354">
        <v>19314169000</v>
      </c>
      <c r="E8" s="355">
        <v>19324355022</v>
      </c>
      <c r="F8" s="354">
        <v>10186022</v>
      </c>
      <c r="G8" s="356">
        <v>100.05273859827983</v>
      </c>
      <c r="H8" s="357" t="s">
        <v>102</v>
      </c>
      <c r="I8" s="354">
        <v>17749478000</v>
      </c>
      <c r="J8" s="355">
        <v>17415624117</v>
      </c>
      <c r="K8" s="354">
        <v>333853883</v>
      </c>
      <c r="L8" s="358">
        <v>98.11907773851152</v>
      </c>
      <c r="M8" s="359"/>
    </row>
    <row r="9" spans="2:13" ht="18" customHeight="1">
      <c r="B9" s="8" t="s">
        <v>154</v>
      </c>
      <c r="C9" s="353" t="s">
        <v>103</v>
      </c>
      <c r="D9" s="354">
        <v>2038397000</v>
      </c>
      <c r="E9" s="354">
        <v>1928032817</v>
      </c>
      <c r="F9" s="354">
        <v>-110364183</v>
      </c>
      <c r="G9" s="356">
        <v>94.58573658615079</v>
      </c>
      <c r="H9" s="357" t="s">
        <v>103</v>
      </c>
      <c r="I9" s="354">
        <v>2722139000</v>
      </c>
      <c r="J9" s="354">
        <v>2638689065</v>
      </c>
      <c r="K9" s="354">
        <v>83449935</v>
      </c>
      <c r="L9" s="358">
        <v>96.93439846385508</v>
      </c>
      <c r="M9" s="359"/>
    </row>
    <row r="10" spans="2:13" ht="18" customHeight="1">
      <c r="B10" s="9"/>
      <c r="C10" s="360" t="s">
        <v>95</v>
      </c>
      <c r="D10" s="361">
        <v>21352566000</v>
      </c>
      <c r="E10" s="361">
        <v>21252387839</v>
      </c>
      <c r="F10" s="361">
        <v>-100178161</v>
      </c>
      <c r="G10" s="362">
        <v>99.53083783466586</v>
      </c>
      <c r="H10" s="363" t="s">
        <v>95</v>
      </c>
      <c r="I10" s="361">
        <v>20471617000</v>
      </c>
      <c r="J10" s="361">
        <v>20054313182</v>
      </c>
      <c r="K10" s="361">
        <v>417303818</v>
      </c>
      <c r="L10" s="364">
        <v>97.96154930995436</v>
      </c>
      <c r="M10" s="359"/>
    </row>
    <row r="11" spans="2:13" ht="18" customHeight="1">
      <c r="B11" s="8"/>
      <c r="C11" s="353" t="s">
        <v>102</v>
      </c>
      <c r="D11" s="354">
        <v>5328249000</v>
      </c>
      <c r="E11" s="354">
        <v>5298777376</v>
      </c>
      <c r="F11" s="354">
        <v>-29471624</v>
      </c>
      <c r="G11" s="356">
        <v>99.44687975355507</v>
      </c>
      <c r="H11" s="357" t="s">
        <v>102</v>
      </c>
      <c r="I11" s="354">
        <v>4507878000</v>
      </c>
      <c r="J11" s="354">
        <v>4427371090</v>
      </c>
      <c r="K11" s="354">
        <v>80506910</v>
      </c>
      <c r="L11" s="358">
        <v>98.21408409899291</v>
      </c>
      <c r="M11" s="359"/>
    </row>
    <row r="12" spans="2:13" ht="18" customHeight="1">
      <c r="B12" s="8" t="s">
        <v>105</v>
      </c>
      <c r="C12" s="353" t="s">
        <v>103</v>
      </c>
      <c r="D12" s="354">
        <v>1724838000</v>
      </c>
      <c r="E12" s="354">
        <v>1752327300</v>
      </c>
      <c r="F12" s="354">
        <v>27489300</v>
      </c>
      <c r="G12" s="356">
        <v>101.59373228094464</v>
      </c>
      <c r="H12" s="357" t="s">
        <v>103</v>
      </c>
      <c r="I12" s="354">
        <v>4578589990</v>
      </c>
      <c r="J12" s="354">
        <v>4361578721</v>
      </c>
      <c r="K12" s="354">
        <v>217011269</v>
      </c>
      <c r="L12" s="358">
        <v>95.2603035110379</v>
      </c>
      <c r="M12" s="359"/>
    </row>
    <row r="13" spans="2:13" ht="18" customHeight="1">
      <c r="B13" s="9"/>
      <c r="C13" s="360" t="s">
        <v>95</v>
      </c>
      <c r="D13" s="361">
        <v>7053087000</v>
      </c>
      <c r="E13" s="361">
        <v>7051104676</v>
      </c>
      <c r="F13" s="361">
        <v>-1982324</v>
      </c>
      <c r="G13" s="362">
        <v>99.97189423581476</v>
      </c>
      <c r="H13" s="363" t="s">
        <v>95</v>
      </c>
      <c r="I13" s="361">
        <v>9086467990</v>
      </c>
      <c r="J13" s="361">
        <v>8788949811</v>
      </c>
      <c r="K13" s="361">
        <v>297518179</v>
      </c>
      <c r="L13" s="364">
        <v>96.72570046659021</v>
      </c>
      <c r="M13" s="359"/>
    </row>
    <row r="14" spans="2:13" ht="18" customHeight="1">
      <c r="B14" s="8" t="s">
        <v>150</v>
      </c>
      <c r="C14" s="353" t="s">
        <v>102</v>
      </c>
      <c r="D14" s="354">
        <v>73766000</v>
      </c>
      <c r="E14" s="354">
        <v>73229818</v>
      </c>
      <c r="F14" s="354">
        <v>-536182</v>
      </c>
      <c r="G14" s="356">
        <v>99.27313125288073</v>
      </c>
      <c r="H14" s="357" t="s">
        <v>102</v>
      </c>
      <c r="I14" s="354">
        <v>60615000</v>
      </c>
      <c r="J14" s="354">
        <v>57380312</v>
      </c>
      <c r="K14" s="354">
        <v>3234688</v>
      </c>
      <c r="L14" s="358">
        <v>94.6635519260909</v>
      </c>
      <c r="M14" s="359"/>
    </row>
    <row r="15" spans="2:13" ht="18" customHeight="1">
      <c r="B15" s="8"/>
      <c r="C15" s="353" t="s">
        <v>103</v>
      </c>
      <c r="D15" s="365" t="s">
        <v>142</v>
      </c>
      <c r="E15" s="365" t="s">
        <v>142</v>
      </c>
      <c r="F15" s="365" t="s">
        <v>294</v>
      </c>
      <c r="G15" s="366" t="s">
        <v>294</v>
      </c>
      <c r="H15" s="357" t="s">
        <v>103</v>
      </c>
      <c r="I15" s="354">
        <v>94070000</v>
      </c>
      <c r="J15" s="365">
        <v>89988796</v>
      </c>
      <c r="K15" s="354">
        <v>4081204</v>
      </c>
      <c r="L15" s="358">
        <v>95.66152439672584</v>
      </c>
      <c r="M15" s="359"/>
    </row>
    <row r="16" spans="2:13" ht="18" customHeight="1">
      <c r="B16" s="9" t="s">
        <v>105</v>
      </c>
      <c r="C16" s="360" t="s">
        <v>95</v>
      </c>
      <c r="D16" s="361">
        <v>73766000</v>
      </c>
      <c r="E16" s="361">
        <v>73229818</v>
      </c>
      <c r="F16" s="361">
        <v>-536182</v>
      </c>
      <c r="G16" s="362">
        <v>99.27313125288073</v>
      </c>
      <c r="H16" s="363" t="s">
        <v>95</v>
      </c>
      <c r="I16" s="361">
        <v>154685000</v>
      </c>
      <c r="J16" s="361">
        <v>147369108</v>
      </c>
      <c r="K16" s="361">
        <v>7315892</v>
      </c>
      <c r="L16" s="364">
        <v>95.27045802760449</v>
      </c>
      <c r="M16" s="359"/>
    </row>
    <row r="17" spans="2:13" ht="18" customHeight="1">
      <c r="B17" s="8" t="s">
        <v>282</v>
      </c>
      <c r="C17" s="353" t="s">
        <v>102</v>
      </c>
      <c r="D17" s="354">
        <v>28506000</v>
      </c>
      <c r="E17" s="354">
        <v>26022737</v>
      </c>
      <c r="F17" s="354">
        <v>-2483263</v>
      </c>
      <c r="G17" s="356">
        <v>91.288630463762</v>
      </c>
      <c r="H17" s="357" t="s">
        <v>102</v>
      </c>
      <c r="I17" s="354">
        <v>29110000</v>
      </c>
      <c r="J17" s="354">
        <v>26640111</v>
      </c>
      <c r="K17" s="354">
        <v>2469889</v>
      </c>
      <c r="L17" s="358">
        <v>91.51532463071109</v>
      </c>
      <c r="M17" s="359"/>
    </row>
    <row r="18" spans="2:13" ht="18" customHeight="1">
      <c r="B18" s="8" t="s">
        <v>283</v>
      </c>
      <c r="C18" s="353" t="s">
        <v>103</v>
      </c>
      <c r="D18" s="365" t="s">
        <v>142</v>
      </c>
      <c r="E18" s="365" t="s">
        <v>142</v>
      </c>
      <c r="F18" s="365" t="s">
        <v>294</v>
      </c>
      <c r="G18" s="366" t="s">
        <v>294</v>
      </c>
      <c r="H18" s="357" t="s">
        <v>103</v>
      </c>
      <c r="I18" s="354">
        <v>3539000</v>
      </c>
      <c r="J18" s="354">
        <v>3524660</v>
      </c>
      <c r="K18" s="354">
        <v>14340</v>
      </c>
      <c r="L18" s="358">
        <v>99.59480079118394</v>
      </c>
      <c r="M18" s="359"/>
    </row>
    <row r="19" spans="2:13" ht="18" customHeight="1">
      <c r="B19" s="9" t="s">
        <v>105</v>
      </c>
      <c r="C19" s="360" t="s">
        <v>95</v>
      </c>
      <c r="D19" s="361">
        <v>28506000</v>
      </c>
      <c r="E19" s="361">
        <v>26022737</v>
      </c>
      <c r="F19" s="361">
        <v>-2483263</v>
      </c>
      <c r="G19" s="362">
        <v>91.288630463762</v>
      </c>
      <c r="H19" s="363" t="s">
        <v>95</v>
      </c>
      <c r="I19" s="361">
        <v>32649000</v>
      </c>
      <c r="J19" s="361">
        <v>30164771</v>
      </c>
      <c r="K19" s="361">
        <v>2484229</v>
      </c>
      <c r="L19" s="364">
        <v>92.3911023308524</v>
      </c>
      <c r="M19" s="359"/>
    </row>
    <row r="20" spans="2:13" ht="18" customHeight="1">
      <c r="B20" s="8" t="s">
        <v>187</v>
      </c>
      <c r="C20" s="353" t="s">
        <v>102</v>
      </c>
      <c r="D20" s="354">
        <v>7675531000</v>
      </c>
      <c r="E20" s="354">
        <v>7578783348</v>
      </c>
      <c r="F20" s="354">
        <v>-96747652</v>
      </c>
      <c r="G20" s="356">
        <v>98.73953147997187</v>
      </c>
      <c r="H20" s="357" t="s">
        <v>102</v>
      </c>
      <c r="I20" s="354">
        <v>6323409000</v>
      </c>
      <c r="J20" s="354">
        <v>6091259820</v>
      </c>
      <c r="K20" s="354">
        <v>232149180</v>
      </c>
      <c r="L20" s="358">
        <v>96.32873375737677</v>
      </c>
      <c r="M20" s="359"/>
    </row>
    <row r="21" spans="2:13" ht="18" customHeight="1">
      <c r="B21" s="8"/>
      <c r="C21" s="353" t="s">
        <v>103</v>
      </c>
      <c r="D21" s="354">
        <v>3921784000</v>
      </c>
      <c r="E21" s="354">
        <v>2227954176</v>
      </c>
      <c r="F21" s="354">
        <v>-1693829824</v>
      </c>
      <c r="G21" s="356">
        <v>56.809711498644496</v>
      </c>
      <c r="H21" s="357" t="s">
        <v>103</v>
      </c>
      <c r="I21" s="354">
        <v>6151729800</v>
      </c>
      <c r="J21" s="354">
        <v>4480474179</v>
      </c>
      <c r="K21" s="354">
        <v>1671255621</v>
      </c>
      <c r="L21" s="358">
        <v>72.83275313880007</v>
      </c>
      <c r="M21" s="359"/>
    </row>
    <row r="22" spans="2:13" ht="18" customHeight="1">
      <c r="B22" s="9" t="s">
        <v>188</v>
      </c>
      <c r="C22" s="360" t="s">
        <v>95</v>
      </c>
      <c r="D22" s="361">
        <v>11597315000</v>
      </c>
      <c r="E22" s="361">
        <v>9806737524</v>
      </c>
      <c r="F22" s="361">
        <v>-1790577476</v>
      </c>
      <c r="G22" s="362">
        <v>84.56041354399704</v>
      </c>
      <c r="H22" s="363" t="s">
        <v>95</v>
      </c>
      <c r="I22" s="361">
        <v>12475138800</v>
      </c>
      <c r="J22" s="361">
        <v>10571733999</v>
      </c>
      <c r="K22" s="361">
        <v>1903404801</v>
      </c>
      <c r="L22" s="364">
        <v>84.74241584390228</v>
      </c>
      <c r="M22" s="359"/>
    </row>
    <row r="23" spans="2:13" ht="18" customHeight="1">
      <c r="B23" s="8" t="s">
        <v>151</v>
      </c>
      <c r="C23" s="353" t="s">
        <v>102</v>
      </c>
      <c r="D23" s="354">
        <v>150593000</v>
      </c>
      <c r="E23" s="354">
        <v>147248286</v>
      </c>
      <c r="F23" s="354">
        <v>-3344714</v>
      </c>
      <c r="G23" s="356">
        <v>97.77897113411646</v>
      </c>
      <c r="H23" s="357" t="s">
        <v>102</v>
      </c>
      <c r="I23" s="354">
        <v>118226000</v>
      </c>
      <c r="J23" s="354">
        <v>106970895</v>
      </c>
      <c r="K23" s="354">
        <v>11255105</v>
      </c>
      <c r="L23" s="367">
        <v>90.48000862754387</v>
      </c>
      <c r="M23" s="359"/>
    </row>
    <row r="24" spans="2:13" ht="18" customHeight="1">
      <c r="B24" s="8" t="s">
        <v>107</v>
      </c>
      <c r="C24" s="353" t="s">
        <v>103</v>
      </c>
      <c r="D24" s="365">
        <v>36932000</v>
      </c>
      <c r="E24" s="365">
        <v>32331000</v>
      </c>
      <c r="F24" s="365">
        <v>-4601000</v>
      </c>
      <c r="G24" s="366">
        <v>87.5419690241525</v>
      </c>
      <c r="H24" s="357" t="s">
        <v>103</v>
      </c>
      <c r="I24" s="365">
        <v>56394000</v>
      </c>
      <c r="J24" s="365">
        <v>51795300</v>
      </c>
      <c r="K24" s="365">
        <v>4598700</v>
      </c>
      <c r="L24" s="368">
        <v>91.84540908607298</v>
      </c>
      <c r="M24" s="359"/>
    </row>
    <row r="25" spans="2:13" ht="18" customHeight="1">
      <c r="B25" s="9" t="s">
        <v>104</v>
      </c>
      <c r="C25" s="360" t="s">
        <v>95</v>
      </c>
      <c r="D25" s="361">
        <v>187525000</v>
      </c>
      <c r="E25" s="361">
        <v>179579286</v>
      </c>
      <c r="F25" s="361">
        <v>-7945714</v>
      </c>
      <c r="G25" s="362">
        <v>95.76285081989067</v>
      </c>
      <c r="H25" s="363" t="s">
        <v>95</v>
      </c>
      <c r="I25" s="361">
        <v>174620000</v>
      </c>
      <c r="J25" s="361">
        <v>158766195</v>
      </c>
      <c r="K25" s="361">
        <v>15853805</v>
      </c>
      <c r="L25" s="364">
        <v>90.92096838850074</v>
      </c>
      <c r="M25" s="359"/>
    </row>
    <row r="26" spans="2:13" ht="18" customHeight="1">
      <c r="B26" s="8" t="s">
        <v>108</v>
      </c>
      <c r="C26" s="353" t="s">
        <v>102</v>
      </c>
      <c r="D26" s="354">
        <v>841095000</v>
      </c>
      <c r="E26" s="354">
        <v>843933082</v>
      </c>
      <c r="F26" s="354">
        <v>2838082</v>
      </c>
      <c r="G26" s="356">
        <v>100.33742704450745</v>
      </c>
      <c r="H26" s="357" t="s">
        <v>102</v>
      </c>
      <c r="I26" s="354">
        <v>837732000</v>
      </c>
      <c r="J26" s="354">
        <v>762219767</v>
      </c>
      <c r="K26" s="354">
        <v>75512233</v>
      </c>
      <c r="L26" s="358">
        <v>90.98611095195122</v>
      </c>
      <c r="M26" s="359"/>
    </row>
    <row r="27" spans="2:13" ht="18" customHeight="1">
      <c r="B27" s="8"/>
      <c r="C27" s="353" t="s">
        <v>103</v>
      </c>
      <c r="D27" s="365" t="s">
        <v>142</v>
      </c>
      <c r="E27" s="365" t="s">
        <v>142</v>
      </c>
      <c r="F27" s="365" t="s">
        <v>294</v>
      </c>
      <c r="G27" s="366" t="s">
        <v>294</v>
      </c>
      <c r="H27" s="357" t="s">
        <v>103</v>
      </c>
      <c r="I27" s="365">
        <v>185704000</v>
      </c>
      <c r="J27" s="365">
        <v>185043260</v>
      </c>
      <c r="K27" s="354">
        <v>660740</v>
      </c>
      <c r="L27" s="358">
        <v>99.64419721707664</v>
      </c>
      <c r="M27" s="359"/>
    </row>
    <row r="28" spans="2:13" ht="18" customHeight="1" thickBot="1">
      <c r="B28" s="10" t="s">
        <v>104</v>
      </c>
      <c r="C28" s="369" t="s">
        <v>95</v>
      </c>
      <c r="D28" s="370">
        <v>841095000</v>
      </c>
      <c r="E28" s="370">
        <v>843933082</v>
      </c>
      <c r="F28" s="370">
        <v>2838082</v>
      </c>
      <c r="G28" s="371">
        <v>100.33742704450745</v>
      </c>
      <c r="H28" s="372" t="s">
        <v>95</v>
      </c>
      <c r="I28" s="370">
        <v>1023436000</v>
      </c>
      <c r="J28" s="370">
        <v>947263027</v>
      </c>
      <c r="K28" s="370">
        <v>76172973</v>
      </c>
      <c r="L28" s="373">
        <v>92.55713371427231</v>
      </c>
      <c r="M28" s="359"/>
    </row>
    <row r="29" spans="2:13" ht="18" customHeight="1">
      <c r="B29" s="8"/>
      <c r="C29" s="353" t="s">
        <v>102</v>
      </c>
      <c r="D29" s="354">
        <v>33411909000</v>
      </c>
      <c r="E29" s="354">
        <v>33292349669</v>
      </c>
      <c r="F29" s="354">
        <v>-119559331</v>
      </c>
      <c r="G29" s="356">
        <v>99.64216551948589</v>
      </c>
      <c r="H29" s="357" t="s">
        <v>102</v>
      </c>
      <c r="I29" s="354">
        <v>29626448000</v>
      </c>
      <c r="J29" s="354">
        <v>28887466112</v>
      </c>
      <c r="K29" s="354">
        <v>738981888</v>
      </c>
      <c r="L29" s="358">
        <v>97.50566828666062</v>
      </c>
      <c r="M29" s="359"/>
    </row>
    <row r="30" spans="2:13" ht="18" customHeight="1">
      <c r="B30" s="8" t="s">
        <v>38</v>
      </c>
      <c r="C30" s="353" t="s">
        <v>103</v>
      </c>
      <c r="D30" s="354">
        <v>7721951000</v>
      </c>
      <c r="E30" s="354">
        <v>5940645293</v>
      </c>
      <c r="F30" s="354">
        <v>-1781305707</v>
      </c>
      <c r="G30" s="356">
        <v>76.93192164778047</v>
      </c>
      <c r="H30" s="357" t="s">
        <v>103</v>
      </c>
      <c r="I30" s="354">
        <v>13792165790</v>
      </c>
      <c r="J30" s="354">
        <v>11811093981</v>
      </c>
      <c r="K30" s="354">
        <v>1981071809</v>
      </c>
      <c r="L30" s="358">
        <v>85.63625293399261</v>
      </c>
      <c r="M30" s="359"/>
    </row>
    <row r="31" spans="2:13" ht="18" customHeight="1" thickBot="1">
      <c r="B31" s="10"/>
      <c r="C31" s="369" t="s">
        <v>95</v>
      </c>
      <c r="D31" s="370">
        <v>41133860000</v>
      </c>
      <c r="E31" s="370">
        <v>39232994962</v>
      </c>
      <c r="F31" s="370">
        <v>-1900865038</v>
      </c>
      <c r="G31" s="371">
        <v>95.37883136180267</v>
      </c>
      <c r="H31" s="372" t="s">
        <v>95</v>
      </c>
      <c r="I31" s="370">
        <v>43418613790</v>
      </c>
      <c r="J31" s="370">
        <v>40698560093</v>
      </c>
      <c r="K31" s="370">
        <v>2720053697</v>
      </c>
      <c r="L31" s="373">
        <v>93.735282037893</v>
      </c>
      <c r="M31" s="359"/>
    </row>
    <row r="32" spans="2:12" ht="15" customHeight="1">
      <c r="B32" s="3"/>
      <c r="C32" s="3"/>
      <c r="D32" s="374"/>
      <c r="E32" s="374"/>
      <c r="F32" s="374"/>
      <c r="G32" s="375"/>
      <c r="I32" s="374"/>
      <c r="J32" s="374"/>
      <c r="K32" s="374"/>
      <c r="L32" s="375"/>
    </row>
    <row r="33" spans="2:12" ht="15" customHeight="1">
      <c r="B33" s="3" t="s">
        <v>77</v>
      </c>
      <c r="C33" s="3"/>
      <c r="D33" s="374"/>
      <c r="E33" s="374"/>
      <c r="F33" s="374"/>
      <c r="G33" s="375"/>
      <c r="I33" s="374"/>
      <c r="J33" s="374"/>
      <c r="K33" s="374"/>
      <c r="L33" s="375"/>
    </row>
    <row r="34" spans="7:13" ht="4.5" customHeight="1">
      <c r="G34" s="376"/>
      <c r="H34" s="376"/>
      <c r="I34" s="377"/>
      <c r="K34" s="378"/>
      <c r="L34" s="377"/>
      <c r="M34" s="342"/>
    </row>
    <row r="35" spans="2:13" ht="13.5">
      <c r="B35" s="379"/>
      <c r="C35" s="380"/>
      <c r="G35" s="376"/>
      <c r="H35" s="376"/>
      <c r="I35" s="377"/>
      <c r="K35" s="378"/>
      <c r="L35" s="377"/>
      <c r="M35" s="342"/>
    </row>
  </sheetData>
  <sheetProtection/>
  <mergeCells count="3">
    <mergeCell ref="B6:B7"/>
    <mergeCell ref="C6:G6"/>
    <mergeCell ref="H6:L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40"/>
  <sheetViews>
    <sheetView view="pageBreakPreview" zoomScale="115" zoomScaleSheetLayoutView="115" zoomScalePageLayoutView="0" workbookViewId="0" topLeftCell="A1">
      <selection activeCell="J35" sqref="J35"/>
    </sheetView>
  </sheetViews>
  <sheetFormatPr defaultColWidth="9.00390625" defaultRowHeight="13.5"/>
  <cols>
    <col min="1" max="1" width="2.50390625" style="44" customWidth="1"/>
    <col min="2" max="2" width="3.625" style="44" customWidth="1"/>
    <col min="3" max="3" width="2.625" style="44" customWidth="1"/>
    <col min="4" max="4" width="30.625" style="44" customWidth="1"/>
    <col min="5" max="6" width="15.625" style="18" customWidth="1"/>
    <col min="7" max="7" width="12.625" style="18" customWidth="1"/>
    <col min="8" max="8" width="15.625" style="18" customWidth="1"/>
    <col min="9" max="16384" width="9.00390625" style="44" customWidth="1"/>
  </cols>
  <sheetData>
    <row r="1" ht="15" customHeight="1"/>
    <row r="2" spans="2:8" s="53" customFormat="1" ht="20.25">
      <c r="B2" s="54" t="s">
        <v>286</v>
      </c>
      <c r="E2" s="14"/>
      <c r="F2" s="14"/>
      <c r="G2" s="14"/>
      <c r="H2" s="14"/>
    </row>
    <row r="3" ht="15" customHeight="1"/>
    <row r="4" spans="2:8" s="45" customFormat="1" ht="15" customHeight="1">
      <c r="B4" s="106" t="s">
        <v>1</v>
      </c>
      <c r="E4" s="16"/>
      <c r="H4" s="52" t="s">
        <v>285</v>
      </c>
    </row>
    <row r="5" ht="15" customHeight="1" thickBot="1"/>
    <row r="6" spans="2:8" ht="15" customHeight="1">
      <c r="B6" s="109"/>
      <c r="C6" s="192"/>
      <c r="D6" s="193"/>
      <c r="E6" s="41"/>
      <c r="F6" s="41"/>
      <c r="G6" s="133"/>
      <c r="H6" s="446" t="s">
        <v>249</v>
      </c>
    </row>
    <row r="7" spans="2:8" ht="30" customHeight="1">
      <c r="B7" s="194"/>
      <c r="C7" s="444" t="s">
        <v>0</v>
      </c>
      <c r="D7" s="445"/>
      <c r="E7" s="303" t="s">
        <v>40</v>
      </c>
      <c r="F7" s="303" t="s">
        <v>41</v>
      </c>
      <c r="G7" s="303" t="s">
        <v>33</v>
      </c>
      <c r="H7" s="447"/>
    </row>
    <row r="8" spans="2:8" ht="15" customHeight="1" thickBot="1">
      <c r="B8" s="110"/>
      <c r="C8" s="195"/>
      <c r="D8" s="196"/>
      <c r="E8" s="40"/>
      <c r="F8" s="40"/>
      <c r="G8" s="134"/>
      <c r="H8" s="448"/>
    </row>
    <row r="9" spans="2:8" ht="15" customHeight="1" thickTop="1">
      <c r="B9" s="51" t="s">
        <v>2</v>
      </c>
      <c r="C9" s="100">
        <v>1</v>
      </c>
      <c r="D9" s="95" t="s">
        <v>3</v>
      </c>
      <c r="E9" s="23">
        <v>20455349</v>
      </c>
      <c r="F9" s="23">
        <v>11331838</v>
      </c>
      <c r="G9" s="157">
        <v>55.397920612354255</v>
      </c>
      <c r="H9" s="135" t="s">
        <v>295</v>
      </c>
    </row>
    <row r="10" spans="2:8" ht="15" customHeight="1">
      <c r="B10" s="197"/>
      <c r="C10" s="159">
        <v>2</v>
      </c>
      <c r="D10" s="198" t="s">
        <v>58</v>
      </c>
      <c r="E10" s="23">
        <v>656875</v>
      </c>
      <c r="F10" s="23">
        <v>235444</v>
      </c>
      <c r="G10" s="157">
        <v>35.84304471931494</v>
      </c>
      <c r="H10" s="136" t="s">
        <v>295</v>
      </c>
    </row>
    <row r="11" spans="2:8" ht="15" customHeight="1">
      <c r="B11" s="197"/>
      <c r="C11" s="159">
        <v>3</v>
      </c>
      <c r="D11" s="160" t="s">
        <v>4</v>
      </c>
      <c r="E11" s="23">
        <v>9000</v>
      </c>
      <c r="F11" s="23">
        <v>5446</v>
      </c>
      <c r="G11" s="157">
        <v>60.51111111111111</v>
      </c>
      <c r="H11" s="136" t="s">
        <v>295</v>
      </c>
    </row>
    <row r="12" spans="2:8" ht="15" customHeight="1">
      <c r="B12" s="197"/>
      <c r="C12" s="159">
        <v>4</v>
      </c>
      <c r="D12" s="160" t="s">
        <v>143</v>
      </c>
      <c r="E12" s="23">
        <v>32000</v>
      </c>
      <c r="F12" s="23">
        <v>9394</v>
      </c>
      <c r="G12" s="157">
        <v>29.35625</v>
      </c>
      <c r="H12" s="136" t="s">
        <v>295</v>
      </c>
    </row>
    <row r="13" spans="2:8" ht="15" customHeight="1">
      <c r="B13" s="197"/>
      <c r="C13" s="159">
        <v>5</v>
      </c>
      <c r="D13" s="160" t="s">
        <v>144</v>
      </c>
      <c r="E13" s="23">
        <v>31000</v>
      </c>
      <c r="F13" s="23">
        <v>0</v>
      </c>
      <c r="G13" s="157">
        <v>0</v>
      </c>
      <c r="H13" s="136" t="s">
        <v>295</v>
      </c>
    </row>
    <row r="14" spans="2:8" ht="15" customHeight="1">
      <c r="B14" s="197"/>
      <c r="C14" s="159">
        <v>6</v>
      </c>
      <c r="D14" s="160" t="s">
        <v>263</v>
      </c>
      <c r="E14" s="23">
        <v>168000</v>
      </c>
      <c r="F14" s="23">
        <v>147572</v>
      </c>
      <c r="G14" s="157">
        <v>87.8404761904762</v>
      </c>
      <c r="H14" s="136" t="s">
        <v>295</v>
      </c>
    </row>
    <row r="15" spans="2:8" ht="15" customHeight="1">
      <c r="B15" s="197"/>
      <c r="C15" s="159">
        <v>7</v>
      </c>
      <c r="D15" s="160" t="s">
        <v>262</v>
      </c>
      <c r="E15" s="23">
        <v>4200000</v>
      </c>
      <c r="F15" s="23">
        <v>2351678</v>
      </c>
      <c r="G15" s="157">
        <v>55.992333333333335</v>
      </c>
      <c r="H15" s="136" t="s">
        <v>295</v>
      </c>
    </row>
    <row r="16" spans="2:8" ht="15" customHeight="1">
      <c r="B16" s="197"/>
      <c r="C16" s="159">
        <v>8</v>
      </c>
      <c r="D16" s="160" t="s">
        <v>145</v>
      </c>
      <c r="E16" s="23">
        <v>7100</v>
      </c>
      <c r="F16" s="23">
        <v>2908</v>
      </c>
      <c r="G16" s="157">
        <v>40.95774647887324</v>
      </c>
      <c r="H16" s="136" t="s">
        <v>295</v>
      </c>
    </row>
    <row r="17" spans="2:8" ht="15" customHeight="1">
      <c r="B17" s="197"/>
      <c r="C17" s="159">
        <v>9</v>
      </c>
      <c r="D17" s="160" t="s">
        <v>242</v>
      </c>
      <c r="E17" s="23">
        <v>29000</v>
      </c>
      <c r="F17" s="23">
        <v>14751</v>
      </c>
      <c r="G17" s="157">
        <v>50.86551724137931</v>
      </c>
      <c r="H17" s="136" t="s">
        <v>295</v>
      </c>
    </row>
    <row r="18" spans="2:8" ht="15" customHeight="1">
      <c r="B18" s="197"/>
      <c r="C18" s="159">
        <v>10</v>
      </c>
      <c r="D18" s="160" t="s">
        <v>109</v>
      </c>
      <c r="E18" s="23">
        <v>474273</v>
      </c>
      <c r="F18" s="23">
        <v>127295</v>
      </c>
      <c r="G18" s="157">
        <v>26.84002673565647</v>
      </c>
      <c r="H18" s="136" t="s">
        <v>295</v>
      </c>
    </row>
    <row r="19" spans="2:8" ht="15" customHeight="1">
      <c r="B19" s="197"/>
      <c r="C19" s="159">
        <v>11</v>
      </c>
      <c r="D19" s="160" t="s">
        <v>5</v>
      </c>
      <c r="E19" s="23">
        <v>22520000</v>
      </c>
      <c r="F19" s="23">
        <v>17379769</v>
      </c>
      <c r="G19" s="157">
        <v>77.17481793960924</v>
      </c>
      <c r="H19" s="136" t="s">
        <v>295</v>
      </c>
    </row>
    <row r="20" spans="2:8" ht="15" customHeight="1">
      <c r="B20" s="197"/>
      <c r="C20" s="159">
        <v>12</v>
      </c>
      <c r="D20" s="160" t="s">
        <v>6</v>
      </c>
      <c r="E20" s="23">
        <v>18000</v>
      </c>
      <c r="F20" s="23">
        <v>11078</v>
      </c>
      <c r="G20" s="157">
        <v>61.544444444444444</v>
      </c>
      <c r="H20" s="136" t="s">
        <v>295</v>
      </c>
    </row>
    <row r="21" spans="2:8" ht="15" customHeight="1">
      <c r="B21" s="197" t="s">
        <v>2</v>
      </c>
      <c r="C21" s="159">
        <v>13</v>
      </c>
      <c r="D21" s="160" t="s">
        <v>146</v>
      </c>
      <c r="E21" s="23">
        <v>667418</v>
      </c>
      <c r="F21" s="23">
        <v>235851</v>
      </c>
      <c r="G21" s="157">
        <v>35.3378242720454</v>
      </c>
      <c r="H21" s="136" t="s">
        <v>295</v>
      </c>
    </row>
    <row r="22" spans="2:8" ht="15" customHeight="1">
      <c r="B22" s="197" t="s">
        <v>2</v>
      </c>
      <c r="C22" s="159">
        <v>14</v>
      </c>
      <c r="D22" s="160" t="s">
        <v>7</v>
      </c>
      <c r="E22" s="23">
        <v>2591104</v>
      </c>
      <c r="F22" s="23">
        <v>1039166</v>
      </c>
      <c r="G22" s="157">
        <v>40.10514437089364</v>
      </c>
      <c r="H22" s="136" t="s">
        <v>295</v>
      </c>
    </row>
    <row r="23" spans="2:8" ht="15" customHeight="1">
      <c r="B23" s="197"/>
      <c r="C23" s="159">
        <v>15</v>
      </c>
      <c r="D23" s="160" t="s">
        <v>8</v>
      </c>
      <c r="E23" s="23">
        <v>24701011</v>
      </c>
      <c r="F23" s="23">
        <v>9451079</v>
      </c>
      <c r="G23" s="157">
        <v>38.26191162782771</v>
      </c>
      <c r="H23" s="136">
        <v>1344684</v>
      </c>
    </row>
    <row r="24" spans="2:8" ht="15" customHeight="1">
      <c r="B24" s="197"/>
      <c r="C24" s="159">
        <v>16</v>
      </c>
      <c r="D24" s="160" t="s">
        <v>9</v>
      </c>
      <c r="E24" s="23">
        <v>6385799</v>
      </c>
      <c r="F24" s="23">
        <v>1450597</v>
      </c>
      <c r="G24" s="157">
        <v>22.71598276112355</v>
      </c>
      <c r="H24" s="136">
        <v>282370</v>
      </c>
    </row>
    <row r="25" spans="2:8" ht="15" customHeight="1">
      <c r="B25" s="197" t="s">
        <v>2</v>
      </c>
      <c r="C25" s="159">
        <v>17</v>
      </c>
      <c r="D25" s="160" t="s">
        <v>10</v>
      </c>
      <c r="E25" s="23">
        <v>326576</v>
      </c>
      <c r="F25" s="23">
        <v>105154</v>
      </c>
      <c r="G25" s="157">
        <v>32.19893684777816</v>
      </c>
      <c r="H25" s="136" t="s">
        <v>295</v>
      </c>
    </row>
    <row r="26" spans="2:8" ht="15" customHeight="1">
      <c r="B26" s="197" t="s">
        <v>2</v>
      </c>
      <c r="C26" s="159">
        <v>18</v>
      </c>
      <c r="D26" s="160" t="s">
        <v>136</v>
      </c>
      <c r="E26" s="23">
        <v>1413737</v>
      </c>
      <c r="F26" s="23">
        <v>284601</v>
      </c>
      <c r="G26" s="157">
        <v>20.13111349565018</v>
      </c>
      <c r="H26" s="136" t="s">
        <v>295</v>
      </c>
    </row>
    <row r="27" spans="2:8" ht="15" customHeight="1">
      <c r="B27" s="197" t="s">
        <v>2</v>
      </c>
      <c r="C27" s="159">
        <v>19</v>
      </c>
      <c r="D27" s="160" t="s">
        <v>11</v>
      </c>
      <c r="E27" s="23">
        <v>2763424</v>
      </c>
      <c r="F27" s="23">
        <v>0</v>
      </c>
      <c r="G27" s="157">
        <v>0</v>
      </c>
      <c r="H27" s="136" t="s">
        <v>295</v>
      </c>
    </row>
    <row r="28" spans="2:8" ht="15" customHeight="1">
      <c r="B28" s="197" t="s">
        <v>2</v>
      </c>
      <c r="C28" s="159">
        <v>20</v>
      </c>
      <c r="D28" s="160" t="s">
        <v>12</v>
      </c>
      <c r="E28" s="23">
        <v>335722</v>
      </c>
      <c r="F28" s="23">
        <v>335723</v>
      </c>
      <c r="G28" s="157">
        <v>100.00029786549585</v>
      </c>
      <c r="H28" s="38">
        <v>32972</v>
      </c>
    </row>
    <row r="29" spans="2:8" ht="15" customHeight="1">
      <c r="B29" s="197" t="s">
        <v>2</v>
      </c>
      <c r="C29" s="159">
        <v>21</v>
      </c>
      <c r="D29" s="160" t="s">
        <v>13</v>
      </c>
      <c r="E29" s="23">
        <v>3626499</v>
      </c>
      <c r="F29" s="23">
        <v>276388</v>
      </c>
      <c r="G29" s="157">
        <v>7.62134499416655</v>
      </c>
      <c r="H29" s="38">
        <v>8</v>
      </c>
    </row>
    <row r="30" spans="2:8" ht="15" customHeight="1">
      <c r="B30" s="199"/>
      <c r="C30" s="159">
        <v>22</v>
      </c>
      <c r="D30" s="160" t="s">
        <v>14</v>
      </c>
      <c r="E30" s="23">
        <v>11475939</v>
      </c>
      <c r="F30" s="23">
        <v>0</v>
      </c>
      <c r="G30" s="157">
        <v>0</v>
      </c>
      <c r="H30" s="38">
        <v>670600</v>
      </c>
    </row>
    <row r="31" spans="2:8" ht="15" customHeight="1">
      <c r="B31" s="199"/>
      <c r="C31" s="159"/>
      <c r="D31" s="160" t="s">
        <v>197</v>
      </c>
      <c r="E31" s="24">
        <v>102887826</v>
      </c>
      <c r="F31" s="24">
        <v>44795732</v>
      </c>
      <c r="G31" s="157">
        <v>43.538418238130525</v>
      </c>
      <c r="H31" s="38">
        <v>2330634</v>
      </c>
    </row>
    <row r="32" spans="2:8" ht="15" customHeight="1">
      <c r="B32" s="200" t="s">
        <v>2</v>
      </c>
      <c r="C32" s="165" t="s">
        <v>15</v>
      </c>
      <c r="D32" s="104" t="s">
        <v>16</v>
      </c>
      <c r="E32" s="25">
        <v>32179829</v>
      </c>
      <c r="F32" s="25">
        <v>13608721</v>
      </c>
      <c r="G32" s="167">
        <v>42.289600109435014</v>
      </c>
      <c r="H32" s="168">
        <v>32980</v>
      </c>
    </row>
    <row r="33" spans="2:8" ht="15" customHeight="1" thickBot="1">
      <c r="B33" s="201"/>
      <c r="C33" s="170" t="s">
        <v>17</v>
      </c>
      <c r="D33" s="202" t="s">
        <v>18</v>
      </c>
      <c r="E33" s="26">
        <v>70707997</v>
      </c>
      <c r="F33" s="26">
        <v>31187011</v>
      </c>
      <c r="G33" s="172">
        <v>44.10676631102986</v>
      </c>
      <c r="H33" s="173">
        <v>2297654</v>
      </c>
    </row>
    <row r="34" spans="2:8" ht="15" customHeight="1">
      <c r="B34" s="39"/>
      <c r="C34" s="39"/>
      <c r="D34" s="39"/>
      <c r="E34" s="22"/>
      <c r="F34" s="22"/>
      <c r="G34" s="22"/>
      <c r="H34" s="22"/>
    </row>
    <row r="35" spans="2:8" ht="15" customHeight="1">
      <c r="B35" s="39"/>
      <c r="C35" s="39"/>
      <c r="D35" s="80" t="s">
        <v>198</v>
      </c>
      <c r="E35" s="22"/>
      <c r="F35" s="22"/>
      <c r="G35" s="22"/>
      <c r="H35" s="22"/>
    </row>
    <row r="36" spans="2:8" ht="4.5" customHeight="1">
      <c r="B36" s="39"/>
      <c r="C36" s="39"/>
      <c r="D36" s="39"/>
      <c r="E36" s="22"/>
      <c r="F36" s="22"/>
      <c r="G36" s="22"/>
      <c r="H36" s="22"/>
    </row>
    <row r="37" spans="2:8" ht="15" customHeight="1">
      <c r="B37" s="39"/>
      <c r="C37" s="39"/>
      <c r="D37" s="80" t="s">
        <v>199</v>
      </c>
      <c r="E37" s="22"/>
      <c r="F37" s="22"/>
      <c r="G37" s="22"/>
      <c r="H37" s="22"/>
    </row>
    <row r="38" spans="2:8" ht="4.5" customHeight="1">
      <c r="B38" s="39"/>
      <c r="C38" s="39"/>
      <c r="D38" s="39"/>
      <c r="E38" s="22"/>
      <c r="F38" s="22"/>
      <c r="G38" s="22"/>
      <c r="H38" s="22"/>
    </row>
    <row r="39" spans="2:8" ht="15" customHeight="1">
      <c r="B39" s="39"/>
      <c r="C39" s="39"/>
      <c r="D39" s="124" t="s">
        <v>287</v>
      </c>
      <c r="E39" s="22"/>
      <c r="F39" s="22"/>
      <c r="G39" s="22"/>
      <c r="H39" s="22"/>
    </row>
    <row r="40" spans="2:8" ht="13.5">
      <c r="B40" s="39"/>
      <c r="C40" s="39"/>
      <c r="D40" s="39"/>
      <c r="E40" s="22"/>
      <c r="F40" s="22"/>
      <c r="G40" s="22"/>
      <c r="H40" s="22"/>
    </row>
  </sheetData>
  <sheetProtection/>
  <mergeCells count="2">
    <mergeCell ref="C7:D7"/>
    <mergeCell ref="H6:H8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2"/>
  <sheetViews>
    <sheetView view="pageBreakPreview" zoomScaleSheetLayoutView="100" zoomScalePageLayoutView="0" workbookViewId="0" topLeftCell="A1">
      <selection activeCell="E19" sqref="E19"/>
    </sheetView>
  </sheetViews>
  <sheetFormatPr defaultColWidth="9.00390625" defaultRowHeight="13.5"/>
  <cols>
    <col min="1" max="1" width="2.50390625" style="44" customWidth="1"/>
    <col min="2" max="2" width="2.625" style="44" customWidth="1"/>
    <col min="3" max="3" width="30.625" style="44" customWidth="1"/>
    <col min="4" max="5" width="15.625" style="18" customWidth="1"/>
    <col min="6" max="6" width="10.625" style="18" customWidth="1"/>
    <col min="7" max="8" width="15.625" style="44" customWidth="1"/>
    <col min="9" max="16384" width="9.00390625" style="44" customWidth="1"/>
  </cols>
  <sheetData>
    <row r="1" spans="4:6" s="53" customFormat="1" ht="15" customHeight="1">
      <c r="D1" s="14"/>
      <c r="E1" s="14"/>
      <c r="F1" s="14"/>
    </row>
    <row r="2" spans="4:6" s="53" customFormat="1" ht="18.75" customHeight="1">
      <c r="D2" s="14"/>
      <c r="E2" s="14"/>
      <c r="F2" s="14"/>
    </row>
    <row r="3" spans="4:6" s="53" customFormat="1" ht="15" customHeight="1">
      <c r="D3" s="14"/>
      <c r="E3" s="14"/>
      <c r="F3" s="14"/>
    </row>
    <row r="4" spans="2:9" s="45" customFormat="1" ht="15" customHeight="1">
      <c r="B4" s="106" t="s">
        <v>85</v>
      </c>
      <c r="D4" s="16"/>
      <c r="E4" s="16"/>
      <c r="H4" s="52" t="s">
        <v>285</v>
      </c>
      <c r="I4" s="203"/>
    </row>
    <row r="5" ht="15" customHeight="1" thickBot="1"/>
    <row r="6" spans="2:8" ht="15" customHeight="1">
      <c r="B6" s="204"/>
      <c r="C6" s="193"/>
      <c r="D6" s="41"/>
      <c r="E6" s="41"/>
      <c r="F6" s="133"/>
      <c r="G6" s="450" t="s">
        <v>249</v>
      </c>
      <c r="H6" s="453" t="s">
        <v>250</v>
      </c>
    </row>
    <row r="7" spans="2:8" ht="15" customHeight="1">
      <c r="B7" s="449" t="s">
        <v>0</v>
      </c>
      <c r="C7" s="445"/>
      <c r="D7" s="303" t="s">
        <v>42</v>
      </c>
      <c r="E7" s="303" t="s">
        <v>111</v>
      </c>
      <c r="F7" s="303" t="s">
        <v>19</v>
      </c>
      <c r="G7" s="451"/>
      <c r="H7" s="454"/>
    </row>
    <row r="8" spans="2:8" ht="15" customHeight="1" thickBot="1">
      <c r="B8" s="205"/>
      <c r="C8" s="196"/>
      <c r="D8" s="40"/>
      <c r="E8" s="137"/>
      <c r="F8" s="134"/>
      <c r="G8" s="452"/>
      <c r="H8" s="455"/>
    </row>
    <row r="9" spans="2:8" ht="15" customHeight="1" thickTop="1">
      <c r="B9" s="174">
        <v>1</v>
      </c>
      <c r="C9" s="95" t="s">
        <v>113</v>
      </c>
      <c r="D9" s="23">
        <v>335973</v>
      </c>
      <c r="E9" s="206">
        <v>180335</v>
      </c>
      <c r="F9" s="157">
        <v>53.675444157715056</v>
      </c>
      <c r="G9" s="213" t="s">
        <v>295</v>
      </c>
      <c r="H9" s="135" t="s">
        <v>295</v>
      </c>
    </row>
    <row r="10" spans="2:8" ht="15" customHeight="1">
      <c r="B10" s="175">
        <v>2</v>
      </c>
      <c r="C10" s="160" t="s">
        <v>114</v>
      </c>
      <c r="D10" s="23">
        <v>8058826</v>
      </c>
      <c r="E10" s="206">
        <v>2495761</v>
      </c>
      <c r="F10" s="157">
        <v>30.96928758605782</v>
      </c>
      <c r="G10" s="213">
        <v>748269</v>
      </c>
      <c r="H10" s="135" t="s">
        <v>295</v>
      </c>
    </row>
    <row r="11" spans="2:8" ht="15" customHeight="1">
      <c r="B11" s="175">
        <v>3</v>
      </c>
      <c r="C11" s="160" t="s">
        <v>115</v>
      </c>
      <c r="D11" s="23">
        <v>34139297</v>
      </c>
      <c r="E11" s="206">
        <v>15313174</v>
      </c>
      <c r="F11" s="157">
        <v>44.85497753512616</v>
      </c>
      <c r="G11" s="213" t="s">
        <v>295</v>
      </c>
      <c r="H11" s="135" t="s">
        <v>295</v>
      </c>
    </row>
    <row r="12" spans="2:8" ht="15" customHeight="1">
      <c r="B12" s="175">
        <v>4</v>
      </c>
      <c r="C12" s="160" t="s">
        <v>116</v>
      </c>
      <c r="D12" s="23">
        <v>7349351</v>
      </c>
      <c r="E12" s="206">
        <v>2045827</v>
      </c>
      <c r="F12" s="157">
        <v>27.836838926321523</v>
      </c>
      <c r="G12" s="213">
        <v>996153</v>
      </c>
      <c r="H12" s="135" t="s">
        <v>295</v>
      </c>
    </row>
    <row r="13" spans="2:8" ht="15" customHeight="1">
      <c r="B13" s="175">
        <v>5</v>
      </c>
      <c r="C13" s="160" t="s">
        <v>117</v>
      </c>
      <c r="D13" s="23">
        <v>115248</v>
      </c>
      <c r="E13" s="206">
        <v>65354</v>
      </c>
      <c r="F13" s="157">
        <v>56.70727474663335</v>
      </c>
      <c r="G13" s="213" t="s">
        <v>295</v>
      </c>
      <c r="H13" s="135" t="s">
        <v>295</v>
      </c>
    </row>
    <row r="14" spans="2:8" ht="15" customHeight="1">
      <c r="B14" s="175">
        <v>6</v>
      </c>
      <c r="C14" s="160" t="s">
        <v>118</v>
      </c>
      <c r="D14" s="23">
        <v>1469912</v>
      </c>
      <c r="E14" s="206">
        <v>220474</v>
      </c>
      <c r="F14" s="157">
        <v>14.999129199571131</v>
      </c>
      <c r="G14" s="213">
        <v>282370</v>
      </c>
      <c r="H14" s="135" t="s">
        <v>295</v>
      </c>
    </row>
    <row r="15" spans="2:8" ht="15" customHeight="1">
      <c r="B15" s="175">
        <v>7</v>
      </c>
      <c r="C15" s="160" t="s">
        <v>119</v>
      </c>
      <c r="D15" s="23">
        <v>3827816</v>
      </c>
      <c r="E15" s="206">
        <v>2669976</v>
      </c>
      <c r="F15" s="157">
        <v>69.75194209962025</v>
      </c>
      <c r="G15" s="213" t="s">
        <v>295</v>
      </c>
      <c r="H15" s="135" t="s">
        <v>295</v>
      </c>
    </row>
    <row r="16" spans="2:8" ht="15" customHeight="1">
      <c r="B16" s="175">
        <v>8</v>
      </c>
      <c r="C16" s="160" t="s">
        <v>120</v>
      </c>
      <c r="D16" s="23">
        <v>6137823</v>
      </c>
      <c r="E16" s="206">
        <v>1744306</v>
      </c>
      <c r="F16" s="157">
        <v>28.418968745107183</v>
      </c>
      <c r="G16" s="213">
        <v>42000</v>
      </c>
      <c r="H16" s="135" t="s">
        <v>295</v>
      </c>
    </row>
    <row r="17" spans="2:8" ht="15" customHeight="1">
      <c r="B17" s="175">
        <v>9</v>
      </c>
      <c r="C17" s="160" t="s">
        <v>121</v>
      </c>
      <c r="D17" s="23">
        <v>1260868</v>
      </c>
      <c r="E17" s="206">
        <v>124523</v>
      </c>
      <c r="F17" s="157">
        <v>9.875974328795719</v>
      </c>
      <c r="G17" s="213">
        <v>196500</v>
      </c>
      <c r="H17" s="135" t="s">
        <v>295</v>
      </c>
    </row>
    <row r="18" spans="2:8" ht="15" customHeight="1">
      <c r="B18" s="175">
        <v>10</v>
      </c>
      <c r="C18" s="160" t="s">
        <v>122</v>
      </c>
      <c r="D18" s="23">
        <v>575299</v>
      </c>
      <c r="E18" s="206">
        <v>121197</v>
      </c>
      <c r="F18" s="157">
        <v>21.06678440254546</v>
      </c>
      <c r="G18" s="213" t="s">
        <v>295</v>
      </c>
      <c r="H18" s="135" t="s">
        <v>295</v>
      </c>
    </row>
    <row r="19" spans="2:8" ht="15" customHeight="1">
      <c r="B19" s="175">
        <v>11</v>
      </c>
      <c r="C19" s="160" t="s">
        <v>123</v>
      </c>
      <c r="D19" s="23">
        <v>5344496</v>
      </c>
      <c r="E19" s="206">
        <v>2351610</v>
      </c>
      <c r="F19" s="157">
        <v>44.000594256221724</v>
      </c>
      <c r="G19" s="213">
        <v>65342</v>
      </c>
      <c r="H19" s="135" t="s">
        <v>295</v>
      </c>
    </row>
    <row r="20" spans="2:8" ht="15" customHeight="1">
      <c r="B20" s="175">
        <v>12</v>
      </c>
      <c r="C20" s="160" t="s">
        <v>140</v>
      </c>
      <c r="D20" s="23">
        <v>15000</v>
      </c>
      <c r="E20" s="206">
        <v>583</v>
      </c>
      <c r="F20" s="157">
        <v>3.8866666666666667</v>
      </c>
      <c r="G20" s="213" t="s">
        <v>295</v>
      </c>
      <c r="H20" s="135" t="s">
        <v>295</v>
      </c>
    </row>
    <row r="21" spans="2:8" ht="15" customHeight="1">
      <c r="B21" s="175">
        <v>13</v>
      </c>
      <c r="C21" s="160" t="s">
        <v>205</v>
      </c>
      <c r="D21" s="23">
        <v>12945049</v>
      </c>
      <c r="E21" s="206">
        <v>6484204</v>
      </c>
      <c r="F21" s="157">
        <v>50.090223683201195</v>
      </c>
      <c r="G21" s="213" t="s">
        <v>295</v>
      </c>
      <c r="H21" s="135" t="s">
        <v>295</v>
      </c>
    </row>
    <row r="22" spans="2:8" ht="15" customHeight="1">
      <c r="B22" s="175">
        <v>14</v>
      </c>
      <c r="C22" s="160" t="s">
        <v>206</v>
      </c>
      <c r="D22" s="23">
        <v>10183265</v>
      </c>
      <c r="E22" s="206">
        <v>1550000</v>
      </c>
      <c r="F22" s="157">
        <v>15.221051401490582</v>
      </c>
      <c r="G22" s="213" t="s">
        <v>295</v>
      </c>
      <c r="H22" s="135" t="s">
        <v>295</v>
      </c>
    </row>
    <row r="23" spans="2:8" ht="15" customHeight="1">
      <c r="B23" s="175">
        <v>15</v>
      </c>
      <c r="C23" s="160" t="s">
        <v>124</v>
      </c>
      <c r="D23" s="23">
        <v>11039603</v>
      </c>
      <c r="E23" s="206">
        <v>4849522</v>
      </c>
      <c r="F23" s="157">
        <v>43.92840938211274</v>
      </c>
      <c r="G23" s="213" t="s">
        <v>295</v>
      </c>
      <c r="H23" s="135" t="s">
        <v>295</v>
      </c>
    </row>
    <row r="24" spans="2:8" ht="15" customHeight="1">
      <c r="B24" s="175">
        <v>16</v>
      </c>
      <c r="C24" s="207" t="s">
        <v>112</v>
      </c>
      <c r="D24" s="23">
        <v>90000</v>
      </c>
      <c r="E24" s="206">
        <v>0</v>
      </c>
      <c r="F24" s="157">
        <v>0</v>
      </c>
      <c r="G24" s="213" t="s">
        <v>295</v>
      </c>
      <c r="H24" s="135"/>
    </row>
    <row r="25" spans="2:8" ht="15" customHeight="1" thickBot="1">
      <c r="B25" s="208"/>
      <c r="C25" s="177" t="s">
        <v>38</v>
      </c>
      <c r="D25" s="21">
        <v>102887826</v>
      </c>
      <c r="E25" s="21">
        <v>40216846</v>
      </c>
      <c r="F25" s="172">
        <v>39.088051097512746</v>
      </c>
      <c r="G25" s="26">
        <v>2330634</v>
      </c>
      <c r="H25" s="209">
        <v>0</v>
      </c>
    </row>
    <row r="26" spans="2:8" ht="15" customHeight="1">
      <c r="B26" s="39"/>
      <c r="C26" s="39"/>
      <c r="D26" s="22"/>
      <c r="E26" s="22"/>
      <c r="F26" s="22"/>
      <c r="G26" s="39"/>
      <c r="H26" s="39"/>
    </row>
    <row r="27" spans="2:8" ht="15" customHeight="1">
      <c r="B27" s="80" t="s">
        <v>200</v>
      </c>
      <c r="C27" s="39"/>
      <c r="D27" s="22"/>
      <c r="E27" s="22"/>
      <c r="F27" s="22"/>
      <c r="G27" s="39"/>
      <c r="H27" s="39"/>
    </row>
    <row r="28" spans="2:8" ht="4.5" customHeight="1">
      <c r="B28" s="80"/>
      <c r="C28" s="39"/>
      <c r="D28" s="22"/>
      <c r="E28" s="22"/>
      <c r="F28" s="22"/>
      <c r="G28" s="39"/>
      <c r="H28" s="39"/>
    </row>
    <row r="29" spans="2:8" ht="15" customHeight="1">
      <c r="B29" s="125" t="s">
        <v>288</v>
      </c>
      <c r="C29" s="39"/>
      <c r="D29" s="22"/>
      <c r="E29" s="22"/>
      <c r="F29" s="22"/>
      <c r="G29" s="39"/>
      <c r="H29" s="39"/>
    </row>
    <row r="30" spans="2:8" ht="4.5" customHeight="1">
      <c r="B30" s="39"/>
      <c r="C30" s="39"/>
      <c r="D30" s="22"/>
      <c r="E30" s="22"/>
      <c r="F30" s="22"/>
      <c r="G30" s="39"/>
      <c r="H30" s="39"/>
    </row>
    <row r="31" spans="2:8" ht="13.5">
      <c r="B31" s="39"/>
      <c r="C31" s="39"/>
      <c r="D31" s="22"/>
      <c r="E31" s="22"/>
      <c r="F31" s="22"/>
      <c r="G31" s="39"/>
      <c r="H31" s="39"/>
    </row>
    <row r="32" spans="2:8" ht="13.5">
      <c r="B32" s="39"/>
      <c r="C32" s="39"/>
      <c r="D32" s="22"/>
      <c r="E32" s="22"/>
      <c r="F32" s="22"/>
      <c r="G32" s="39"/>
      <c r="H32" s="39"/>
    </row>
  </sheetData>
  <sheetProtection/>
  <mergeCells count="3">
    <mergeCell ref="B7:C7"/>
    <mergeCell ref="G6:G8"/>
    <mergeCell ref="H6:H8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21"/>
  <sheetViews>
    <sheetView view="pageBreakPreview" zoomScaleSheetLayoutView="100" zoomScalePageLayoutView="0" workbookViewId="0" topLeftCell="A1">
      <selection activeCell="D24" sqref="D24"/>
    </sheetView>
  </sheetViews>
  <sheetFormatPr defaultColWidth="9.00390625" defaultRowHeight="13.5"/>
  <cols>
    <col min="1" max="1" width="2.50390625" style="44" customWidth="1"/>
    <col min="2" max="2" width="10.625" style="44" customWidth="1"/>
    <col min="3" max="3" width="20.625" style="44" customWidth="1"/>
    <col min="4" max="5" width="15.625" style="18" customWidth="1"/>
    <col min="6" max="6" width="10.625" style="18" customWidth="1"/>
    <col min="7" max="7" width="15.625" style="18" customWidth="1"/>
    <col min="8" max="8" width="10.625" style="18" customWidth="1"/>
    <col min="9" max="16384" width="9.00390625" style="44" customWidth="1"/>
  </cols>
  <sheetData>
    <row r="1" ht="15" customHeight="1"/>
    <row r="2" spans="2:8" s="53" customFormat="1" ht="18.75">
      <c r="B2" s="54" t="s">
        <v>291</v>
      </c>
      <c r="C2" s="54"/>
      <c r="D2" s="14"/>
      <c r="E2" s="14"/>
      <c r="F2" s="14"/>
      <c r="G2" s="14"/>
      <c r="H2" s="14"/>
    </row>
    <row r="3" ht="15" customHeight="1"/>
    <row r="4" s="45" customFormat="1" ht="15" customHeight="1">
      <c r="H4" s="52" t="s">
        <v>285</v>
      </c>
    </row>
    <row r="5" ht="15" customHeight="1" thickBot="1"/>
    <row r="6" spans="2:8" ht="18" customHeight="1">
      <c r="B6" s="461" t="s">
        <v>39</v>
      </c>
      <c r="C6" s="462"/>
      <c r="D6" s="395" t="s">
        <v>47</v>
      </c>
      <c r="E6" s="406" t="s">
        <v>36</v>
      </c>
      <c r="F6" s="407"/>
      <c r="G6" s="406" t="s">
        <v>48</v>
      </c>
      <c r="H6" s="456"/>
    </row>
    <row r="7" spans="2:8" ht="18" customHeight="1" thickBot="1">
      <c r="B7" s="463"/>
      <c r="C7" s="464"/>
      <c r="D7" s="396"/>
      <c r="E7" s="308" t="s">
        <v>111</v>
      </c>
      <c r="F7" s="308" t="s">
        <v>19</v>
      </c>
      <c r="G7" s="308" t="s">
        <v>201</v>
      </c>
      <c r="H7" s="299" t="s">
        <v>19</v>
      </c>
    </row>
    <row r="8" spans="2:8" ht="18" customHeight="1" thickTop="1">
      <c r="B8" s="459" t="s">
        <v>97</v>
      </c>
      <c r="C8" s="460"/>
      <c r="D8" s="23">
        <v>17524454</v>
      </c>
      <c r="E8" s="23">
        <v>6235690</v>
      </c>
      <c r="F8" s="156">
        <v>35.58279190895192</v>
      </c>
      <c r="G8" s="23">
        <v>6587530</v>
      </c>
      <c r="H8" s="210">
        <v>37.59050067979293</v>
      </c>
    </row>
    <row r="9" spans="2:8" ht="18" customHeight="1">
      <c r="B9" s="457" t="s">
        <v>227</v>
      </c>
      <c r="C9" s="458"/>
      <c r="D9" s="23">
        <v>459744</v>
      </c>
      <c r="E9" s="23">
        <v>65785</v>
      </c>
      <c r="F9" s="156">
        <v>14.309050254054432</v>
      </c>
      <c r="G9" s="23">
        <v>206832</v>
      </c>
      <c r="H9" s="210">
        <v>44.98851534767175</v>
      </c>
    </row>
    <row r="10" spans="2:8" ht="18" customHeight="1">
      <c r="B10" s="457" t="s">
        <v>147</v>
      </c>
      <c r="C10" s="458"/>
      <c r="D10" s="23">
        <v>351924</v>
      </c>
      <c r="E10" s="23">
        <v>31343</v>
      </c>
      <c r="F10" s="156">
        <v>8.906184289789842</v>
      </c>
      <c r="G10" s="23">
        <v>149541</v>
      </c>
      <c r="H10" s="210">
        <v>42.49241313465407</v>
      </c>
    </row>
    <row r="11" spans="2:8" ht="18" customHeight="1">
      <c r="B11" s="465" t="s">
        <v>161</v>
      </c>
      <c r="C11" s="466"/>
      <c r="D11" s="24">
        <v>2607935</v>
      </c>
      <c r="E11" s="23">
        <v>905408</v>
      </c>
      <c r="F11" s="156">
        <v>34.717429690540605</v>
      </c>
      <c r="G11" s="23">
        <v>889189</v>
      </c>
      <c r="H11" s="210">
        <v>34.09552001871212</v>
      </c>
    </row>
    <row r="12" spans="2:8" ht="18" customHeight="1">
      <c r="B12" s="468" t="s">
        <v>81</v>
      </c>
      <c r="C12" s="160" t="s">
        <v>148</v>
      </c>
      <c r="D12" s="24">
        <v>17147558</v>
      </c>
      <c r="E12" s="23">
        <v>6740414</v>
      </c>
      <c r="F12" s="156">
        <v>39.30830267493482</v>
      </c>
      <c r="G12" s="23">
        <v>6892289</v>
      </c>
      <c r="H12" s="210">
        <v>40.19399730270631</v>
      </c>
    </row>
    <row r="13" spans="2:8" ht="18" customHeight="1">
      <c r="B13" s="469"/>
      <c r="C13" s="160" t="s">
        <v>149</v>
      </c>
      <c r="D13" s="24">
        <v>127746</v>
      </c>
      <c r="E13" s="23">
        <v>19490</v>
      </c>
      <c r="F13" s="156">
        <v>15.256837787484539</v>
      </c>
      <c r="G13" s="23">
        <v>55377</v>
      </c>
      <c r="H13" s="210">
        <v>43.349302522192474</v>
      </c>
    </row>
    <row r="14" spans="2:8" ht="18" customHeight="1">
      <c r="B14" s="465" t="s">
        <v>256</v>
      </c>
      <c r="C14" s="466"/>
      <c r="D14" s="24">
        <v>154037</v>
      </c>
      <c r="E14" s="23">
        <v>24497</v>
      </c>
      <c r="F14" s="156">
        <v>15.903321929146893</v>
      </c>
      <c r="G14" s="23">
        <v>70790</v>
      </c>
      <c r="H14" s="210">
        <v>45.95649097294805</v>
      </c>
    </row>
    <row r="15" spans="2:8" ht="18" customHeight="1">
      <c r="B15" s="465" t="s">
        <v>98</v>
      </c>
      <c r="C15" s="466"/>
      <c r="D15" s="24">
        <v>121212</v>
      </c>
      <c r="E15" s="23">
        <v>76726</v>
      </c>
      <c r="F15" s="156">
        <v>63.299013299013296</v>
      </c>
      <c r="G15" s="23">
        <v>33198</v>
      </c>
      <c r="H15" s="210">
        <v>27.38837738837739</v>
      </c>
    </row>
    <row r="16" spans="2:8" ht="18" customHeight="1">
      <c r="B16" s="465" t="s">
        <v>99</v>
      </c>
      <c r="C16" s="466"/>
      <c r="D16" s="24">
        <v>463498</v>
      </c>
      <c r="E16" s="23">
        <v>47159</v>
      </c>
      <c r="F16" s="156">
        <v>10.174585435104358</v>
      </c>
      <c r="G16" s="23">
        <v>183953</v>
      </c>
      <c r="H16" s="210">
        <v>39.687981393662966</v>
      </c>
    </row>
    <row r="17" spans="2:8" ht="18" customHeight="1" thickBot="1">
      <c r="B17" s="435" t="s">
        <v>38</v>
      </c>
      <c r="C17" s="467"/>
      <c r="D17" s="21">
        <v>38958108</v>
      </c>
      <c r="E17" s="21">
        <v>14146512</v>
      </c>
      <c r="F17" s="171">
        <v>36.31211248759822</v>
      </c>
      <c r="G17" s="21">
        <v>15068699</v>
      </c>
      <c r="H17" s="211">
        <v>38.679237194989035</v>
      </c>
    </row>
    <row r="18" spans="2:8" ht="15" customHeight="1">
      <c r="B18" s="39"/>
      <c r="C18" s="39"/>
      <c r="D18" s="22"/>
      <c r="E18" s="22"/>
      <c r="F18" s="22"/>
      <c r="G18" s="22"/>
      <c r="H18" s="22"/>
    </row>
    <row r="19" spans="2:8" ht="15" customHeight="1">
      <c r="B19" s="80" t="s">
        <v>200</v>
      </c>
      <c r="C19" s="80"/>
      <c r="D19" s="22"/>
      <c r="E19" s="22"/>
      <c r="F19" s="22"/>
      <c r="G19" s="22"/>
      <c r="H19" s="22"/>
    </row>
    <row r="20" spans="2:10" ht="4.5" customHeight="1">
      <c r="B20" s="80"/>
      <c r="C20" s="39"/>
      <c r="D20" s="22"/>
      <c r="E20" s="22"/>
      <c r="F20" s="22"/>
      <c r="G20" s="22"/>
      <c r="H20" s="22"/>
      <c r="I20" s="39"/>
      <c r="J20" s="39"/>
    </row>
    <row r="21" ht="15" customHeight="1">
      <c r="B21" s="124" t="str">
        <f>'一般R３歳入'!D39</f>
        <v>※繰越額（令和２年度⇒令和３年度）は予算額に含む</v>
      </c>
    </row>
  </sheetData>
  <sheetProtection/>
  <mergeCells count="13">
    <mergeCell ref="B15:C15"/>
    <mergeCell ref="B11:C11"/>
    <mergeCell ref="B17:C17"/>
    <mergeCell ref="B12:B13"/>
    <mergeCell ref="B16:C16"/>
    <mergeCell ref="B14:C14"/>
    <mergeCell ref="E6:F6"/>
    <mergeCell ref="G6:H6"/>
    <mergeCell ref="D6:D7"/>
    <mergeCell ref="B10:C10"/>
    <mergeCell ref="B8:C8"/>
    <mergeCell ref="B6:C7"/>
    <mergeCell ref="B9:C9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2021-11-19T10:11:21Z</cp:lastPrinted>
  <dcterms:created xsi:type="dcterms:W3CDTF">1999-05-19T07:13:09Z</dcterms:created>
  <dcterms:modified xsi:type="dcterms:W3CDTF">2022-09-28T07:08:47Z</dcterms:modified>
  <cp:category/>
  <cp:version/>
  <cp:contentType/>
  <cp:contentStatus/>
</cp:coreProperties>
</file>