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145" tabRatio="673" activeTab="1"/>
  </bookViews>
  <sheets>
    <sheet name="目次" sheetId="1" r:id="rId1"/>
    <sheet name="空港１" sheetId="2" r:id="rId2"/>
    <sheet name="空港２" sheetId="3" r:id="rId3"/>
    <sheet name="空港３" sheetId="4" r:id="rId4"/>
    <sheet name="ＪＲ" sheetId="5" r:id="rId5"/>
    <sheet name="ＪＲ貨物" sheetId="6" r:id="rId6"/>
    <sheet name="港湾１" sheetId="7" r:id="rId7"/>
    <sheet name="港湾２" sheetId="8" r:id="rId8"/>
    <sheet name="港湾３" sheetId="9" r:id="rId9"/>
    <sheet name="バス１" sheetId="10" r:id="rId10"/>
    <sheet name="バス２" sheetId="11" r:id="rId11"/>
    <sheet name="タクシー" sheetId="12" r:id="rId12"/>
    <sheet name="自動車台数、駐車場" sheetId="13" r:id="rId13"/>
    <sheet name="観光客1" sheetId="14" r:id="rId14"/>
    <sheet name="観光客2" sheetId="15" r:id="rId15"/>
    <sheet name="観光客3" sheetId="16" r:id="rId16"/>
    <sheet name="電話" sheetId="17" r:id="rId17"/>
    <sheet name="郵便" sheetId="18" r:id="rId18"/>
    <sheet name="電力１" sheetId="19" r:id="rId19"/>
    <sheet name="電力２" sheetId="20" r:id="rId20"/>
    <sheet name="ガス１" sheetId="21" r:id="rId21"/>
    <sheet name="ガス２" sheetId="22" r:id="rId22"/>
    <sheet name="上水道１" sheetId="23" r:id="rId23"/>
    <sheet name="上水道２" sheetId="24" r:id="rId24"/>
    <sheet name="上水道３" sheetId="25" r:id="rId25"/>
  </sheets>
  <definedNames>
    <definedName name="_xlnm.Print_Area" localSheetId="6">'港湾１'!$A$1:$E$41</definedName>
    <definedName name="_xlnm.Print_Area" localSheetId="12">'自動車台数、駐車場'!$A$1:$U$58</definedName>
    <definedName name="_xlnm.Print_Area" localSheetId="18">'電力１'!$A$1:$J$48</definedName>
    <definedName name="_xlnm.Print_Titles" localSheetId="13">'観光客1'!$4:$6</definedName>
    <definedName name="_xlnm.Print_Titles" localSheetId="14">'観光客2'!$2:$3</definedName>
    <definedName name="_xlnm.Print_Titles" localSheetId="15">'観光客3'!$2:$3</definedName>
  </definedNames>
  <calcPr fullCalcOnLoad="1"/>
</workbook>
</file>

<file path=xl/sharedStrings.xml><?xml version="1.0" encoding="utf-8"?>
<sst xmlns="http://schemas.openxmlformats.org/spreadsheetml/2006/main" count="1374" uniqueCount="683">
  <si>
    <t>総   数</t>
  </si>
  <si>
    <t>加入電話（加入）</t>
  </si>
  <si>
    <t>INSサービス（回線）</t>
  </si>
  <si>
    <t>計</t>
  </si>
  <si>
    <t>（単位：口）</t>
  </si>
  <si>
    <t>（ア）　需要数（契約口数）</t>
  </si>
  <si>
    <t>時間帯別
電　　　灯</t>
  </si>
  <si>
    <t>（イ）　販売電力量</t>
  </si>
  <si>
    <t>（単位：千kWh）</t>
  </si>
  <si>
    <t>資料…北海道電力（株）釧路支店</t>
  </si>
  <si>
    <t>（注1）…表中の各語は以下の意味である。</t>
  </si>
  <si>
    <t>（注2）…臨時需要（臨時電灯）を除く。</t>
  </si>
  <si>
    <t>業務用
電　 力</t>
  </si>
  <si>
    <t>特　定
規　模
需　要</t>
  </si>
  <si>
    <t>低　圧
電　力</t>
  </si>
  <si>
    <t>高　圧
電力A</t>
  </si>
  <si>
    <t>農事用
電　 力</t>
  </si>
  <si>
    <t>深　夜
電　力</t>
  </si>
  <si>
    <t>融雪用
電 　力</t>
  </si>
  <si>
    <t>（単位：戸、千㎥）</t>
  </si>
  <si>
    <t>１－（１）  運航状況</t>
  </si>
  <si>
    <t>（単位：回、％）</t>
  </si>
  <si>
    <t>名古屋</t>
  </si>
  <si>
    <t>予   定
運航数</t>
  </si>
  <si>
    <t>運航率</t>
  </si>
  <si>
    <t>１－（２）  発着貨物・郵便物輸送状況</t>
  </si>
  <si>
    <t>（単位：ｋｇ）</t>
  </si>
  <si>
    <t>１－（３）  旅客輸送状況</t>
  </si>
  <si>
    <t>釧路 ⇔ 東京</t>
  </si>
  <si>
    <t>釧路 ⇔ 丘珠</t>
  </si>
  <si>
    <t>釧路 ⇔ 関西</t>
  </si>
  <si>
    <t>釧路 ⇔ 仙台</t>
  </si>
  <si>
    <t>釧路 ⇔ 旭川</t>
  </si>
  <si>
    <t>釧路 ⇔ 函館</t>
  </si>
  <si>
    <t>２－（１）  旅客輸送状況</t>
  </si>
  <si>
    <t>（単位：百人）</t>
  </si>
  <si>
    <t>釧路駅</t>
  </si>
  <si>
    <t>音別駅</t>
  </si>
  <si>
    <t>計</t>
  </si>
  <si>
    <t>資料…ＪＲ北海道釧路支社</t>
  </si>
  <si>
    <t>２－（２）  貨物輸送状況</t>
  </si>
  <si>
    <t>（単位：トン）</t>
  </si>
  <si>
    <t>新富士駅</t>
  </si>
  <si>
    <t>資料…ＪＲ貨物釧路営業所</t>
  </si>
  <si>
    <t>（ア）   発送</t>
  </si>
  <si>
    <t>（イ）   到着</t>
  </si>
  <si>
    <t>３－(1)　貨物取扱量</t>
  </si>
  <si>
    <t>（単位：トン）</t>
  </si>
  <si>
    <t>(ア)　年月別数量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</si>
  <si>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</si>
  <si>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</si>
  <si>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</si>
  <si>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</si>
  <si>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</si>
  <si>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</si>
  <si>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</si>
  <si>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</si>
  <si>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</t>
  </si>
  <si>
    <t>(イ)　品種別数量</t>
  </si>
  <si>
    <t>３－（２）  入港船舶数、総トン数</t>
  </si>
  <si>
    <t>運賃収入　　　(千円）</t>
  </si>
  <si>
    <t>４－（２）  都市間バス輸送状況 （釧路市内発着系統）</t>
  </si>
  <si>
    <t>釧路～札幌</t>
  </si>
  <si>
    <t>釧路～根室</t>
  </si>
  <si>
    <t>釧路～旭川</t>
  </si>
  <si>
    <t>釧路～北見</t>
  </si>
  <si>
    <t>定期外
（人）</t>
  </si>
  <si>
    <t>運行系統
キ　　　ロ
（ｋｍ）</t>
  </si>
  <si>
    <t>運　 行
系統数
（系統）</t>
  </si>
  <si>
    <t>実　 在
車両数
（両）</t>
  </si>
  <si>
    <t>常 　用
車両数
（両）</t>
  </si>
  <si>
    <t>走　 行
キロ数
（ｋｍ）</t>
  </si>
  <si>
    <t>資料…北海道運輸局釧路運輸支局</t>
  </si>
  <si>
    <t>資料…北海道運輸局釧路運輸支局</t>
  </si>
  <si>
    <t>法人タクシー</t>
  </si>
  <si>
    <t>個人タクシー</t>
  </si>
  <si>
    <t>（単位：台）</t>
  </si>
  <si>
    <t>５．タクシー登録台数</t>
  </si>
  <si>
    <t>６．自動車保有台数及び届出路外駐車場数</t>
  </si>
  <si>
    <t>普通車</t>
  </si>
  <si>
    <t>小型四輪車</t>
  </si>
  <si>
    <t>被けん引車</t>
  </si>
  <si>
    <t>小型車</t>
  </si>
  <si>
    <t>農耕用</t>
  </si>
  <si>
    <t>貨物用自動車小計</t>
  </si>
  <si>
    <t>乗合自動車小計</t>
  </si>
  <si>
    <t>乗用自動車小計</t>
  </si>
  <si>
    <t xml:space="preserve">大型特殊車小計 </t>
  </si>
  <si>
    <t>原動機付自転車小計</t>
  </si>
  <si>
    <t xml:space="preserve">軽自動車小計 </t>
  </si>
  <si>
    <t xml:space="preserve">小型特殊車小計 </t>
  </si>
  <si>
    <t>四輪車（貨物）</t>
  </si>
  <si>
    <t>総　　　　　　　　　　　数</t>
  </si>
  <si>
    <t>（単位：人）</t>
  </si>
  <si>
    <t>道内・道外の別</t>
  </si>
  <si>
    <t>資料…釧路ガス（株）</t>
  </si>
  <si>
    <t>郵便ポスト</t>
  </si>
  <si>
    <t>（注1）…郵便ポスト （郵便差出箱） には、私設を含む。</t>
  </si>
  <si>
    <t>簡易局</t>
  </si>
  <si>
    <t>（単位：人、％、ｍ）</t>
  </si>
  <si>
    <t>給水人口</t>
  </si>
  <si>
    <t>…</t>
  </si>
  <si>
    <t>対前年・対前年同月
増減率(％)</t>
  </si>
  <si>
    <t>合　　　　　　　　　　　計</t>
  </si>
  <si>
    <t>従量電灯</t>
  </si>
  <si>
    <t>（単位：隻、トン）</t>
  </si>
  <si>
    <t>運行系統</t>
  </si>
  <si>
    <t>運行系統
キ　　　ロ</t>
  </si>
  <si>
    <t>住宅用</t>
  </si>
  <si>
    <t>（単位：件、千㎥）</t>
  </si>
  <si>
    <t>４－（１）　路線バス輸送状況</t>
  </si>
  <si>
    <t>四輪車（乗用）</t>
  </si>
  <si>
    <t>（注2）…臨時需要（臨時電力）および建設工事用電力を除く。</t>
  </si>
  <si>
    <t>12－（１）  水道普及状況</t>
  </si>
  <si>
    <t>12－（３）  配水状況</t>
  </si>
  <si>
    <t>12－（２）  使途別給水状況</t>
  </si>
  <si>
    <t>１０．電灯・電力販売実績</t>
  </si>
  <si>
    <t>10－（１）　電灯販売実績</t>
  </si>
  <si>
    <t>10－（２）　電力販売実績</t>
  </si>
  <si>
    <t>１１．都市ガス供給状況</t>
  </si>
  <si>
    <t>11－（１）  ガス普及状況</t>
  </si>
  <si>
    <t>11－（２）  使途別ガス使用状況</t>
  </si>
  <si>
    <t>定　期 
（人）</t>
  </si>
  <si>
    <t>第１０編　運輸・通信・電気・ガス・水道</t>
  </si>
  <si>
    <t>１．空港利用状況</t>
  </si>
  <si>
    <t>１－（２）発着貨物・郵便物輸送状況</t>
  </si>
  <si>
    <t>１－（３）旅客輸送状況</t>
  </si>
  <si>
    <t>２．JR輸送状況</t>
  </si>
  <si>
    <t>２－（１）旅客輸送状況</t>
  </si>
  <si>
    <t>２－（２）貨物輸送状況</t>
  </si>
  <si>
    <t>（ア）発送</t>
  </si>
  <si>
    <t>（イ）到着</t>
  </si>
  <si>
    <t>３．港湾利用状況</t>
  </si>
  <si>
    <t>３－（１）貨物取扱量</t>
  </si>
  <si>
    <t>（ア）年月別数量</t>
  </si>
  <si>
    <t>（イ）品種別数量</t>
  </si>
  <si>
    <t>３－（２）入港船舶数、総トン数</t>
  </si>
  <si>
    <t>４．バス輸送状況</t>
  </si>
  <si>
    <t>４－（１）路線バス輸送状況</t>
  </si>
  <si>
    <t>４－（２）都市間バス輸送状況（釧路市内発着系統）</t>
  </si>
  <si>
    <t>５．タクシー登録台数</t>
  </si>
  <si>
    <t>６．自動車保有台数及び届出路外駐車場数</t>
  </si>
  <si>
    <t>８．電話の概要</t>
  </si>
  <si>
    <t>９．郵便施設の状況</t>
  </si>
  <si>
    <t>１０－（１）電灯販売実績</t>
  </si>
  <si>
    <t>（ア）需要数（契約口数）</t>
  </si>
  <si>
    <t>（イ）販売電力量</t>
  </si>
  <si>
    <t>１１－（１）ガス普及状況</t>
  </si>
  <si>
    <t>１１－（２）使途別ガス使用状況</t>
  </si>
  <si>
    <t>１２．上水道</t>
  </si>
  <si>
    <t>１２－（１）水道普及状況</t>
  </si>
  <si>
    <t>１２－（２）使途別給水状況</t>
  </si>
  <si>
    <t>１２－（３）配水状況</t>
  </si>
  <si>
    <t>１０－（２）電力販売実績</t>
  </si>
  <si>
    <t>１１．都市ガス供給状況</t>
  </si>
  <si>
    <t>（注3）…貸切バスは除く。</t>
  </si>
  <si>
    <t>アナログ</t>
  </si>
  <si>
    <t>ICカード</t>
  </si>
  <si>
    <t>（注4）…走行キロ数、輸送人員、運賃収入は、各年度中。</t>
  </si>
  <si>
    <t>（注1）…運行系統キロ、運行系統数、走行キロ、輸送人員、運賃収入は市内発着系統に関わるもの。</t>
  </si>
  <si>
    <t>（注1）…台数には、釧路町を含む。</t>
  </si>
  <si>
    <t>１．空港利用状況</t>
  </si>
  <si>
    <t>２． ＪＲ輸送状況</t>
  </si>
  <si>
    <t>３．港湾利用状況</t>
  </si>
  <si>
    <t>４．バス輸送状況</t>
  </si>
  <si>
    <t>８．電話の概要</t>
  </si>
  <si>
    <t>９．郵便施設の状況</t>
  </si>
  <si>
    <t>１２．上水道</t>
  </si>
  <si>
    <t>6月</t>
  </si>
  <si>
    <t>7月</t>
  </si>
  <si>
    <t>8月</t>
  </si>
  <si>
    <t>9月</t>
  </si>
  <si>
    <t>10月</t>
  </si>
  <si>
    <t>11月</t>
  </si>
  <si>
    <t>12月</t>
  </si>
  <si>
    <t>3月</t>
  </si>
  <si>
    <t>6月</t>
  </si>
  <si>
    <t>7月</t>
  </si>
  <si>
    <t>8月</t>
  </si>
  <si>
    <t>9月</t>
  </si>
  <si>
    <t>10月</t>
  </si>
  <si>
    <t>11月</t>
  </si>
  <si>
    <t>12月</t>
  </si>
  <si>
    <t>A</t>
  </si>
  <si>
    <t>B</t>
  </si>
  <si>
    <t>C</t>
  </si>
  <si>
    <t>「定額電灯」</t>
  </si>
  <si>
    <t>「従量電灯A」</t>
  </si>
  <si>
    <t>「従量電灯B」</t>
  </si>
  <si>
    <t>「従量電灯C」</t>
  </si>
  <si>
    <t>…電灯または小型機器を使用する需要で、1日を「昼間」・「夜間」の時間帯に区分し、昼間時間から夜間</t>
  </si>
  <si>
    <t xml:space="preserve">   時間への負荷移行が可能な需要で、料金を昼間は割高に夜間は割安に設定した契約。</t>
  </si>
  <si>
    <t>…公衆のために一般道路､橋、公園等に照明用として設置された電灯または、小型機器を使用する需要。</t>
  </si>
  <si>
    <t>「公衆街路灯」</t>
  </si>
  <si>
    <t>「業務用電力」</t>
  </si>
  <si>
    <t>「低圧電力」</t>
  </si>
  <si>
    <t>「高圧電力Ａ」</t>
  </si>
  <si>
    <t>「深夜電力」</t>
  </si>
  <si>
    <t>「融雪用電力」</t>
  </si>
  <si>
    <t>…電力小売部分自由化対象の事業所で、平成12年3月からは受電電圧が20000V以上の特別高圧で、</t>
  </si>
  <si>
    <t>…1日のうち夜間の一定時間に限り、動力（深夜電力Aの用途は温水）を使用する需要で契約電力が原</t>
  </si>
  <si>
    <t>…1日のうち一定時間に限り､融雪等のため毎年､原則として10月から翌年の5月までの期間に限り3ヶ月</t>
  </si>
  <si>
    <r>
      <t>「</t>
    </r>
    <r>
      <rPr>
        <sz val="9"/>
        <rFont val="ＭＳ Ｐ明朝"/>
        <family val="1"/>
      </rPr>
      <t>特定規模需要</t>
    </r>
    <r>
      <rPr>
        <sz val="10"/>
        <rFont val="ＭＳ Ｐ明朝"/>
        <family val="1"/>
      </rPr>
      <t>」</t>
    </r>
  </si>
  <si>
    <t>総数</t>
  </si>
  <si>
    <t>年月次</t>
  </si>
  <si>
    <t>運航
便数</t>
  </si>
  <si>
    <t>東京</t>
  </si>
  <si>
    <t>丘珠</t>
  </si>
  <si>
    <t>関西</t>
  </si>
  <si>
    <t>中部</t>
  </si>
  <si>
    <t>仙台</t>
  </si>
  <si>
    <t>旭川</t>
  </si>
  <si>
    <t>函館</t>
  </si>
  <si>
    <t>貨物</t>
  </si>
  <si>
    <t>郵便物</t>
  </si>
  <si>
    <t>発送</t>
  </si>
  <si>
    <t>到着</t>
  </si>
  <si>
    <t>乗客数</t>
  </si>
  <si>
    <t>降客数</t>
  </si>
  <si>
    <t>乗客数</t>
  </si>
  <si>
    <t>降客数</t>
  </si>
  <si>
    <t>年度</t>
  </si>
  <si>
    <t>総数</t>
  </si>
  <si>
    <t>普通</t>
  </si>
  <si>
    <t>定期</t>
  </si>
  <si>
    <t>普通</t>
  </si>
  <si>
    <t>定期</t>
  </si>
  <si>
    <t>コンテナ</t>
  </si>
  <si>
    <t>車扱</t>
  </si>
  <si>
    <t>年月次</t>
  </si>
  <si>
    <t>総数</t>
  </si>
  <si>
    <t>輸出</t>
  </si>
  <si>
    <t>移出</t>
  </si>
  <si>
    <t>輸移出</t>
  </si>
  <si>
    <t>輸移入</t>
  </si>
  <si>
    <t>輸入</t>
  </si>
  <si>
    <t>移入</t>
  </si>
  <si>
    <t>品種</t>
  </si>
  <si>
    <t>輸移出</t>
  </si>
  <si>
    <t>輸移入</t>
  </si>
  <si>
    <t>輸出</t>
  </si>
  <si>
    <t>移出</t>
  </si>
  <si>
    <t>輸入</t>
  </si>
  <si>
    <t>移入</t>
  </si>
  <si>
    <t>年次</t>
  </si>
  <si>
    <t>合計</t>
  </si>
  <si>
    <t>外航商船</t>
  </si>
  <si>
    <t>隻数</t>
  </si>
  <si>
    <t>総トン数</t>
  </si>
  <si>
    <t>うち外国船</t>
  </si>
  <si>
    <t>年度</t>
  </si>
  <si>
    <t>輸送人員</t>
  </si>
  <si>
    <t>事業者名</t>
  </si>
  <si>
    <t>区分</t>
  </si>
  <si>
    <t>フォークリフト</t>
  </si>
  <si>
    <t>届出路外駐車場 （500㎡以上）</t>
  </si>
  <si>
    <t>50㏄以下</t>
  </si>
  <si>
    <t>51～90㏄</t>
  </si>
  <si>
    <t>91～125㏄</t>
  </si>
  <si>
    <t>二輪車 （126～250㏄）</t>
  </si>
  <si>
    <t xml:space="preserve">小型二輪（250㏄超える）小計  </t>
  </si>
  <si>
    <t>道内</t>
  </si>
  <si>
    <t>道外</t>
  </si>
  <si>
    <t>日帰</t>
  </si>
  <si>
    <t>宿泊</t>
  </si>
  <si>
    <t>（再掲）  日帰・宿泊の別</t>
  </si>
  <si>
    <t>公衆電話（個）</t>
  </si>
  <si>
    <t>年次</t>
  </si>
  <si>
    <t>郵便局</t>
  </si>
  <si>
    <t>年度</t>
  </si>
  <si>
    <t>合計</t>
  </si>
  <si>
    <t>公　　 衆
街路灯</t>
  </si>
  <si>
    <t>「時間帯別電灯」</t>
  </si>
  <si>
    <t>定 額
電 灯</t>
  </si>
  <si>
    <t>小口電力</t>
  </si>
  <si>
    <t>その他の電力</t>
  </si>
  <si>
    <t>…高圧で電気の供給を受けて､電灯もしくは小型機器と動力をあわせて使用する需要で､契約電力が50</t>
  </si>
  <si>
    <t xml:space="preserve">   原則として契約電力が2000ｋW以上、また平成16年4月からは高圧受電かつ一つの需要場所におけ</t>
  </si>
  <si>
    <t>供給管</t>
  </si>
  <si>
    <t>構内管</t>
  </si>
  <si>
    <t>ガス管延長</t>
  </si>
  <si>
    <t>家庭用</t>
  </si>
  <si>
    <t>工業用</t>
  </si>
  <si>
    <t>商業用</t>
  </si>
  <si>
    <t>医療用</t>
  </si>
  <si>
    <t>公用</t>
  </si>
  <si>
    <t>戸数</t>
  </si>
  <si>
    <t>使用量</t>
  </si>
  <si>
    <t>普及率</t>
  </si>
  <si>
    <t>家事用</t>
  </si>
  <si>
    <t>業務用</t>
  </si>
  <si>
    <t>浴場用</t>
  </si>
  <si>
    <t>臨時用</t>
  </si>
  <si>
    <t>件数</t>
  </si>
  <si>
    <t>水量</t>
  </si>
  <si>
    <t>平均配水量</t>
  </si>
  <si>
    <t>最大配水量</t>
  </si>
  <si>
    <t>年間有収水量</t>
  </si>
  <si>
    <t>有 収 率
（％）</t>
  </si>
  <si>
    <t>1日当り
（㎥）</t>
  </si>
  <si>
    <t>水    量
（千㎥）</t>
  </si>
  <si>
    <t>内航商船</t>
  </si>
  <si>
    <t>漁船</t>
  </si>
  <si>
    <t>その他</t>
  </si>
  <si>
    <t>計画給水
人口</t>
  </si>
  <si>
    <t>給水区域
内人口</t>
  </si>
  <si>
    <t>導送配水
管延長</t>
  </si>
  <si>
    <t>郵便事業</t>
  </si>
  <si>
    <t>支店</t>
  </si>
  <si>
    <t>集配ｾﾝﾀｰ</t>
  </si>
  <si>
    <t>福岡</t>
  </si>
  <si>
    <t>…</t>
  </si>
  <si>
    <t>避難船</t>
  </si>
  <si>
    <t>（注1）…INS1500は10回線で換算。</t>
  </si>
  <si>
    <t>資料…北海道運輸局釧路運輸支局、市市民税課・都市計画課</t>
  </si>
  <si>
    <t>各年度末現在</t>
  </si>
  <si>
    <t>…電灯または小型機器を使用する需要で、総容量が400VA以下の契約｡</t>
  </si>
  <si>
    <t>…電灯または小型機器を使用する需要で、契約電流が5Aの契約。</t>
  </si>
  <si>
    <t>…電灯または小型機器を使用する需要で､契約電流が10A以上かつ60A以下の契約。</t>
  </si>
  <si>
    <t>…電灯または小型機器を使用する需要で､契約容量が6ｋVA以上かつ原則として50ｋVA未満の契約。</t>
  </si>
  <si>
    <t>…低圧で電気の供給を受けて動力を使用する需要で､契約電力が原則として50ｋW未満の契約。</t>
  </si>
  <si>
    <t>…高圧で電気の供給を受けて動力を使用する需要で、契約電力が50ｋW以上かつ500ｋW未満の契約｡</t>
  </si>
  <si>
    <t xml:space="preserve">   以上（融雪用電力Ｌは6ヶ月以上）継続して動力を使用する需要で､契約電力が原則として2000ｋW未</t>
  </si>
  <si>
    <t>特種用途車小計</t>
  </si>
  <si>
    <t>本支管</t>
  </si>
  <si>
    <t>屋内管</t>
  </si>
  <si>
    <t>資料…日本郵便（株）北海道支社</t>
  </si>
  <si>
    <t>（注2）…停留所数、実在車両数、常用車両数はくしろバス(株)、阿寒バス(株)、(有)阿寒観光ハイヤーの合計である。</t>
  </si>
  <si>
    <t>（単位：ｍ）</t>
  </si>
  <si>
    <t>資料…市観光振興室・阿寒観光振興課・音別町行政センター地域振興課</t>
  </si>
  <si>
    <t>国際線</t>
  </si>
  <si>
    <t>その他の国内線</t>
  </si>
  <si>
    <t>国際線</t>
  </si>
  <si>
    <t xml:space="preserve"> くしろバス(株)､阿寒バス(株)､北海道中央バス(株)、
 北海道バス（株）</t>
  </si>
  <si>
    <t xml:space="preserve"> くしろバス(株)､根室交通(株)</t>
  </si>
  <si>
    <t xml:space="preserve"> 阿寒バス(株)､道北バス(株)</t>
  </si>
  <si>
    <t xml:space="preserve"> 阿寒バス(株)､北見バス(株)</t>
  </si>
  <si>
    <t>釧路地区</t>
  </si>
  <si>
    <t>阿寒地区</t>
  </si>
  <si>
    <t>音別地区</t>
  </si>
  <si>
    <t>（注1）…普及率 = 給水人口 / 給水区域内人口</t>
  </si>
  <si>
    <t>１－（１）運航状況</t>
  </si>
  <si>
    <t>釧路地区</t>
  </si>
  <si>
    <t>阿寒地区</t>
  </si>
  <si>
    <t>音別地区</t>
  </si>
  <si>
    <t>新千歳</t>
  </si>
  <si>
    <t>大阪</t>
  </si>
  <si>
    <t>釧路 ⇔ 新千歳</t>
  </si>
  <si>
    <t>(1）</t>
  </si>
  <si>
    <t>(2）</t>
  </si>
  <si>
    <t>(3）</t>
  </si>
  <si>
    <t>(4）</t>
  </si>
  <si>
    <t>(5）</t>
  </si>
  <si>
    <t>(6）</t>
  </si>
  <si>
    <t>(7）</t>
  </si>
  <si>
    <t>(8）</t>
  </si>
  <si>
    <t xml:space="preserve">(9） </t>
  </si>
  <si>
    <t>（注1）…(1）～(5）は釧路運輸支局による市内の登録台数である。</t>
  </si>
  <si>
    <t>（注2）…(6）～(9）は市市民税課の軽自動車課税台帳による保有台数である。</t>
  </si>
  <si>
    <t>（注2）…郵便切手類販売所には、印紙のみの売捌所を含む。</t>
  </si>
  <si>
    <t>2001(平成13)年</t>
  </si>
  <si>
    <t>2002(　〃 14)年</t>
  </si>
  <si>
    <t>2003(　〃 15)年</t>
  </si>
  <si>
    <t>2004(　〃 16)年</t>
  </si>
  <si>
    <t>2005(　〃 17)年</t>
  </si>
  <si>
    <t>2006(　〃 18)年</t>
  </si>
  <si>
    <t>2007(　〃 19)年</t>
  </si>
  <si>
    <t>2008(　〃 20)年</t>
  </si>
  <si>
    <t>2009(　〃 21)年</t>
  </si>
  <si>
    <t>2010(　〃 22)年</t>
  </si>
  <si>
    <t>2011(　〃 23)年</t>
  </si>
  <si>
    <t>2012(　〃 24)年</t>
  </si>
  <si>
    <t>2013(　〃 25)年</t>
  </si>
  <si>
    <t>2014(　〃 26)年</t>
  </si>
  <si>
    <t>2015(　〃 27)年</t>
  </si>
  <si>
    <t>2016(　〃 28)年</t>
  </si>
  <si>
    <t>2017(　〃 29)年</t>
  </si>
  <si>
    <t>2018(　〃 30)年</t>
  </si>
  <si>
    <t>2000(平成12)年度</t>
  </si>
  <si>
    <t>2001(　〃 13)年度</t>
  </si>
  <si>
    <t>2002(　〃 14)年度</t>
  </si>
  <si>
    <t>2003(　〃 15)年度</t>
  </si>
  <si>
    <t>2004(　〃 16)年度</t>
  </si>
  <si>
    <t>2005(　〃 17)年度</t>
  </si>
  <si>
    <t>2006(　〃 18)年度</t>
  </si>
  <si>
    <t>2007(　〃 19)年度</t>
  </si>
  <si>
    <t>2008(　〃 20)年度</t>
  </si>
  <si>
    <t>2009(　〃 21)年度</t>
  </si>
  <si>
    <t>2010(　〃 22)年度</t>
  </si>
  <si>
    <t>2011(　〃 23)年度</t>
  </si>
  <si>
    <t>2012(　〃 24)年度</t>
  </si>
  <si>
    <t>2013(　〃 25)年度</t>
  </si>
  <si>
    <t>2014(　〃 26)年度</t>
  </si>
  <si>
    <t>2015(　〃 27)年度</t>
  </si>
  <si>
    <t>2016(　〃 28)年度</t>
  </si>
  <si>
    <t>2017(　〃 29)年度</t>
  </si>
  <si>
    <t>2001(平成13)年</t>
  </si>
  <si>
    <t>2001(平成13)年</t>
  </si>
  <si>
    <t>2002(　〃 14)年</t>
  </si>
  <si>
    <t>2003(　〃 15)年</t>
  </si>
  <si>
    <t>2004(　〃 16)年</t>
  </si>
  <si>
    <t>2005(　〃 17)年</t>
  </si>
  <si>
    <t>2006(　〃 18)年</t>
  </si>
  <si>
    <t>2007(　〃 19)年</t>
  </si>
  <si>
    <t>2008(　〃 20)年</t>
  </si>
  <si>
    <t>2009(　〃 21)年</t>
  </si>
  <si>
    <t>2010(　〃 22)年</t>
  </si>
  <si>
    <t>2011(　〃 23)年</t>
  </si>
  <si>
    <t>2012(　〃 24)年</t>
  </si>
  <si>
    <t>2013(　〃 25)年</t>
  </si>
  <si>
    <t>2014(　〃 26)年</t>
  </si>
  <si>
    <t>2015(　〃 27)年</t>
  </si>
  <si>
    <t>2016(　〃 28)年</t>
  </si>
  <si>
    <t>2017(　〃 29)年</t>
  </si>
  <si>
    <t>2000(平成12)年度末</t>
  </si>
  <si>
    <t>2001(　〃 13)年度末</t>
  </si>
  <si>
    <t>2002(　〃 14)年度末</t>
  </si>
  <si>
    <t>2003(　〃 15)年度末</t>
  </si>
  <si>
    <t>2004(　〃 16)年度末</t>
  </si>
  <si>
    <t>2005(　〃 17)年度末</t>
  </si>
  <si>
    <t>2006(　〃 18)年度末</t>
  </si>
  <si>
    <t>2007(　〃 19)年度末</t>
  </si>
  <si>
    <t>2008(　〃 20)年度末</t>
  </si>
  <si>
    <t>2009(　〃 21)年度末</t>
  </si>
  <si>
    <t>2010(　〃 22)年度末</t>
  </si>
  <si>
    <t>2011(　〃 23)年度末</t>
  </si>
  <si>
    <t>2012(　〃 24)年度末</t>
  </si>
  <si>
    <t>2013(　〃 25)年度末</t>
  </si>
  <si>
    <t>2014(　〃 26)年度末</t>
  </si>
  <si>
    <t>2015(　〃 27)年度末</t>
  </si>
  <si>
    <t>2016(　〃 28)年度末</t>
  </si>
  <si>
    <t>2017(　〃 29)年度末</t>
  </si>
  <si>
    <t>(平成12年度)</t>
  </si>
  <si>
    <t>2000年度</t>
  </si>
  <si>
    <t>(平成13年度)</t>
  </si>
  <si>
    <t>(平成14年度)</t>
  </si>
  <si>
    <t>(平成15年度)</t>
  </si>
  <si>
    <t>(平成16年度)</t>
  </si>
  <si>
    <t>(平成17年度)</t>
  </si>
  <si>
    <t>(平成18年度)</t>
  </si>
  <si>
    <t>(平成19年度)</t>
  </si>
  <si>
    <t>(平成20年度)</t>
  </si>
  <si>
    <t>(平成21年度)</t>
  </si>
  <si>
    <t>(平成22年度)</t>
  </si>
  <si>
    <t>(平成23年度)</t>
  </si>
  <si>
    <t>(平成24年度)</t>
  </si>
  <si>
    <t>(平成25年度)</t>
  </si>
  <si>
    <t>(平成26年度)</t>
  </si>
  <si>
    <t>(平成27年度)</t>
  </si>
  <si>
    <t>(平成28年度)</t>
  </si>
  <si>
    <t>(平成29年度)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</si>
  <si>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</si>
  <si>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</si>
  <si>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</si>
  <si>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</si>
  <si>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</si>
  <si>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</si>
  <si>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</si>
  <si>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</si>
  <si>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</si>
  <si>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</si>
  <si>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</si>
  <si>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</si>
  <si>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</si>
  <si>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</si>
  <si>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</si>
  <si>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</si>
  <si>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</si>
  <si>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2000(平成12)年度</t>
  </si>
  <si>
    <t>2001(　〃 13)年度</t>
  </si>
  <si>
    <t>2002(　〃 14)年度</t>
  </si>
  <si>
    <t>2003(　〃 15)年度</t>
  </si>
  <si>
    <t>2004(　〃 16)年度</t>
  </si>
  <si>
    <t>2016(　〃 28)年度</t>
  </si>
  <si>
    <t>2015(　〃 27)年度</t>
  </si>
  <si>
    <t>2014(　〃 26)年度</t>
  </si>
  <si>
    <t>2013(　〃 25)年度</t>
  </si>
  <si>
    <t>2011(　〃 23)年度</t>
  </si>
  <si>
    <t>2010(　〃 22)年度</t>
  </si>
  <si>
    <t>2009(　〃 21)年度</t>
  </si>
  <si>
    <t>2008(　〃 20)年度</t>
  </si>
  <si>
    <t>2007(　〃 19)年度</t>
  </si>
  <si>
    <t>2005(　〃 17)年度</t>
  </si>
  <si>
    <t>2006(　〃 18)年度</t>
  </si>
  <si>
    <t>2001(平成13)年末</t>
  </si>
  <si>
    <t>2002(　〃 14)年末</t>
  </si>
  <si>
    <t>2003(　〃 15)年末</t>
  </si>
  <si>
    <t>2004(　〃 16)年末</t>
  </si>
  <si>
    <t>2005(　〃 17)年末</t>
  </si>
  <si>
    <t>2006(　〃 18)年末</t>
  </si>
  <si>
    <t>2007(　〃 19)年末</t>
  </si>
  <si>
    <t>2008(　〃 20)年末</t>
  </si>
  <si>
    <t>2009(　〃 21)年末</t>
  </si>
  <si>
    <t>2010(　〃 22)年末</t>
  </si>
  <si>
    <t>2011(　〃 23)年末</t>
  </si>
  <si>
    <t>2012(　〃 24)年末</t>
  </si>
  <si>
    <t>2013(　〃 25)年末</t>
  </si>
  <si>
    <t>2014(　〃 26)年末</t>
  </si>
  <si>
    <t>2015(　〃 27)年末</t>
  </si>
  <si>
    <t>2016(　〃 28)年末</t>
  </si>
  <si>
    <t>2017(　〃 29)年末</t>
  </si>
  <si>
    <t>2003(平成15)年度末</t>
  </si>
  <si>
    <t>2004(　〃 16)年度末</t>
  </si>
  <si>
    <t>2005(　〃 17)年度末</t>
  </si>
  <si>
    <t>2006(　〃 18)年度末</t>
  </si>
  <si>
    <t>2007(　〃 19)年度末</t>
  </si>
  <si>
    <t>2008(　〃 20)年度末</t>
  </si>
  <si>
    <t>2009(　〃 21)年度末</t>
  </si>
  <si>
    <t>2010(　〃 22)年度末</t>
  </si>
  <si>
    <t>2011(　〃 23)年度末</t>
  </si>
  <si>
    <t>2012(　〃 24)年度末</t>
  </si>
  <si>
    <t>2013(　〃 25)年度末</t>
  </si>
  <si>
    <t>2014(　〃 26)年度末</t>
  </si>
  <si>
    <t>2015(　〃 27)年度末</t>
  </si>
  <si>
    <t>2003(平成15)年度</t>
  </si>
  <si>
    <t>2004(　〃 16)年度</t>
  </si>
  <si>
    <t>2005(　〃 17)年度</t>
  </si>
  <si>
    <t>2006(　〃 18)年度</t>
  </si>
  <si>
    <t>2007(　〃 19)年度</t>
  </si>
  <si>
    <t>2008(　〃 20)年度</t>
  </si>
  <si>
    <t>2009(　〃 21)年度</t>
  </si>
  <si>
    <t>2010(　〃 22)年度</t>
  </si>
  <si>
    <t>2011(　〃 23)年度</t>
  </si>
  <si>
    <t>2012(　〃 24)年度</t>
  </si>
  <si>
    <t>2013(　〃 25)年度</t>
  </si>
  <si>
    <t>2014(　〃 26)年度</t>
  </si>
  <si>
    <t>2015(　〃 27)年度</t>
  </si>
  <si>
    <t>2000(平成12)年度末</t>
  </si>
  <si>
    <t>2001(　〃 13)年度末</t>
  </si>
  <si>
    <t>2002(　〃 14)年度末</t>
  </si>
  <si>
    <t>2003(　〃 15)年度末</t>
  </si>
  <si>
    <t>2004(　〃 16)年度末</t>
  </si>
  <si>
    <t>2005(　〃 17)年度末</t>
  </si>
  <si>
    <t>2006(　〃 18)年度末</t>
  </si>
  <si>
    <t>2007(　〃 19)年度末</t>
  </si>
  <si>
    <t>2008(　〃 20)年度末</t>
  </si>
  <si>
    <t>2009(　〃 21)年度末</t>
  </si>
  <si>
    <t>2010(　〃 22)年度末</t>
  </si>
  <si>
    <t>2011(　〃 23)年度末</t>
  </si>
  <si>
    <t>2012(　〃 24)年度末</t>
  </si>
  <si>
    <t>2013(　〃 25)年度末</t>
  </si>
  <si>
    <t>2014(　〃 26)年度末</t>
  </si>
  <si>
    <t>2015(　〃 27)年度末</t>
  </si>
  <si>
    <t>2016(　〃 28)年度末</t>
  </si>
  <si>
    <t>2017(　〃 29)年度末</t>
  </si>
  <si>
    <t>停留所　数
（ヶ所）</t>
  </si>
  <si>
    <t>1992(平成 4)年 　7月11日</t>
  </si>
  <si>
    <t>1988(昭和63)年 11月10日</t>
  </si>
  <si>
    <t>1993(平成 5)年　　6月26日</t>
  </si>
  <si>
    <t>1994(平成 6)年 　7月22日</t>
  </si>
  <si>
    <t>運行開始年月日</t>
  </si>
  <si>
    <t>収容可能台数</t>
  </si>
  <si>
    <t>施設数（箇所）</t>
  </si>
  <si>
    <t>（単位：局、箇所、本）</t>
  </si>
  <si>
    <t>（注5）…2003(平成15)年度までは旧釧路市のみの状況である。</t>
  </si>
  <si>
    <t>（注2）…2003(平成15)年度までは旧釧路市、釧路町のみの登録台数である。</t>
  </si>
  <si>
    <t>（注3）…ICカード公衆電話のすべてのサービスは2006(平成18)年3月をもって終了した。</t>
  </si>
  <si>
    <t>（注4）…2012(平成24)年10月1日に郵便事業（株）と郵便局（株）が統合された。</t>
  </si>
  <si>
    <t>（注3）…2016(平成28)年度より、資料提供終了。</t>
  </si>
  <si>
    <t xml:space="preserve">   2005(平成17)年4月からは、全て電力小売部分自由化の対象となった。</t>
  </si>
  <si>
    <t xml:space="preserve">   ｋW以上かつ2000ｋW未満の場合｡2005(平成17)年4月からは、全て電力小売部分自由化の対象とな</t>
  </si>
  <si>
    <t xml:space="preserve">   った。</t>
  </si>
  <si>
    <t xml:space="preserve">   則として2000ｋW未満の契約｡2005(平成17)年4月からは高圧受電の場合、全て電力小売部分自由</t>
  </si>
  <si>
    <t xml:space="preserve">   化の対象となった。</t>
  </si>
  <si>
    <t xml:space="preserve">   満の契約｡2005(平成17)年4月からは高圧受電の場合、全て電力小売部分自由化の対象となった。</t>
  </si>
  <si>
    <t xml:space="preserve">   る契約電力が500ｋW以上、2005(平成17)年4月からは高圧受電全てに拡大。</t>
  </si>
  <si>
    <t>（注2）…2013(平成25)年度から給水区域化した釧路町旧分水区域を含む。</t>
  </si>
  <si>
    <t>（注2）…2001(平成13)年度までは、旧釧路市の数字である。</t>
  </si>
  <si>
    <t>（注3）…2002(平成14)年度から2004(平成16)年度までは、旧釧路市と旧音別町の合計である。</t>
  </si>
  <si>
    <t>（注4）…2005(平成17)年度から2012(平成24)年度までの業務用には、阿寒地区と音別地区の営業用と営農用を含む。</t>
  </si>
  <si>
    <t>（注5）…2013(平成25)年度から給水区域化した釧路町旧分水区域を含む。</t>
  </si>
  <si>
    <t>（注）…2013(平成25)年度から給水区域化した釧路町旧分水区域を含む。</t>
  </si>
  <si>
    <t>（注）…2015(平成27)年6月1日付で46MJから45MJへ標準熱量の変更を実施。各年度末の使用量は</t>
  </si>
  <si>
    <t>　　　   45MJに換算した値である。</t>
  </si>
  <si>
    <t>資料…（株）NTT東日本-北海道</t>
  </si>
  <si>
    <t>（注2）…公衆電話は東日本電信電話（株） が設置する台数のみ。</t>
  </si>
  <si>
    <t>（注3）…2007(平成19)年10月1日の民営化に伴い、集計区分が変更された。</t>
  </si>
  <si>
    <t>2019(令和元)年</t>
  </si>
  <si>
    <t>2017(　〃 29)年度</t>
  </si>
  <si>
    <t>2017(　〃 29)年</t>
  </si>
  <si>
    <t>2018年度</t>
  </si>
  <si>
    <t>(平成30年度)</t>
  </si>
  <si>
    <t>2018(　〃 30)年度</t>
  </si>
  <si>
    <t>デジタル</t>
  </si>
  <si>
    <t>（注1）…件数は年間調定件数である。2018（平成30）年10月から家事用において毎月納付を選択可能とした。</t>
  </si>
  <si>
    <t>（注1）…有人駅のみ。</t>
  </si>
  <si>
    <t>（注2）…乗車人員のみ。</t>
  </si>
  <si>
    <t>７－（２）　宿泊客延数</t>
  </si>
  <si>
    <t>４～６月</t>
  </si>
  <si>
    <t>７～９月</t>
  </si>
  <si>
    <t>１０～１２月</t>
  </si>
  <si>
    <t>１～３月</t>
  </si>
  <si>
    <t>７－（３）　訪日外国人宿泊客数（延数）</t>
  </si>
  <si>
    <t>７－（２）宿泊客延数</t>
  </si>
  <si>
    <t>７－（３）訪日外国人宿泊客数（延数）</t>
  </si>
  <si>
    <t>（注）…2000(平成12)年度と2001(平成13)年度の音別地区は人単位不明。</t>
  </si>
  <si>
    <t>７．観光入込客数</t>
  </si>
  <si>
    <t>７－（１）　観光入込客数</t>
  </si>
  <si>
    <t>７．観光入込客数</t>
  </si>
  <si>
    <t>７－（１）観光入込客数</t>
  </si>
  <si>
    <t>（単位：人泊）</t>
  </si>
  <si>
    <t>（単位：人泊）</t>
  </si>
  <si>
    <t>3月</t>
  </si>
  <si>
    <t>4月</t>
  </si>
  <si>
    <t>5月</t>
  </si>
  <si>
    <t>釧路 ⇔ 成田</t>
  </si>
  <si>
    <t>釧路 ⇔ 大阪</t>
  </si>
  <si>
    <t>釧路 ⇔ 名古屋</t>
  </si>
  <si>
    <t>釧路 ⇔ 福岡</t>
  </si>
  <si>
    <t>釧路 ⇔ 中部</t>
  </si>
  <si>
    <t>乗客数</t>
  </si>
  <si>
    <t>降客数</t>
  </si>
  <si>
    <t>成田</t>
  </si>
  <si>
    <t>2018(　〃 30)年度</t>
  </si>
  <si>
    <t>2019(令和元)年度</t>
  </si>
  <si>
    <t>2018(　〃 30)年</t>
  </si>
  <si>
    <t>2019(令和元)年</t>
  </si>
  <si>
    <t>2019(令和元)年</t>
  </si>
  <si>
    <t>4月</t>
  </si>
  <si>
    <t>2018(　〃 30)年度末</t>
  </si>
  <si>
    <t>2019(令和元)年度末</t>
  </si>
  <si>
    <t>2019年度</t>
  </si>
  <si>
    <t>(令和元年度)</t>
  </si>
  <si>
    <t>2018(　〃 30)年度</t>
  </si>
  <si>
    <t>釧路地区</t>
  </si>
  <si>
    <t>阿寒地区</t>
  </si>
  <si>
    <t>音別地区</t>
  </si>
  <si>
    <t>2019(令和元)年度</t>
  </si>
  <si>
    <t>2019(令和元)年度</t>
  </si>
  <si>
    <t>2018(　〃 30)年末</t>
  </si>
  <si>
    <t>2019(令和元)年末</t>
  </si>
  <si>
    <t>2018(　〃 30)年度末</t>
  </si>
  <si>
    <t>2019(令和元)年度末</t>
  </si>
  <si>
    <t>2018(　〃 30)年度末</t>
  </si>
  <si>
    <t>2019(令和元)年度末</t>
  </si>
  <si>
    <t>2012(　〃 24)年度</t>
  </si>
  <si>
    <t>資料…市港湾空港課「港湾統計調査」</t>
  </si>
  <si>
    <t>資料…市港湾空港課｢港湾統計調査」</t>
  </si>
  <si>
    <t>資料…市港湾空港課「港湾統計調査」</t>
  </si>
  <si>
    <t>（注3）…届出路外駐車場（500㎡以上）の施設数は駐車場法による届出数である。（2011(平成23)年度より都市計画駐車場を含む。）</t>
  </si>
  <si>
    <t>総 輸 送
人員（人）</t>
  </si>
  <si>
    <t>総走行
キ　    ロ</t>
  </si>
  <si>
    <t>輸　 　送
人員(人）</t>
  </si>
  <si>
    <t>郵便切手類
販　 売 　所</t>
  </si>
  <si>
    <t>年　 　間
配 水 量
（千㎥）</t>
  </si>
  <si>
    <t>1 人 1 日
当たり（ℓ）</t>
  </si>
  <si>
    <t>5月</t>
  </si>
  <si>
    <t>(令和2年度)</t>
  </si>
  <si>
    <t>2020年度</t>
  </si>
  <si>
    <t>2020(　〃   2)年</t>
  </si>
  <si>
    <t>2021(　〃   3)年</t>
  </si>
  <si>
    <t>2020(　〃   2)年度</t>
  </si>
  <si>
    <t>2020(　〃   2)年</t>
  </si>
  <si>
    <t>2020(　〃   2)年度末</t>
  </si>
  <si>
    <t>2020(　〃   2)年度</t>
  </si>
  <si>
    <t>2020(　〃   2)年度</t>
  </si>
  <si>
    <t>2020(　〃   2)年末</t>
  </si>
  <si>
    <t>2020(　〃   2)年度末</t>
  </si>
  <si>
    <t>2020(　〃   2)年度末</t>
  </si>
  <si>
    <t>2020(　〃  2）年度</t>
  </si>
  <si>
    <t>2022(　〃   4)年</t>
  </si>
  <si>
    <t>2022年     1月</t>
  </si>
  <si>
    <t>(令和 4年)   2月</t>
  </si>
  <si>
    <t>2021(　〃  3）年度</t>
  </si>
  <si>
    <t>2021(　〃   3)年度</t>
  </si>
  <si>
    <t>2021(　〃   3)年</t>
  </si>
  <si>
    <t>2021年     1月</t>
  </si>
  <si>
    <t>(令和3年)   2月</t>
  </si>
  <si>
    <t>2021(　〃   3)年度末</t>
  </si>
  <si>
    <t>2021(令和3)年度</t>
  </si>
  <si>
    <t>2021年度</t>
  </si>
  <si>
    <t>(令和3年度)</t>
  </si>
  <si>
    <t>2021(　〃   3)年度</t>
  </si>
  <si>
    <t>2021(　〃   3)年度</t>
  </si>
  <si>
    <t>2021(　〃   3)年末</t>
  </si>
  <si>
    <t>2021(　〃   3)年度末</t>
  </si>
  <si>
    <t>2021(　〃   3)年度末</t>
  </si>
  <si>
    <t>資料…市上下水道部経営企画課「水道事業会計決算報告書」</t>
  </si>
  <si>
    <t>資料…市上下水道部経営企画課「業務報告書」</t>
  </si>
  <si>
    <t>（注3）…音別駅は令和3年3月より無人駅となった。</t>
  </si>
  <si>
    <t>(令和4年)   2月</t>
  </si>
  <si>
    <t>資料…東京航空局釧路空港事務所（2020（令和2）年まで）、北海道エアポート株式会社釧路空港事業所（2021（令和3）年より）</t>
  </si>
  <si>
    <t>（注）…音別駅での貨物輸送は、2019（平成31）年3月をもって終了した。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</si>
</sst>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);\(#,##0.0\)"/>
    <numFmt numFmtId="178" formatCode="0.0_);[Red]\(0.0\)"/>
    <numFmt numFmtId="179" formatCode="0.0_);\(0.0\)"/>
    <numFmt numFmtId="180" formatCode="[=0]&quot;-&quot;;#,##0"/>
    <numFmt numFmtId="181" formatCode="0.0_ "/>
    <numFmt numFmtId="182" formatCode="0.0_ ;[Red]\-0.0\ "/>
    <numFmt numFmtId="183" formatCode="#,##0.0_);[Red]\(#,##0.0\)"/>
    <numFmt numFmtId="184" formatCode="0.0"/>
    <numFmt numFmtId="185" formatCode="0.0;&quot;△ &quot;0.0"/>
    <numFmt numFmtId="186" formatCode="#,##0.0;[Red]\-#,##0.0"/>
    <numFmt numFmtId="187" formatCode="#,##0.0;&quot;△ &quot;#,##0.0"/>
    <numFmt numFmtId="188" formatCode="#,##0.0_ "/>
    <numFmt numFmtId="189" formatCode="#,##0.0_ ;[Red]\-#,##0.0\ "/>
    <numFmt numFmtId="190" formatCode="_ * #,##0.0_ ;_ * \-#,##0.0_ ;_ * &quot;-&quot;_ ;_ @_ "/>
    <numFmt numFmtId="191" formatCode="_ * #,##0.0_ ;_ * \-#,##0.0_ ;_ * &quot;-&quot;?_ ;_ @_ "/>
    <numFmt numFmtId="192" formatCode="#,##0_ ;[Red]\-#,##0\ "/>
    <numFmt numFmtId="193" formatCode="#,##0_ 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_ "/>
    <numFmt numFmtId="200" formatCode="_ * #,##0.000_ ;_ * \-#,##0.000_ ;_ * &quot;-&quot;??_ ;_ @_ "/>
    <numFmt numFmtId="201" formatCode="_ * #,##0.0_ ;_ * \-#,##0.0_ ;_ * &quot;-&quot;??_ ;_ @_ "/>
    <numFmt numFmtId="202" formatCode="0.0000000_ "/>
    <numFmt numFmtId="203" formatCode="0.000000_ "/>
    <numFmt numFmtId="204" formatCode="0.00000_ "/>
    <numFmt numFmtId="205" formatCode="0.0000_ "/>
    <numFmt numFmtId="206" formatCode="0.000_ "/>
    <numFmt numFmtId="207" formatCode="0.00_ "/>
    <numFmt numFmtId="208" formatCode="_ * #,##0.00_ ;_ * \-#,##0.00_ ;_ * &quot;-&quot;_ ;_ @_ "/>
    <numFmt numFmtId="209" formatCode="0_);[Red]\(0\)"/>
    <numFmt numFmtId="210" formatCode="#,##0_);[Red]\(#,##0\)"/>
    <numFmt numFmtId="211" formatCode="_ * #,##0_ ;_ * \-#,##0_ ;_ * &quot;-&quot;??_ ;_ @_ 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0.00_);[Red]\(0.00\)"/>
    <numFmt numFmtId="221" formatCode="0.000_);[Red]\(0.000\)"/>
  </numFmts>
  <fonts count="64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i/>
      <sz val="10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10"/>
      <name val="Vivaldi"/>
      <family val="4"/>
    </font>
    <font>
      <sz val="8.5"/>
      <name val="ＭＳ Ｐ明朝"/>
      <family val="1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Cambria"/>
      <family val="3"/>
    </font>
    <font>
      <sz val="10"/>
      <color theme="0"/>
      <name val="ＭＳ Ｐ明朝"/>
      <family val="1"/>
    </font>
    <font>
      <b/>
      <sz val="10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55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10" xfId="49" applyNumberFormat="1" applyFont="1" applyFill="1" applyBorder="1" applyAlignment="1">
      <alignment vertical="center"/>
    </xf>
    <xf numFmtId="41" fontId="2" fillId="0" borderId="11" xfId="49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1" fontId="2" fillId="0" borderId="12" xfId="49" applyNumberFormat="1" applyFont="1" applyFill="1" applyBorder="1" applyAlignment="1">
      <alignment vertical="center"/>
    </xf>
    <xf numFmtId="191" fontId="2" fillId="0" borderId="11" xfId="0" applyNumberFormat="1" applyFont="1" applyFill="1" applyBorder="1" applyAlignment="1">
      <alignment vertical="center"/>
    </xf>
    <xf numFmtId="41" fontId="9" fillId="0" borderId="10" xfId="49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15" xfId="49" applyNumberFormat="1" applyFont="1" applyFill="1" applyBorder="1" applyAlignment="1">
      <alignment horizontal="right" vertical="center"/>
    </xf>
    <xf numFmtId="41" fontId="2" fillId="0" borderId="10" xfId="49" applyNumberFormat="1" applyFont="1" applyFill="1" applyBorder="1" applyAlignment="1">
      <alignment horizontal="right" vertical="center"/>
    </xf>
    <xf numFmtId="41" fontId="2" fillId="0" borderId="11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1" fontId="2" fillId="0" borderId="15" xfId="49" applyNumberFormat="1" applyFont="1" applyFill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41" fontId="2" fillId="0" borderId="0" xfId="49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80" fontId="2" fillId="0" borderId="0" xfId="49" applyNumberFormat="1" applyFont="1" applyFill="1" applyAlignment="1">
      <alignment vertical="center"/>
    </xf>
    <xf numFmtId="180" fontId="11" fillId="0" borderId="0" xfId="49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19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>
      <alignment horizontal="center" vertical="center" shrinkToFit="1"/>
    </xf>
    <xf numFmtId="41" fontId="2" fillId="0" borderId="10" xfId="0" applyNumberFormat="1" applyFont="1" applyFill="1" applyBorder="1" applyAlignment="1">
      <alignment horizontal="center" vertical="center" shrinkToFit="1"/>
    </xf>
    <xf numFmtId="180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distributed"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horizontal="distributed" vertical="center"/>
    </xf>
    <xf numFmtId="41" fontId="2" fillId="0" borderId="21" xfId="49" applyNumberFormat="1" applyFont="1" applyFill="1" applyBorder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91" fontId="11" fillId="0" borderId="1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41" fontId="11" fillId="0" borderId="10" xfId="49" applyNumberFormat="1" applyFont="1" applyFill="1" applyBorder="1" applyAlignment="1">
      <alignment vertical="center"/>
    </xf>
    <xf numFmtId="41" fontId="11" fillId="0" borderId="0" xfId="49" applyNumberFormat="1" applyFont="1" applyFill="1" applyBorder="1" applyAlignment="1">
      <alignment vertical="center"/>
    </xf>
    <xf numFmtId="191" fontId="11" fillId="0" borderId="10" xfId="0" applyNumberFormat="1" applyFont="1" applyFill="1" applyBorder="1" applyAlignment="1">
      <alignment horizontal="right" vertical="center"/>
    </xf>
    <xf numFmtId="41" fontId="11" fillId="0" borderId="10" xfId="0" applyNumberFormat="1" applyFont="1" applyFill="1" applyBorder="1" applyAlignment="1">
      <alignment horizontal="right" vertical="center"/>
    </xf>
    <xf numFmtId="41" fontId="11" fillId="0" borderId="10" xfId="49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41" fontId="2" fillId="0" borderId="25" xfId="49" applyNumberFormat="1" applyFont="1" applyFill="1" applyBorder="1" applyAlignment="1">
      <alignment vertical="center"/>
    </xf>
    <xf numFmtId="180" fontId="2" fillId="0" borderId="0" xfId="0" applyNumberFormat="1" applyFont="1" applyFill="1" applyAlignment="1" quotePrefix="1">
      <alignment horizontal="right" vertical="center"/>
    </xf>
    <xf numFmtId="180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5"/>
    </xf>
    <xf numFmtId="41" fontId="2" fillId="0" borderId="21" xfId="49" applyNumberFormat="1" applyFont="1" applyFill="1" applyBorder="1" applyAlignment="1">
      <alignment horizontal="right" vertical="center"/>
    </xf>
    <xf numFmtId="41" fontId="2" fillId="0" borderId="25" xfId="49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90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41" fontId="9" fillId="0" borderId="11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9" fillId="0" borderId="18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center" vertical="center" shrinkToFit="1"/>
    </xf>
    <xf numFmtId="41" fontId="9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1" fontId="9" fillId="0" borderId="25" xfId="49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indent="3"/>
    </xf>
    <xf numFmtId="0" fontId="2" fillId="0" borderId="14" xfId="0" applyFont="1" applyFill="1" applyBorder="1" applyAlignment="1">
      <alignment horizontal="distributed" vertical="center" indent="3"/>
    </xf>
    <xf numFmtId="180" fontId="2" fillId="0" borderId="13" xfId="0" applyNumberFormat="1" applyFont="1" applyFill="1" applyBorder="1" applyAlignment="1">
      <alignment horizontal="distributed" vertical="center"/>
    </xf>
    <xf numFmtId="180" fontId="2" fillId="0" borderId="14" xfId="0" applyNumberFormat="1" applyFont="1" applyFill="1" applyBorder="1" applyAlignment="1">
      <alignment horizontal="distributed" vertical="center"/>
    </xf>
    <xf numFmtId="41" fontId="9" fillId="0" borderId="12" xfId="49" applyNumberFormat="1" applyFont="1" applyFill="1" applyBorder="1" applyAlignment="1">
      <alignment vertical="center"/>
    </xf>
    <xf numFmtId="41" fontId="9" fillId="0" borderId="15" xfId="49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horizontal="distributed" vertical="center" indent="1"/>
    </xf>
    <xf numFmtId="180" fontId="2" fillId="0" borderId="19" xfId="0" applyNumberFormat="1" applyFont="1" applyFill="1" applyBorder="1" applyAlignment="1">
      <alignment horizontal="distributed" vertical="center"/>
    </xf>
    <xf numFmtId="41" fontId="9" fillId="0" borderId="10" xfId="0" applyNumberFormat="1" applyFont="1" applyFill="1" applyBorder="1" applyAlignment="1">
      <alignment horizontal="center" vertical="center" shrinkToFit="1"/>
    </xf>
    <xf numFmtId="41" fontId="9" fillId="0" borderId="11" xfId="0" applyNumberFormat="1" applyFont="1" applyFill="1" applyBorder="1" applyAlignment="1">
      <alignment horizontal="center" vertical="center" shrinkToFit="1"/>
    </xf>
    <xf numFmtId="180" fontId="2" fillId="0" borderId="28" xfId="0" applyNumberFormat="1" applyFont="1" applyFill="1" applyBorder="1" applyAlignment="1">
      <alignment horizontal="distributed" vertical="center" indent="4" shrinkToFit="1"/>
    </xf>
    <xf numFmtId="180" fontId="2" fillId="0" borderId="12" xfId="0" applyNumberFormat="1" applyFont="1" applyFill="1" applyBorder="1" applyAlignment="1">
      <alignment horizontal="center" vertical="center" shrinkToFit="1"/>
    </xf>
    <xf numFmtId="180" fontId="2" fillId="0" borderId="15" xfId="0" applyNumberFormat="1" applyFont="1" applyFill="1" applyBorder="1" applyAlignment="1">
      <alignment horizontal="center" vertical="center" shrinkToFit="1"/>
    </xf>
    <xf numFmtId="180" fontId="9" fillId="0" borderId="28" xfId="0" applyNumberFormat="1" applyFont="1" applyFill="1" applyBorder="1" applyAlignment="1">
      <alignment vertical="center"/>
    </xf>
    <xf numFmtId="180" fontId="9" fillId="0" borderId="28" xfId="0" applyNumberFormat="1" applyFont="1" applyFill="1" applyBorder="1" applyAlignment="1">
      <alignment horizontal="distributed" vertical="center"/>
    </xf>
    <xf numFmtId="180" fontId="2" fillId="0" borderId="29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17" fillId="0" borderId="0" xfId="0" applyFont="1" applyFill="1" applyAlignment="1">
      <alignment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distributed" vertical="center" indent="4" shrinkToFit="1"/>
    </xf>
    <xf numFmtId="180" fontId="11" fillId="0" borderId="12" xfId="0" applyNumberFormat="1" applyFont="1" applyFill="1" applyBorder="1" applyAlignment="1">
      <alignment vertical="center"/>
    </xf>
    <xf numFmtId="180" fontId="9" fillId="0" borderId="31" xfId="0" applyNumberFormat="1" applyFont="1" applyFill="1" applyBorder="1" applyAlignment="1">
      <alignment horizontal="center" vertical="center" shrinkToFit="1"/>
    </xf>
    <xf numFmtId="180" fontId="2" fillId="0" borderId="31" xfId="0" applyNumberFormat="1" applyFont="1" applyFill="1" applyBorder="1" applyAlignment="1">
      <alignment horizontal="center" vertical="center" shrinkToFit="1"/>
    </xf>
    <xf numFmtId="180" fontId="11" fillId="0" borderId="10" xfId="0" applyNumberFormat="1" applyFont="1" applyFill="1" applyBorder="1" applyAlignment="1">
      <alignment vertical="center"/>
    </xf>
    <xf numFmtId="180" fontId="9" fillId="0" borderId="31" xfId="0" applyNumberFormat="1" applyFont="1" applyFill="1" applyBorder="1" applyAlignment="1">
      <alignment horizontal="left" vertical="center"/>
    </xf>
    <xf numFmtId="180" fontId="2" fillId="0" borderId="31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horizontal="left" vertical="center"/>
    </xf>
    <xf numFmtId="180" fontId="2" fillId="0" borderId="31" xfId="0" applyNumberFormat="1" applyFont="1" applyFill="1" applyBorder="1" applyAlignment="1">
      <alignment horizontal="center" vertical="center"/>
    </xf>
    <xf numFmtId="180" fontId="2" fillId="0" borderId="31" xfId="0" applyNumberFormat="1" applyFont="1" applyFill="1" applyBorder="1" applyAlignment="1" quotePrefix="1">
      <alignment horizontal="center" vertical="center"/>
    </xf>
    <xf numFmtId="180" fontId="9" fillId="0" borderId="3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0" fontId="11" fillId="0" borderId="18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08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vertical="center"/>
    </xf>
    <xf numFmtId="191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0" xfId="49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41" fontId="19" fillId="0" borderId="10" xfId="49" applyNumberFormat="1" applyFont="1" applyFill="1" applyBorder="1" applyAlignment="1">
      <alignment horizontal="right" vertical="center"/>
    </xf>
    <xf numFmtId="41" fontId="19" fillId="0" borderId="0" xfId="49" applyNumberFormat="1" applyFont="1" applyFill="1" applyBorder="1" applyAlignment="1">
      <alignment horizontal="right" vertical="center"/>
    </xf>
    <xf numFmtId="41" fontId="19" fillId="0" borderId="10" xfId="49" applyNumberFormat="1" applyFont="1" applyFill="1" applyBorder="1" applyAlignment="1">
      <alignment vertical="center"/>
    </xf>
    <xf numFmtId="41" fontId="19" fillId="0" borderId="0" xfId="49" applyNumberFormat="1" applyFont="1" applyFill="1" applyBorder="1" applyAlignment="1">
      <alignment vertical="center"/>
    </xf>
    <xf numFmtId="41" fontId="19" fillId="0" borderId="1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184" fontId="2" fillId="0" borderId="0" xfId="0" applyNumberFormat="1" applyFont="1" applyFill="1" applyAlignment="1">
      <alignment vertical="center"/>
    </xf>
    <xf numFmtId="0" fontId="7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2" fillId="0" borderId="13" xfId="62" applyFont="1" applyFill="1" applyBorder="1" applyAlignment="1">
      <alignment horizontal="distributed" vertical="center" indent="3"/>
      <protection/>
    </xf>
    <xf numFmtId="41" fontId="2" fillId="0" borderId="10" xfId="51" applyNumberFormat="1" applyFont="1" applyFill="1" applyBorder="1" applyAlignment="1">
      <alignment vertical="center"/>
    </xf>
    <xf numFmtId="185" fontId="2" fillId="0" borderId="11" xfId="51" applyNumberFormat="1" applyFont="1" applyFill="1" applyBorder="1" applyAlignment="1">
      <alignment vertical="center"/>
    </xf>
    <xf numFmtId="41" fontId="9" fillId="0" borderId="18" xfId="51" applyNumberFormat="1" applyFont="1" applyFill="1" applyBorder="1" applyAlignment="1">
      <alignment vertical="center"/>
    </xf>
    <xf numFmtId="185" fontId="9" fillId="0" borderId="26" xfId="51" applyNumberFormat="1" applyFont="1" applyFill="1" applyBorder="1" applyAlignment="1">
      <alignment vertical="center"/>
    </xf>
    <xf numFmtId="41" fontId="2" fillId="0" borderId="12" xfId="51" applyNumberFormat="1" applyFont="1" applyFill="1" applyBorder="1" applyAlignment="1">
      <alignment vertical="center"/>
    </xf>
    <xf numFmtId="41" fontId="2" fillId="0" borderId="21" xfId="51" applyNumberFormat="1" applyFont="1" applyFill="1" applyBorder="1" applyAlignment="1">
      <alignment vertical="center"/>
    </xf>
    <xf numFmtId="185" fontId="2" fillId="0" borderId="25" xfId="51" applyNumberFormat="1" applyFont="1" applyFill="1" applyBorder="1" applyAlignment="1">
      <alignment vertical="center"/>
    </xf>
    <xf numFmtId="0" fontId="2" fillId="0" borderId="0" xfId="62" applyFont="1" applyFill="1" applyBorder="1" applyAlignment="1">
      <alignment vertical="center"/>
      <protection/>
    </xf>
    <xf numFmtId="41" fontId="9" fillId="0" borderId="10" xfId="51" applyNumberFormat="1" applyFont="1" applyFill="1" applyBorder="1" applyAlignment="1">
      <alignment vertical="center"/>
    </xf>
    <xf numFmtId="187" fontId="2" fillId="0" borderId="15" xfId="51" applyNumberFormat="1" applyFont="1" applyFill="1" applyBorder="1" applyAlignment="1">
      <alignment vertical="center"/>
    </xf>
    <xf numFmtId="187" fontId="2" fillId="0" borderId="11" xfId="51" applyNumberFormat="1" applyFont="1" applyFill="1" applyBorder="1" applyAlignment="1">
      <alignment vertical="center"/>
    </xf>
    <xf numFmtId="187" fontId="2" fillId="0" borderId="25" xfId="51" applyNumberFormat="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2" fillId="0" borderId="0" xfId="51" applyFont="1" applyFill="1" applyAlignment="1">
      <alignment horizontal="right" vertical="center"/>
    </xf>
    <xf numFmtId="38" fontId="2" fillId="0" borderId="13" xfId="51" applyFont="1" applyFill="1" applyBorder="1" applyAlignment="1">
      <alignment horizontal="distributed" vertical="center"/>
    </xf>
    <xf numFmtId="38" fontId="2" fillId="0" borderId="14" xfId="51" applyFont="1" applyFill="1" applyBorder="1" applyAlignment="1">
      <alignment horizontal="distributed" vertical="center"/>
    </xf>
    <xf numFmtId="38" fontId="2" fillId="0" borderId="0" xfId="51" applyFont="1" applyFill="1" applyBorder="1" applyAlignment="1">
      <alignment horizontal="center" vertical="center"/>
    </xf>
    <xf numFmtId="38" fontId="2" fillId="0" borderId="0" xfId="51" applyFont="1" applyFill="1" applyBorder="1" applyAlignment="1">
      <alignment horizontal="right" vertical="center"/>
    </xf>
    <xf numFmtId="41" fontId="2" fillId="0" borderId="10" xfId="51" applyNumberFormat="1" applyFont="1" applyFill="1" applyBorder="1" applyAlignment="1">
      <alignment horizontal="center" vertical="center"/>
    </xf>
    <xf numFmtId="41" fontId="2" fillId="0" borderId="11" xfId="51" applyNumberFormat="1" applyFont="1" applyFill="1" applyBorder="1" applyAlignment="1">
      <alignment horizontal="center" vertical="center"/>
    </xf>
    <xf numFmtId="41" fontId="2" fillId="0" borderId="11" xfId="51" applyNumberFormat="1" applyFont="1" applyFill="1" applyBorder="1" applyAlignment="1">
      <alignment vertical="center"/>
    </xf>
    <xf numFmtId="0" fontId="9" fillId="0" borderId="33" xfId="62" applyFont="1" applyFill="1" applyBorder="1" applyAlignment="1">
      <alignment vertical="center"/>
      <protection/>
    </xf>
    <xf numFmtId="38" fontId="9" fillId="0" borderId="33" xfId="51" applyFont="1" applyFill="1" applyBorder="1" applyAlignment="1">
      <alignment horizontal="right" vertical="center"/>
    </xf>
    <xf numFmtId="38" fontId="9" fillId="0" borderId="33" xfId="51" applyFont="1" applyFill="1" applyBorder="1" applyAlignment="1">
      <alignment horizontal="center" vertical="center"/>
    </xf>
    <xf numFmtId="41" fontId="9" fillId="0" borderId="26" xfId="51" applyNumberFormat="1" applyFont="1" applyFill="1" applyBorder="1" applyAlignment="1">
      <alignment vertical="center"/>
    </xf>
    <xf numFmtId="38" fontId="2" fillId="0" borderId="0" xfId="51" applyFont="1" applyFill="1" applyBorder="1" applyAlignment="1">
      <alignment horizontal="distributed" vertical="center"/>
    </xf>
    <xf numFmtId="0" fontId="2" fillId="0" borderId="20" xfId="62" applyFont="1" applyFill="1" applyBorder="1" applyAlignment="1">
      <alignment vertical="center"/>
      <protection/>
    </xf>
    <xf numFmtId="38" fontId="2" fillId="0" borderId="20" xfId="51" applyFont="1" applyFill="1" applyBorder="1" applyAlignment="1">
      <alignment horizontal="distributed" vertical="center"/>
    </xf>
    <xf numFmtId="41" fontId="2" fillId="0" borderId="25" xfId="51" applyNumberFormat="1" applyFont="1" applyFill="1" applyBorder="1" applyAlignment="1">
      <alignment vertical="center"/>
    </xf>
    <xf numFmtId="180" fontId="2" fillId="0" borderId="0" xfId="51" applyNumberFormat="1" applyFont="1" applyFill="1" applyAlignment="1">
      <alignment vertical="center"/>
    </xf>
    <xf numFmtId="0" fontId="2" fillId="0" borderId="26" xfId="62" applyFont="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13" xfId="62" applyFont="1" applyFill="1" applyBorder="1" applyAlignment="1">
      <alignment horizontal="distributed" vertical="center"/>
      <protection/>
    </xf>
    <xf numFmtId="0" fontId="2" fillId="0" borderId="13" xfId="62" applyNumberFormat="1" applyFont="1" applyFill="1" applyBorder="1" applyAlignment="1">
      <alignment horizontal="distributed" vertical="center"/>
      <protection/>
    </xf>
    <xf numFmtId="0" fontId="2" fillId="0" borderId="33" xfId="62" applyNumberFormat="1" applyFont="1" applyFill="1" applyBorder="1" applyAlignment="1">
      <alignment horizontal="distributed" vertical="center"/>
      <protection/>
    </xf>
    <xf numFmtId="41" fontId="2" fillId="0" borderId="0" xfId="62" applyNumberFormat="1" applyFont="1" applyFill="1" applyBorder="1" applyAlignment="1">
      <alignment horizontal="right" vertical="center"/>
      <protection/>
    </xf>
    <xf numFmtId="41" fontId="2" fillId="0" borderId="0" xfId="51" applyNumberFormat="1" applyFont="1" applyFill="1" applyBorder="1" applyAlignment="1">
      <alignment vertical="center"/>
    </xf>
    <xf numFmtId="41" fontId="9" fillId="0" borderId="20" xfId="62" applyNumberFormat="1" applyFont="1" applyFill="1" applyBorder="1" applyAlignment="1">
      <alignment horizontal="right" vertical="center"/>
      <protection/>
    </xf>
    <xf numFmtId="41" fontId="9" fillId="0" borderId="21" xfId="51" applyNumberFormat="1" applyFont="1" applyFill="1" applyBorder="1" applyAlignment="1">
      <alignment vertical="center"/>
    </xf>
    <xf numFmtId="41" fontId="9" fillId="0" borderId="25" xfId="51" applyNumberFormat="1" applyFont="1" applyFill="1" applyBorder="1" applyAlignment="1">
      <alignment vertical="center"/>
    </xf>
    <xf numFmtId="41" fontId="2" fillId="0" borderId="10" xfId="51" applyNumberFormat="1" applyFont="1" applyFill="1" applyBorder="1" applyAlignment="1">
      <alignment horizontal="right" vertical="center"/>
    </xf>
    <xf numFmtId="180" fontId="2" fillId="0" borderId="0" xfId="62" applyNumberFormat="1" applyFont="1" applyFill="1" applyBorder="1" applyAlignment="1">
      <alignment vertical="center"/>
      <protection/>
    </xf>
    <xf numFmtId="180" fontId="2" fillId="0" borderId="0" xfId="62" applyNumberFormat="1" applyFont="1" applyFill="1" applyAlignment="1">
      <alignment vertical="center"/>
      <protection/>
    </xf>
    <xf numFmtId="180" fontId="2" fillId="0" borderId="18" xfId="62" applyNumberFormat="1" applyFont="1" applyFill="1" applyBorder="1" applyAlignment="1">
      <alignment horizontal="distributed" vertical="center"/>
      <protection/>
    </xf>
    <xf numFmtId="41" fontId="2" fillId="0" borderId="31" xfId="62" applyNumberFormat="1" applyFont="1" applyFill="1" applyBorder="1" applyAlignment="1">
      <alignment horizontal="distributed" vertical="center"/>
      <protection/>
    </xf>
    <xf numFmtId="41" fontId="2" fillId="0" borderId="10" xfId="62" applyNumberFormat="1" applyFont="1" applyFill="1" applyBorder="1" applyAlignment="1">
      <alignment vertical="center"/>
      <protection/>
    </xf>
    <xf numFmtId="41" fontId="2" fillId="0" borderId="11" xfId="62" applyNumberFormat="1" applyFont="1" applyFill="1" applyBorder="1" applyAlignment="1">
      <alignment vertical="center"/>
      <protection/>
    </xf>
    <xf numFmtId="0" fontId="2" fillId="0" borderId="0" xfId="62" applyNumberFormat="1" applyFont="1" applyFill="1" applyBorder="1" applyAlignment="1">
      <alignment horizontal="right" vertical="center"/>
      <protection/>
    </xf>
    <xf numFmtId="0" fontId="2" fillId="0" borderId="31" xfId="62" applyNumberFormat="1" applyFont="1" applyFill="1" applyBorder="1" applyAlignment="1">
      <alignment horizontal="right" vertical="center"/>
      <protection/>
    </xf>
    <xf numFmtId="0" fontId="2" fillId="0" borderId="33" xfId="62" applyNumberFormat="1" applyFont="1" applyFill="1" applyBorder="1" applyAlignment="1">
      <alignment horizontal="right" vertical="center"/>
      <protection/>
    </xf>
    <xf numFmtId="0" fontId="2" fillId="0" borderId="34" xfId="62" applyNumberFormat="1" applyFont="1" applyFill="1" applyBorder="1" applyAlignment="1">
      <alignment horizontal="right" vertical="center"/>
      <protection/>
    </xf>
    <xf numFmtId="41" fontId="2" fillId="0" borderId="18" xfId="51" applyNumberFormat="1" applyFont="1" applyFill="1" applyBorder="1" applyAlignment="1">
      <alignment vertical="center"/>
    </xf>
    <xf numFmtId="41" fontId="2" fillId="0" borderId="18" xfId="62" applyNumberFormat="1" applyFont="1" applyFill="1" applyBorder="1" applyAlignment="1">
      <alignment vertical="center"/>
      <protection/>
    </xf>
    <xf numFmtId="41" fontId="2" fillId="0" borderId="26" xfId="62" applyNumberFormat="1" applyFont="1" applyFill="1" applyBorder="1" applyAlignment="1">
      <alignment vertical="center"/>
      <protection/>
    </xf>
    <xf numFmtId="41" fontId="2" fillId="0" borderId="33" xfId="62" applyNumberFormat="1" applyFont="1" applyFill="1" applyBorder="1" applyAlignment="1">
      <alignment horizontal="right" vertical="center"/>
      <protection/>
    </xf>
    <xf numFmtId="42" fontId="2" fillId="0" borderId="0" xfId="62" applyNumberFormat="1" applyFont="1" applyFill="1" applyBorder="1" applyAlignment="1">
      <alignment horizontal="right" vertical="center"/>
      <protection/>
    </xf>
    <xf numFmtId="42" fontId="2" fillId="0" borderId="33" xfId="62" applyNumberFormat="1" applyFont="1" applyFill="1" applyBorder="1" applyAlignment="1">
      <alignment horizontal="right" vertical="center"/>
      <protection/>
    </xf>
    <xf numFmtId="41" fontId="2" fillId="0" borderId="31" xfId="62" applyNumberFormat="1" applyFont="1" applyFill="1" applyBorder="1" applyAlignment="1">
      <alignment horizontal="right" vertical="center"/>
      <protection/>
    </xf>
    <xf numFmtId="41" fontId="9" fillId="0" borderId="0" xfId="62" applyNumberFormat="1" applyFont="1" applyFill="1" applyBorder="1" applyAlignment="1">
      <alignment horizontal="right" vertical="center"/>
      <protection/>
    </xf>
    <xf numFmtId="41" fontId="9" fillId="0" borderId="10" xfId="62" applyNumberFormat="1" applyFont="1" applyFill="1" applyBorder="1" applyAlignment="1">
      <alignment vertical="center"/>
      <protection/>
    </xf>
    <xf numFmtId="41" fontId="9" fillId="0" borderId="11" xfId="62" applyNumberFormat="1" applyFont="1" applyFill="1" applyBorder="1" applyAlignment="1">
      <alignment vertical="center"/>
      <protection/>
    </xf>
    <xf numFmtId="0" fontId="9" fillId="0" borderId="31" xfId="62" applyNumberFormat="1" applyFont="1" applyFill="1" applyBorder="1" applyAlignment="1">
      <alignment horizontal="right" vertical="center"/>
      <protection/>
    </xf>
    <xf numFmtId="0" fontId="9" fillId="0" borderId="29" xfId="62" applyNumberFormat="1" applyFont="1" applyFill="1" applyBorder="1" applyAlignment="1">
      <alignment horizontal="right" vertical="center"/>
      <protection/>
    </xf>
    <xf numFmtId="41" fontId="9" fillId="0" borderId="21" xfId="62" applyNumberFormat="1" applyFont="1" applyFill="1" applyBorder="1" applyAlignment="1">
      <alignment vertical="center"/>
      <protection/>
    </xf>
    <xf numFmtId="41" fontId="9" fillId="0" borderId="25" xfId="62" applyNumberFormat="1" applyFont="1" applyFill="1" applyBorder="1" applyAlignment="1">
      <alignment vertical="center"/>
      <protection/>
    </xf>
    <xf numFmtId="1" fontId="2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62" applyFont="1" applyFill="1" applyBorder="1" applyAlignment="1">
      <alignment vertical="center"/>
      <protection/>
    </xf>
    <xf numFmtId="41" fontId="9" fillId="0" borderId="30" xfId="62" applyNumberFormat="1" applyFont="1" applyFill="1" applyBorder="1" applyAlignment="1">
      <alignment horizontal="distributed" vertical="center"/>
      <protection/>
    </xf>
    <xf numFmtId="41" fontId="9" fillId="0" borderId="12" xfId="51" applyNumberFormat="1" applyFont="1" applyFill="1" applyBorder="1" applyAlignment="1">
      <alignment vertical="center"/>
    </xf>
    <xf numFmtId="41" fontId="9" fillId="0" borderId="12" xfId="62" applyNumberFormat="1" applyFont="1" applyFill="1" applyBorder="1" applyAlignment="1">
      <alignment vertical="center"/>
      <protection/>
    </xf>
    <xf numFmtId="41" fontId="9" fillId="0" borderId="15" xfId="62" applyNumberFormat="1" applyFont="1" applyFill="1" applyBorder="1" applyAlignment="1">
      <alignment vertical="center"/>
      <protection/>
    </xf>
    <xf numFmtId="41" fontId="2" fillId="0" borderId="30" xfId="62" applyNumberFormat="1" applyFont="1" applyFill="1" applyBorder="1" applyAlignment="1">
      <alignment horizontal="distributed" vertical="center"/>
      <protection/>
    </xf>
    <xf numFmtId="41" fontId="2" fillId="0" borderId="12" xfId="62" applyNumberFormat="1" applyFont="1" applyFill="1" applyBorder="1" applyAlignment="1">
      <alignment vertical="center"/>
      <protection/>
    </xf>
    <xf numFmtId="41" fontId="2" fillId="0" borderId="15" xfId="62" applyNumberFormat="1" applyFont="1" applyFill="1" applyBorder="1" applyAlignment="1">
      <alignment vertical="center"/>
      <protection/>
    </xf>
    <xf numFmtId="18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distributed" vertical="center" indent="5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30" xfId="62" applyNumberFormat="1" applyFont="1" applyFill="1" applyBorder="1" applyAlignment="1">
      <alignment horizontal="right" vertical="center"/>
      <protection/>
    </xf>
    <xf numFmtId="49" fontId="9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top" shrinkToFit="1"/>
    </xf>
    <xf numFmtId="180" fontId="2" fillId="0" borderId="37" xfId="0" applyNumberFormat="1" applyFont="1" applyFill="1" applyBorder="1" applyAlignment="1">
      <alignment horizontal="center" shrinkToFit="1"/>
    </xf>
    <xf numFmtId="180" fontId="2" fillId="0" borderId="38" xfId="0" applyNumberFormat="1" applyFont="1" applyFill="1" applyBorder="1" applyAlignment="1">
      <alignment horizontal="center" shrinkToFit="1"/>
    </xf>
    <xf numFmtId="180" fontId="2" fillId="0" borderId="26" xfId="0" applyNumberFormat="1" applyFont="1" applyFill="1" applyBorder="1" applyAlignment="1">
      <alignment horizontal="center" vertical="top" shrinkToFit="1"/>
    </xf>
    <xf numFmtId="41" fontId="2" fillId="0" borderId="31" xfId="0" applyNumberFormat="1" applyFont="1" applyFill="1" applyBorder="1" applyAlignment="1">
      <alignment horizontal="right" vertical="center"/>
    </xf>
    <xf numFmtId="41" fontId="9" fillId="0" borderId="34" xfId="0" applyNumberFormat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horizontal="right" vertical="center"/>
    </xf>
    <xf numFmtId="41" fontId="2" fillId="0" borderId="29" xfId="0" applyNumberFormat="1" applyFont="1" applyFill="1" applyBorder="1" applyAlignment="1">
      <alignment horizontal="right" vertical="center"/>
    </xf>
    <xf numFmtId="41" fontId="9" fillId="0" borderId="31" xfId="0" applyNumberFormat="1" applyFont="1" applyFill="1" applyBorder="1" applyAlignment="1">
      <alignment horizontal="right" vertical="center"/>
    </xf>
    <xf numFmtId="41" fontId="2" fillId="0" borderId="31" xfId="51" applyNumberFormat="1" applyFont="1" applyFill="1" applyBorder="1" applyAlignment="1">
      <alignment horizontal="right" vertical="center"/>
    </xf>
    <xf numFmtId="41" fontId="9" fillId="0" borderId="34" xfId="51" applyNumberFormat="1" applyFont="1" applyFill="1" applyBorder="1" applyAlignment="1">
      <alignment horizontal="right" vertical="center"/>
    </xf>
    <xf numFmtId="41" fontId="2" fillId="0" borderId="30" xfId="51" applyNumberFormat="1" applyFont="1" applyFill="1" applyBorder="1" applyAlignment="1">
      <alignment horizontal="right" vertical="center"/>
    </xf>
    <xf numFmtId="41" fontId="2" fillId="0" borderId="29" xfId="51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28" xfId="62" applyNumberFormat="1" applyFont="1" applyFill="1" applyBorder="1" applyAlignment="1">
      <alignment horizontal="right" vertical="center"/>
      <protection/>
    </xf>
    <xf numFmtId="41" fontId="9" fillId="0" borderId="28" xfId="62" applyNumberFormat="1" applyFont="1" applyFill="1" applyBorder="1" applyAlignment="1">
      <alignment horizontal="right" vertical="center"/>
      <protection/>
    </xf>
    <xf numFmtId="0" fontId="2" fillId="0" borderId="14" xfId="62" applyFont="1" applyFill="1" applyBorder="1" applyAlignment="1">
      <alignment horizontal="distributed" vertical="center" wrapText="1" indent="1"/>
      <protection/>
    </xf>
    <xf numFmtId="0" fontId="12" fillId="0" borderId="0" xfId="43" applyAlignment="1" applyProtection="1">
      <alignment vertical="center"/>
      <protection/>
    </xf>
    <xf numFmtId="180" fontId="2" fillId="0" borderId="19" xfId="62" applyNumberFormat="1" applyFont="1" applyFill="1" applyBorder="1" applyAlignment="1">
      <alignment horizontal="distributed" vertical="center"/>
      <protection/>
    </xf>
    <xf numFmtId="0" fontId="2" fillId="0" borderId="19" xfId="62" applyFont="1" applyFill="1" applyBorder="1" applyAlignment="1">
      <alignment horizontal="distributed" vertical="center"/>
      <protection/>
    </xf>
    <xf numFmtId="0" fontId="2" fillId="0" borderId="35" xfId="62" applyFont="1" applyFill="1" applyBorder="1" applyAlignment="1">
      <alignment horizontal="distributed" vertical="center"/>
      <protection/>
    </xf>
    <xf numFmtId="0" fontId="2" fillId="0" borderId="22" xfId="62" applyFont="1" applyFill="1" applyBorder="1" applyAlignment="1">
      <alignment horizontal="distributed" vertical="center"/>
      <protection/>
    </xf>
    <xf numFmtId="41" fontId="9" fillId="0" borderId="29" xfId="62" applyNumberFormat="1" applyFont="1" applyFill="1" applyBorder="1" applyAlignment="1">
      <alignment horizontal="distributed" vertical="center"/>
      <protection/>
    </xf>
    <xf numFmtId="190" fontId="2" fillId="0" borderId="12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90" fontId="2" fillId="0" borderId="21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right" vertical="center"/>
    </xf>
    <xf numFmtId="190" fontId="2" fillId="0" borderId="21" xfId="0" applyNumberFormat="1" applyFont="1" applyFill="1" applyBorder="1" applyAlignment="1">
      <alignment horizontal="right" vertical="center"/>
    </xf>
    <xf numFmtId="190" fontId="2" fillId="0" borderId="25" xfId="0" applyNumberFormat="1" applyFont="1" applyFill="1" applyBorder="1" applyAlignment="1">
      <alignment vertical="center"/>
    </xf>
    <xf numFmtId="41" fontId="2" fillId="0" borderId="10" xfId="62" applyNumberFormat="1" applyFont="1" applyFill="1" applyBorder="1" applyAlignment="1">
      <alignment horizontal="right" vertical="center"/>
      <protection/>
    </xf>
    <xf numFmtId="41" fontId="2" fillId="0" borderId="11" xfId="51" applyNumberFormat="1" applyFont="1" applyFill="1" applyBorder="1" applyAlignment="1">
      <alignment horizontal="right" vertical="center"/>
    </xf>
    <xf numFmtId="41" fontId="9" fillId="0" borderId="29" xfId="62" applyNumberFormat="1" applyFont="1" applyFill="1" applyBorder="1" applyAlignment="1">
      <alignment horizontal="right" vertical="center"/>
      <protection/>
    </xf>
    <xf numFmtId="41" fontId="9" fillId="0" borderId="21" xfId="62" applyNumberFormat="1" applyFont="1" applyFill="1" applyBorder="1" applyAlignment="1">
      <alignment horizontal="right" vertical="center"/>
      <protection/>
    </xf>
    <xf numFmtId="41" fontId="9" fillId="0" borderId="21" xfId="51" applyNumberFormat="1" applyFont="1" applyFill="1" applyBorder="1" applyAlignment="1">
      <alignment horizontal="right" vertical="center"/>
    </xf>
    <xf numFmtId="41" fontId="9" fillId="0" borderId="25" xfId="51" applyNumberFormat="1" applyFont="1" applyFill="1" applyBorder="1" applyAlignment="1">
      <alignment horizontal="right" vertical="center"/>
    </xf>
    <xf numFmtId="41" fontId="9" fillId="0" borderId="11" xfId="51" applyNumberFormat="1" applyFont="1" applyFill="1" applyBorder="1" applyAlignment="1">
      <alignment vertical="center"/>
    </xf>
    <xf numFmtId="191" fontId="11" fillId="0" borderId="10" xfId="62" applyNumberFormat="1" applyFont="1" applyFill="1" applyBorder="1" applyAlignment="1">
      <alignment horizontal="right" vertical="center"/>
      <protection/>
    </xf>
    <xf numFmtId="41" fontId="11" fillId="0" borderId="10" xfId="62" applyNumberFormat="1" applyFont="1" applyFill="1" applyBorder="1" applyAlignment="1">
      <alignment horizontal="right" vertical="center"/>
      <protection/>
    </xf>
    <xf numFmtId="41" fontId="19" fillId="0" borderId="10" xfId="62" applyNumberFormat="1" applyFont="1" applyFill="1" applyBorder="1" applyAlignment="1">
      <alignment horizontal="right" vertical="center"/>
      <protection/>
    </xf>
    <xf numFmtId="41" fontId="19" fillId="0" borderId="0" xfId="62" applyNumberFormat="1" applyFont="1" applyFill="1" applyBorder="1" applyAlignment="1">
      <alignment horizontal="right" vertical="center"/>
      <protection/>
    </xf>
    <xf numFmtId="191" fontId="16" fillId="0" borderId="21" xfId="62" applyNumberFormat="1" applyFont="1" applyFill="1" applyBorder="1" applyAlignment="1">
      <alignment horizontal="right" vertical="center"/>
      <protection/>
    </xf>
    <xf numFmtId="41" fontId="16" fillId="0" borderId="21" xfId="62" applyNumberFormat="1" applyFont="1" applyFill="1" applyBorder="1" applyAlignment="1">
      <alignment horizontal="right" vertical="center"/>
      <protection/>
    </xf>
    <xf numFmtId="41" fontId="20" fillId="0" borderId="21" xfId="62" applyNumberFormat="1" applyFont="1" applyFill="1" applyBorder="1" applyAlignment="1">
      <alignment horizontal="right" vertical="center"/>
      <protection/>
    </xf>
    <xf numFmtId="41" fontId="20" fillId="0" borderId="20" xfId="62" applyNumberFormat="1" applyFont="1" applyFill="1" applyBorder="1" applyAlignment="1">
      <alignment horizontal="right" vertical="center"/>
      <protection/>
    </xf>
    <xf numFmtId="41" fontId="2" fillId="0" borderId="11" xfId="62" applyNumberFormat="1" applyFont="1" applyFill="1" applyBorder="1" applyAlignment="1">
      <alignment horizontal="right" vertical="center"/>
      <protection/>
    </xf>
    <xf numFmtId="41" fontId="9" fillId="0" borderId="25" xfId="62" applyNumberFormat="1" applyFont="1" applyFill="1" applyBorder="1" applyAlignment="1">
      <alignment horizontal="right" vertical="center"/>
      <protection/>
    </xf>
    <xf numFmtId="41" fontId="9" fillId="0" borderId="15" xfId="51" applyNumberFormat="1" applyFont="1" applyFill="1" applyBorder="1" applyAlignment="1">
      <alignment vertical="center"/>
    </xf>
    <xf numFmtId="0" fontId="9" fillId="0" borderId="0" xfId="62" applyNumberFormat="1" applyFont="1" applyFill="1" applyBorder="1" applyAlignment="1">
      <alignment horizontal="right" vertical="center"/>
      <protection/>
    </xf>
    <xf numFmtId="41" fontId="59" fillId="0" borderId="10" xfId="51" applyNumberFormat="1" applyFont="1" applyFill="1" applyBorder="1" applyAlignment="1">
      <alignment vertical="center"/>
    </xf>
    <xf numFmtId="41" fontId="59" fillId="0" borderId="10" xfId="62" applyNumberFormat="1" applyFont="1" applyFill="1" applyBorder="1" applyAlignment="1">
      <alignment vertical="center"/>
      <protection/>
    </xf>
    <xf numFmtId="41" fontId="59" fillId="0" borderId="0" xfId="62" applyNumberFormat="1" applyFont="1" applyFill="1" applyBorder="1" applyAlignment="1">
      <alignment vertical="center"/>
      <protection/>
    </xf>
    <xf numFmtId="41" fontId="60" fillId="0" borderId="10" xfId="51" applyNumberFormat="1" applyFont="1" applyFill="1" applyBorder="1" applyAlignment="1">
      <alignment vertical="center"/>
    </xf>
    <xf numFmtId="41" fontId="60" fillId="0" borderId="10" xfId="62" applyNumberFormat="1" applyFont="1" applyFill="1" applyBorder="1" applyAlignment="1">
      <alignment vertical="center"/>
      <protection/>
    </xf>
    <xf numFmtId="41" fontId="60" fillId="0" borderId="0" xfId="62" applyNumberFormat="1" applyFont="1" applyFill="1" applyBorder="1" applyAlignment="1">
      <alignment vertical="center"/>
      <protection/>
    </xf>
    <xf numFmtId="0" fontId="9" fillId="0" borderId="20" xfId="62" applyNumberFormat="1" applyFont="1" applyFill="1" applyBorder="1" applyAlignment="1">
      <alignment horizontal="right" vertical="center"/>
      <protection/>
    </xf>
    <xf numFmtId="41" fontId="60" fillId="0" borderId="21" xfId="51" applyNumberFormat="1" applyFont="1" applyFill="1" applyBorder="1" applyAlignment="1">
      <alignment vertical="center"/>
    </xf>
    <xf numFmtId="41" fontId="60" fillId="0" borderId="21" xfId="62" applyNumberFormat="1" applyFont="1" applyFill="1" applyBorder="1" applyAlignment="1">
      <alignment vertical="center"/>
      <protection/>
    </xf>
    <xf numFmtId="41" fontId="60" fillId="0" borderId="20" xfId="62" applyNumberFormat="1" applyFont="1" applyFill="1" applyBorder="1" applyAlignment="1">
      <alignment vertical="center"/>
      <protection/>
    </xf>
    <xf numFmtId="41" fontId="59" fillId="32" borderId="31" xfId="62" applyNumberFormat="1" applyFont="1" applyFill="1" applyBorder="1" applyAlignment="1">
      <alignment horizontal="right" vertical="center"/>
      <protection/>
    </xf>
    <xf numFmtId="41" fontId="61" fillId="32" borderId="29" xfId="62" applyNumberFormat="1" applyFont="1" applyFill="1" applyBorder="1" applyAlignment="1">
      <alignment horizontal="right" vertical="center"/>
      <protection/>
    </xf>
    <xf numFmtId="41" fontId="61" fillId="32" borderId="21" xfId="51" applyNumberFormat="1" applyFont="1" applyFill="1" applyBorder="1" applyAlignment="1">
      <alignment vertical="center"/>
    </xf>
    <xf numFmtId="191" fontId="61" fillId="32" borderId="21" xfId="62" applyNumberFormat="1" applyFont="1" applyFill="1" applyBorder="1" applyAlignment="1">
      <alignment vertical="center"/>
      <protection/>
    </xf>
    <xf numFmtId="41" fontId="61" fillId="32" borderId="25" xfId="51" applyNumberFormat="1" applyFont="1" applyFill="1" applyBorder="1" applyAlignment="1">
      <alignment vertical="center"/>
    </xf>
    <xf numFmtId="41" fontId="59" fillId="32" borderId="10" xfId="51" applyNumberFormat="1" applyFont="1" applyFill="1" applyBorder="1" applyAlignment="1">
      <alignment horizontal="right" vertical="center"/>
    </xf>
    <xf numFmtId="41" fontId="59" fillId="32" borderId="11" xfId="51" applyNumberFormat="1" applyFont="1" applyFill="1" applyBorder="1" applyAlignment="1">
      <alignment horizontal="right" vertical="center"/>
    </xf>
    <xf numFmtId="41" fontId="61" fillId="32" borderId="21" xfId="51" applyNumberFormat="1" applyFont="1" applyFill="1" applyBorder="1" applyAlignment="1">
      <alignment horizontal="right" vertical="center"/>
    </xf>
    <xf numFmtId="41" fontId="61" fillId="32" borderId="25" xfId="51" applyNumberFormat="1" applyFont="1" applyFill="1" applyBorder="1" applyAlignment="1">
      <alignment horizontal="right" vertical="center"/>
    </xf>
    <xf numFmtId="191" fontId="59" fillId="32" borderId="11" xfId="62" applyNumberFormat="1" applyFont="1" applyFill="1" applyBorder="1" applyAlignment="1">
      <alignment vertical="center"/>
      <protection/>
    </xf>
    <xf numFmtId="41" fontId="61" fillId="32" borderId="21" xfId="62" applyNumberFormat="1" applyFont="1" applyFill="1" applyBorder="1" applyAlignment="1">
      <alignment horizontal="right" vertical="center"/>
      <protection/>
    </xf>
    <xf numFmtId="191" fontId="61" fillId="32" borderId="25" xfId="62" applyNumberFormat="1" applyFont="1" applyFill="1" applyBorder="1" applyAlignment="1">
      <alignment vertical="center"/>
      <protection/>
    </xf>
    <xf numFmtId="0" fontId="62" fillId="0" borderId="0" xfId="62" applyFont="1" applyFill="1" applyAlignment="1">
      <alignment vertical="center"/>
      <protection/>
    </xf>
    <xf numFmtId="0" fontId="2" fillId="0" borderId="27" xfId="0" applyFont="1" applyFill="1" applyBorder="1" applyAlignment="1">
      <alignment horizontal="distributed" vertical="center"/>
    </xf>
    <xf numFmtId="41" fontId="59" fillId="32" borderId="10" xfId="51" applyNumberFormat="1" applyFont="1" applyFill="1" applyBorder="1" applyAlignment="1">
      <alignment vertical="center"/>
    </xf>
    <xf numFmtId="191" fontId="59" fillId="32" borderId="10" xfId="62" applyNumberFormat="1" applyFont="1" applyFill="1" applyBorder="1" applyAlignment="1">
      <alignment vertical="center"/>
      <protection/>
    </xf>
    <xf numFmtId="41" fontId="59" fillId="32" borderId="11" xfId="51" applyNumberFormat="1" applyFont="1" applyFill="1" applyBorder="1" applyAlignment="1">
      <alignment vertical="center"/>
    </xf>
    <xf numFmtId="41" fontId="59" fillId="32" borderId="10" xfId="62" applyNumberFormat="1" applyFont="1" applyFill="1" applyBorder="1" applyAlignment="1">
      <alignment horizontal="right" vertical="center"/>
      <protection/>
    </xf>
    <xf numFmtId="178" fontId="9" fillId="0" borderId="10" xfId="0" applyNumberFormat="1" applyFont="1" applyFill="1" applyBorder="1" applyAlignment="1">
      <alignment vertical="center"/>
    </xf>
    <xf numFmtId="190" fontId="9" fillId="0" borderId="11" xfId="0" applyNumberFormat="1" applyFont="1" applyFill="1" applyBorder="1" applyAlignment="1">
      <alignment vertical="center"/>
    </xf>
    <xf numFmtId="0" fontId="63" fillId="0" borderId="0" xfId="62" applyFont="1" applyFill="1" applyAlignment="1">
      <alignment vertical="center"/>
      <protection/>
    </xf>
    <xf numFmtId="0" fontId="62" fillId="0" borderId="0" xfId="62" applyFont="1" applyFill="1" applyBorder="1" applyAlignment="1">
      <alignment vertical="center"/>
      <protection/>
    </xf>
    <xf numFmtId="41" fontId="2" fillId="0" borderId="15" xfId="51" applyNumberFormat="1" applyFont="1" applyFill="1" applyBorder="1" applyAlignment="1">
      <alignment vertical="center"/>
    </xf>
    <xf numFmtId="41" fontId="9" fillId="0" borderId="18" xfId="49" applyNumberFormat="1" applyFont="1" applyFill="1" applyBorder="1" applyAlignment="1">
      <alignment horizontal="right" vertical="center"/>
    </xf>
    <xf numFmtId="41" fontId="9" fillId="0" borderId="26" xfId="49" applyNumberFormat="1" applyFont="1" applyFill="1" applyBorder="1" applyAlignment="1">
      <alignment horizontal="right" vertical="center"/>
    </xf>
    <xf numFmtId="41" fontId="2" fillId="0" borderId="12" xfId="49" applyNumberFormat="1" applyFont="1" applyFill="1" applyBorder="1" applyAlignment="1">
      <alignment horizontal="right" vertical="center"/>
    </xf>
    <xf numFmtId="0" fontId="2" fillId="0" borderId="28" xfId="62" applyNumberFormat="1" applyFont="1" applyFill="1" applyBorder="1" applyAlignment="1">
      <alignment horizontal="right" vertical="center"/>
      <protection/>
    </xf>
    <xf numFmtId="41" fontId="59" fillId="0" borderId="12" xfId="51" applyNumberFormat="1" applyFont="1" applyFill="1" applyBorder="1" applyAlignment="1">
      <alignment vertical="center"/>
    </xf>
    <xf numFmtId="41" fontId="59" fillId="0" borderId="12" xfId="62" applyNumberFormat="1" applyFont="1" applyFill="1" applyBorder="1" applyAlignment="1">
      <alignment vertical="center"/>
      <protection/>
    </xf>
    <xf numFmtId="41" fontId="59" fillId="0" borderId="28" xfId="62" applyNumberFormat="1" applyFont="1" applyFill="1" applyBorder="1" applyAlignment="1">
      <alignment vertical="center"/>
      <protection/>
    </xf>
    <xf numFmtId="41" fontId="59" fillId="0" borderId="18" xfId="51" applyNumberFormat="1" applyFont="1" applyFill="1" applyBorder="1" applyAlignment="1">
      <alignment vertical="center"/>
    </xf>
    <xf numFmtId="41" fontId="59" fillId="0" borderId="18" xfId="62" applyNumberFormat="1" applyFont="1" applyFill="1" applyBorder="1" applyAlignment="1">
      <alignment vertical="center"/>
      <protection/>
    </xf>
    <xf numFmtId="41" fontId="59" fillId="0" borderId="33" xfId="62" applyNumberFormat="1" applyFont="1" applyFill="1" applyBorder="1" applyAlignment="1">
      <alignment vertical="center"/>
      <protection/>
    </xf>
    <xf numFmtId="0" fontId="9" fillId="0" borderId="28" xfId="62" applyNumberFormat="1" applyFont="1" applyFill="1" applyBorder="1" applyAlignment="1">
      <alignment horizontal="right" vertical="center"/>
      <protection/>
    </xf>
    <xf numFmtId="41" fontId="60" fillId="0" borderId="12" xfId="51" applyNumberFormat="1" applyFont="1" applyFill="1" applyBorder="1" applyAlignment="1">
      <alignment vertical="center"/>
    </xf>
    <xf numFmtId="41" fontId="60" fillId="0" borderId="12" xfId="62" applyNumberFormat="1" applyFont="1" applyFill="1" applyBorder="1" applyAlignment="1">
      <alignment vertical="center"/>
      <protection/>
    </xf>
    <xf numFmtId="41" fontId="60" fillId="0" borderId="28" xfId="62" applyNumberFormat="1" applyFont="1" applyFill="1" applyBorder="1" applyAlignment="1">
      <alignment vertical="center"/>
      <protection/>
    </xf>
    <xf numFmtId="0" fontId="12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43" applyAlignment="1" applyProtection="1">
      <alignment vertical="center"/>
      <protection/>
    </xf>
    <xf numFmtId="0" fontId="2" fillId="0" borderId="39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" fillId="0" borderId="22" xfId="0" applyFont="1" applyFill="1" applyBorder="1" applyAlignment="1">
      <alignment horizontal="distributed" vertical="center" indent="5"/>
    </xf>
    <xf numFmtId="0" fontId="2" fillId="0" borderId="27" xfId="0" applyFont="1" applyFill="1" applyBorder="1" applyAlignment="1">
      <alignment horizontal="distributed" vertical="center" indent="5"/>
    </xf>
    <xf numFmtId="0" fontId="2" fillId="0" borderId="35" xfId="0" applyFont="1" applyFill="1" applyBorder="1" applyAlignment="1">
      <alignment horizontal="distributed" vertical="center" indent="5"/>
    </xf>
    <xf numFmtId="0" fontId="8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distributed" vertical="center" indent="2"/>
    </xf>
    <xf numFmtId="0" fontId="2" fillId="0" borderId="27" xfId="0" applyFont="1" applyFill="1" applyBorder="1" applyAlignment="1">
      <alignment horizontal="distributed" vertical="center" indent="2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distributed" vertical="center" indent="2"/>
    </xf>
    <xf numFmtId="0" fontId="2" fillId="0" borderId="22" xfId="0" applyFont="1" applyFill="1" applyBorder="1" applyAlignment="1">
      <alignment horizontal="distributed" vertical="center" indent="3"/>
    </xf>
    <xf numFmtId="0" fontId="2" fillId="0" borderId="35" xfId="0" applyFont="1" applyFill="1" applyBorder="1" applyAlignment="1">
      <alignment horizontal="distributed" vertical="center" indent="3"/>
    </xf>
    <xf numFmtId="0" fontId="2" fillId="0" borderId="27" xfId="0" applyFont="1" applyFill="1" applyBorder="1" applyAlignment="1">
      <alignment horizontal="distributed" vertical="center" indent="3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180" fontId="2" fillId="0" borderId="22" xfId="0" applyNumberFormat="1" applyFont="1" applyFill="1" applyBorder="1" applyAlignment="1">
      <alignment horizontal="distributed" vertical="center" indent="3"/>
    </xf>
    <xf numFmtId="180" fontId="2" fillId="0" borderId="35" xfId="0" applyNumberFormat="1" applyFont="1" applyFill="1" applyBorder="1" applyAlignment="1">
      <alignment horizontal="distributed" vertical="center" indent="3"/>
    </xf>
    <xf numFmtId="180" fontId="2" fillId="0" borderId="27" xfId="0" applyNumberFormat="1" applyFont="1" applyFill="1" applyBorder="1" applyAlignment="1">
      <alignment horizontal="distributed" vertical="center" indent="3"/>
    </xf>
    <xf numFmtId="180" fontId="2" fillId="0" borderId="37" xfId="0" applyNumberFormat="1" applyFont="1" applyFill="1" applyBorder="1" applyAlignment="1">
      <alignment horizontal="distributed" vertical="center" indent="3"/>
    </xf>
    <xf numFmtId="180" fontId="2" fillId="0" borderId="38" xfId="0" applyNumberFormat="1" applyFont="1" applyFill="1" applyBorder="1" applyAlignment="1">
      <alignment horizontal="distributed" vertical="center" indent="3"/>
    </xf>
    <xf numFmtId="0" fontId="2" fillId="0" borderId="22" xfId="62" applyFont="1" applyFill="1" applyBorder="1" applyAlignment="1">
      <alignment horizontal="distributed" vertical="center" indent="10"/>
      <protection/>
    </xf>
    <xf numFmtId="0" fontId="2" fillId="0" borderId="35" xfId="62" applyFont="1" applyFill="1" applyBorder="1" applyAlignment="1">
      <alignment horizontal="distributed" vertical="center" indent="10"/>
      <protection/>
    </xf>
    <xf numFmtId="0" fontId="2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2" fillId="0" borderId="39" xfId="62" applyFont="1" applyFill="1" applyBorder="1" applyAlignment="1">
      <alignment horizontal="distributed" vertical="center" indent="1"/>
      <protection/>
    </xf>
    <xf numFmtId="0" fontId="2" fillId="0" borderId="34" xfId="62" applyFont="1" applyFill="1" applyBorder="1" applyAlignment="1">
      <alignment horizontal="distributed" vertical="center" indent="1"/>
      <protection/>
    </xf>
    <xf numFmtId="0" fontId="8" fillId="0" borderId="0" xfId="62" applyFont="1" applyFill="1" applyAlignment="1">
      <alignment horizontal="left" vertical="center"/>
      <protection/>
    </xf>
    <xf numFmtId="0" fontId="6" fillId="0" borderId="0" xfId="62" applyFont="1" applyFill="1" applyAlignment="1">
      <alignment horizontal="left" vertical="center"/>
      <protection/>
    </xf>
    <xf numFmtId="38" fontId="6" fillId="0" borderId="0" xfId="51" applyFont="1" applyFill="1" applyBorder="1" applyAlignment="1">
      <alignment vertical="center"/>
    </xf>
    <xf numFmtId="38" fontId="2" fillId="0" borderId="32" xfId="51" applyFont="1" applyFill="1" applyBorder="1" applyAlignment="1">
      <alignment horizontal="distributed" vertical="center" indent="3"/>
    </xf>
    <xf numFmtId="38" fontId="2" fillId="0" borderId="39" xfId="51" applyFont="1" applyFill="1" applyBorder="1" applyAlignment="1">
      <alignment horizontal="distributed" vertical="center" indent="3"/>
    </xf>
    <xf numFmtId="38" fontId="2" fillId="0" borderId="33" xfId="51" applyFont="1" applyFill="1" applyBorder="1" applyAlignment="1">
      <alignment horizontal="distributed" vertical="center" indent="3"/>
    </xf>
    <xf numFmtId="38" fontId="2" fillId="0" borderId="34" xfId="51" applyFont="1" applyFill="1" applyBorder="1" applyAlignment="1">
      <alignment horizontal="distributed" vertical="center" indent="3"/>
    </xf>
    <xf numFmtId="38" fontId="2" fillId="0" borderId="22" xfId="51" applyFont="1" applyFill="1" applyBorder="1" applyAlignment="1">
      <alignment horizontal="distributed" vertical="center" indent="3"/>
    </xf>
    <xf numFmtId="38" fontId="2" fillId="0" borderId="35" xfId="51" applyFont="1" applyFill="1" applyBorder="1" applyAlignment="1">
      <alignment horizontal="distributed" vertical="center" indent="3"/>
    </xf>
    <xf numFmtId="38" fontId="2" fillId="0" borderId="27" xfId="51" applyFont="1" applyFill="1" applyBorder="1" applyAlignment="1">
      <alignment horizontal="distributed" vertical="center" indent="3"/>
    </xf>
    <xf numFmtId="0" fontId="2" fillId="0" borderId="15" xfId="62" applyFont="1" applyFill="1" applyBorder="1" applyAlignment="1">
      <alignment horizontal="distributed" vertical="center"/>
      <protection/>
    </xf>
    <xf numFmtId="0" fontId="2" fillId="0" borderId="26" xfId="62" applyFont="1" applyFill="1" applyBorder="1" applyAlignment="1">
      <alignment horizontal="distributed" vertical="center"/>
      <protection/>
    </xf>
    <xf numFmtId="0" fontId="2" fillId="0" borderId="14" xfId="62" applyFont="1" applyFill="1" applyBorder="1" applyAlignment="1">
      <alignment horizontal="distributed" vertical="center" indent="2"/>
      <protection/>
    </xf>
    <xf numFmtId="0" fontId="2" fillId="0" borderId="40" xfId="62" applyFont="1" applyFill="1" applyBorder="1" applyAlignment="1">
      <alignment horizontal="distributed" vertical="center" indent="2"/>
      <protection/>
    </xf>
    <xf numFmtId="0" fontId="2" fillId="0" borderId="38" xfId="62" applyNumberFormat="1" applyFont="1" applyFill="1" applyBorder="1" applyAlignment="1">
      <alignment horizontal="distributed" vertical="center" indent="2"/>
      <protection/>
    </xf>
    <xf numFmtId="0" fontId="2" fillId="0" borderId="32" xfId="62" applyNumberFormat="1" applyFont="1" applyFill="1" applyBorder="1" applyAlignment="1">
      <alignment horizontal="distributed" vertical="center" indent="2"/>
      <protection/>
    </xf>
    <xf numFmtId="0" fontId="2" fillId="0" borderId="26" xfId="62" applyNumberFormat="1" applyFont="1" applyFill="1" applyBorder="1" applyAlignment="1">
      <alignment horizontal="distributed" vertical="center" indent="2"/>
      <protection/>
    </xf>
    <xf numFmtId="0" fontId="2" fillId="0" borderId="33" xfId="62" applyNumberFormat="1" applyFont="1" applyFill="1" applyBorder="1" applyAlignment="1">
      <alignment horizontal="distributed" vertical="center" indent="2"/>
      <protection/>
    </xf>
    <xf numFmtId="0" fontId="8" fillId="0" borderId="0" xfId="62" applyFont="1" applyFill="1" applyAlignment="1">
      <alignment vertical="center"/>
      <protection/>
    </xf>
    <xf numFmtId="0" fontId="2" fillId="0" borderId="31" xfId="62" applyFont="1" applyFill="1" applyBorder="1" applyAlignment="1">
      <alignment horizontal="distributed" vertical="center" indent="1"/>
      <protection/>
    </xf>
    <xf numFmtId="0" fontId="2" fillId="0" borderId="41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distributed" vertical="center"/>
      <protection/>
    </xf>
    <xf numFmtId="0" fontId="2" fillId="0" borderId="34" xfId="62" applyFont="1" applyFill="1" applyBorder="1" applyAlignment="1">
      <alignment horizontal="distributed" vertical="center"/>
      <protection/>
    </xf>
    <xf numFmtId="0" fontId="2" fillId="0" borderId="22" xfId="62" applyFont="1" applyFill="1" applyBorder="1" applyAlignment="1">
      <alignment horizontal="distributed" vertical="center" indent="3"/>
      <protection/>
    </xf>
    <xf numFmtId="0" fontId="2" fillId="0" borderId="35" xfId="62" applyFont="1" applyFill="1" applyBorder="1" applyAlignment="1">
      <alignment horizontal="distributed" vertical="center" indent="3"/>
      <protection/>
    </xf>
    <xf numFmtId="0" fontId="2" fillId="0" borderId="27" xfId="62" applyFont="1" applyFill="1" applyBorder="1" applyAlignment="1">
      <alignment horizontal="distributed" vertical="center" indent="3"/>
      <protection/>
    </xf>
    <xf numFmtId="0" fontId="2" fillId="0" borderId="39" xfId="62" applyNumberFormat="1" applyFont="1" applyFill="1" applyBorder="1" applyAlignment="1">
      <alignment horizontal="distributed" vertical="center" indent="2"/>
      <protection/>
    </xf>
    <xf numFmtId="0" fontId="2" fillId="0" borderId="34" xfId="62" applyNumberFormat="1" applyFont="1" applyFill="1" applyBorder="1" applyAlignment="1">
      <alignment horizontal="distributed" vertical="center" indent="2"/>
      <protection/>
    </xf>
    <xf numFmtId="0" fontId="2" fillId="0" borderId="28" xfId="62" applyFont="1" applyFill="1" applyBorder="1" applyAlignment="1">
      <alignment horizontal="distributed" vertical="center"/>
      <protection/>
    </xf>
    <xf numFmtId="0" fontId="2" fillId="0" borderId="33" xfId="62" applyFont="1" applyFill="1" applyBorder="1" applyAlignment="1">
      <alignment horizontal="distributed" vertical="center"/>
      <protection/>
    </xf>
    <xf numFmtId="0" fontId="2" fillId="0" borderId="12" xfId="62" applyFont="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 quotePrefix="1">
      <alignment horizontal="distributed" vertical="center" indent="1"/>
    </xf>
    <xf numFmtId="0" fontId="2" fillId="0" borderId="34" xfId="0" applyFont="1" applyFill="1" applyBorder="1" applyAlignment="1" quotePrefix="1">
      <alignment horizontal="distributed" vertical="center" indent="1"/>
    </xf>
    <xf numFmtId="0" fontId="2" fillId="0" borderId="35" xfId="0" applyFont="1" applyFill="1" applyBorder="1" applyAlignment="1" quotePrefix="1">
      <alignment horizontal="distributed" vertical="center" indent="2"/>
    </xf>
    <xf numFmtId="0" fontId="2" fillId="0" borderId="27" xfId="0" applyFont="1" applyFill="1" applyBorder="1" applyAlignment="1" quotePrefix="1">
      <alignment horizontal="distributed" vertical="center" indent="2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89" fontId="2" fillId="0" borderId="12" xfId="49" applyNumberFormat="1" applyFont="1" applyFill="1" applyBorder="1" applyAlignment="1">
      <alignment vertical="center"/>
    </xf>
    <xf numFmtId="189" fontId="2" fillId="0" borderId="18" xfId="49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distributed" vertical="center"/>
    </xf>
    <xf numFmtId="180" fontId="2" fillId="0" borderId="32" xfId="0" applyNumberFormat="1" applyFont="1" applyFill="1" applyBorder="1" applyAlignment="1">
      <alignment horizontal="distributed" vertical="center" indent="4" shrinkToFit="1"/>
    </xf>
    <xf numFmtId="180" fontId="2" fillId="0" borderId="39" xfId="0" applyNumberFormat="1" applyFont="1" applyFill="1" applyBorder="1" applyAlignment="1">
      <alignment horizontal="distributed" vertical="center" indent="4" shrinkToFit="1"/>
    </xf>
    <xf numFmtId="180" fontId="2" fillId="0" borderId="33" xfId="0" applyNumberFormat="1" applyFont="1" applyFill="1" applyBorder="1" applyAlignment="1">
      <alignment horizontal="distributed" vertical="center" indent="4" shrinkToFit="1"/>
    </xf>
    <xf numFmtId="180" fontId="2" fillId="0" borderId="34" xfId="0" applyNumberFormat="1" applyFont="1" applyFill="1" applyBorder="1" applyAlignment="1">
      <alignment horizontal="distributed" vertical="center" indent="4" shrinkToFit="1"/>
    </xf>
    <xf numFmtId="180" fontId="2" fillId="0" borderId="0" xfId="0" applyNumberFormat="1" applyFont="1" applyFill="1" applyBorder="1" applyAlignment="1">
      <alignment horizontal="distributed" vertical="center"/>
    </xf>
    <xf numFmtId="180" fontId="2" fillId="0" borderId="0" xfId="0" applyNumberFormat="1" applyFont="1" applyFill="1" applyBorder="1" applyAlignment="1" quotePrefix="1">
      <alignment horizontal="distributed" vertical="center"/>
    </xf>
    <xf numFmtId="180" fontId="9" fillId="0" borderId="0" xfId="0" applyNumberFormat="1" applyFont="1" applyFill="1" applyBorder="1" applyAlignment="1">
      <alignment horizontal="center" vertical="center" shrinkToFit="1"/>
    </xf>
    <xf numFmtId="180" fontId="7" fillId="0" borderId="0" xfId="62" applyNumberFormat="1" applyFont="1" applyFill="1" applyAlignment="1">
      <alignment horizontal="center" vertical="center"/>
      <protection/>
    </xf>
    <xf numFmtId="180" fontId="2" fillId="0" borderId="32" xfId="62" applyNumberFormat="1" applyFont="1" applyFill="1" applyBorder="1" applyAlignment="1">
      <alignment horizontal="distributed" vertical="center" indent="1"/>
      <protection/>
    </xf>
    <xf numFmtId="180" fontId="2" fillId="0" borderId="39" xfId="62" applyNumberFormat="1" applyFont="1" applyFill="1" applyBorder="1" applyAlignment="1">
      <alignment horizontal="distributed" vertical="center" indent="1"/>
      <protection/>
    </xf>
    <xf numFmtId="180" fontId="2" fillId="0" borderId="33" xfId="62" applyNumberFormat="1" applyFont="1" applyFill="1" applyBorder="1" applyAlignment="1">
      <alignment horizontal="distributed" vertical="center" indent="1"/>
      <protection/>
    </xf>
    <xf numFmtId="180" fontId="2" fillId="0" borderId="34" xfId="62" applyNumberFormat="1" applyFont="1" applyFill="1" applyBorder="1" applyAlignment="1">
      <alignment horizontal="distributed" vertical="center" indent="1"/>
      <protection/>
    </xf>
    <xf numFmtId="180" fontId="2" fillId="0" borderId="37" xfId="62" applyNumberFormat="1" applyFont="1" applyFill="1" applyBorder="1" applyAlignment="1">
      <alignment horizontal="distributed" vertical="center"/>
      <protection/>
    </xf>
    <xf numFmtId="180" fontId="2" fillId="0" borderId="18" xfId="62" applyNumberFormat="1" applyFont="1" applyFill="1" applyBorder="1" applyAlignment="1">
      <alignment horizontal="distributed" vertical="center"/>
      <protection/>
    </xf>
    <xf numFmtId="180" fontId="2" fillId="0" borderId="22" xfId="62" applyNumberFormat="1" applyFont="1" applyFill="1" applyBorder="1" applyAlignment="1">
      <alignment horizontal="distributed" vertical="center" indent="3"/>
      <protection/>
    </xf>
    <xf numFmtId="180" fontId="2" fillId="0" borderId="27" xfId="62" applyNumberFormat="1" applyFont="1" applyFill="1" applyBorder="1" applyAlignment="1">
      <alignment horizontal="distributed" vertical="center" indent="3"/>
      <protection/>
    </xf>
    <xf numFmtId="0" fontId="2" fillId="0" borderId="22" xfId="62" applyFont="1" applyFill="1" applyBorder="1" applyAlignment="1">
      <alignment horizontal="distributed" vertical="center" indent="2"/>
      <protection/>
    </xf>
    <xf numFmtId="0" fontId="2" fillId="0" borderId="35" xfId="62" applyFont="1" applyFill="1" applyBorder="1" applyAlignment="1">
      <alignment horizontal="distributed" vertical="center" indent="2"/>
      <protection/>
    </xf>
    <xf numFmtId="180" fontId="2" fillId="0" borderId="35" xfId="62" applyNumberFormat="1" applyFont="1" applyFill="1" applyBorder="1" applyAlignment="1">
      <alignment horizontal="distributed" vertical="center" indent="1"/>
      <protection/>
    </xf>
    <xf numFmtId="180" fontId="2" fillId="0" borderId="27" xfId="62" applyNumberFormat="1" applyFont="1" applyFill="1" applyBorder="1" applyAlignment="1">
      <alignment horizontal="distributed" vertical="center" indent="1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distributed" vertical="center" indent="1"/>
    </xf>
    <xf numFmtId="0" fontId="0" fillId="0" borderId="39" xfId="0" applyBorder="1" applyAlignment="1">
      <alignment horizontal="distributed" indent="1"/>
    </xf>
    <xf numFmtId="0" fontId="2" fillId="0" borderId="38" xfId="0" applyFont="1" applyFill="1" applyBorder="1" applyAlignment="1">
      <alignment horizontal="distributed" vertical="center" indent="5"/>
    </xf>
    <xf numFmtId="0" fontId="2" fillId="0" borderId="32" xfId="0" applyFont="1" applyFill="1" applyBorder="1" applyAlignment="1">
      <alignment horizontal="distributed" vertical="center" indent="5"/>
    </xf>
    <xf numFmtId="0" fontId="2" fillId="0" borderId="18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41" fontId="2" fillId="0" borderId="25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3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distributed" vertical="center" indent="1"/>
    </xf>
    <xf numFmtId="6" fontId="2" fillId="0" borderId="19" xfId="59" applyFont="1" applyFill="1" applyBorder="1" applyAlignment="1">
      <alignment horizontal="distributed" vertical="center" indent="3"/>
    </xf>
    <xf numFmtId="6" fontId="2" fillId="0" borderId="22" xfId="59" applyFont="1" applyFill="1" applyBorder="1" applyAlignment="1">
      <alignment horizontal="distributed" vertical="center" indent="3"/>
    </xf>
    <xf numFmtId="0" fontId="2" fillId="0" borderId="44" xfId="0" applyFont="1" applyFill="1" applyBorder="1" applyAlignment="1">
      <alignment horizontal="distributed" vertical="center" wrapText="1"/>
    </xf>
    <xf numFmtId="0" fontId="1" fillId="0" borderId="4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indent="3"/>
    </xf>
    <xf numFmtId="0" fontId="2" fillId="0" borderId="22" xfId="0" applyFont="1" applyFill="1" applyBorder="1" applyAlignment="1">
      <alignment horizontal="distributed" vertical="center" indent="7"/>
    </xf>
    <xf numFmtId="0" fontId="2" fillId="0" borderId="35" xfId="0" applyFont="1" applyFill="1" applyBorder="1" applyAlignment="1">
      <alignment horizontal="distributed" vertical="center" indent="7"/>
    </xf>
    <xf numFmtId="0" fontId="2" fillId="0" borderId="37" xfId="0" applyFont="1" applyFill="1" applyBorder="1" applyAlignment="1">
      <alignment horizontal="distributed" vertical="center" indent="4"/>
    </xf>
    <xf numFmtId="0" fontId="2" fillId="0" borderId="38" xfId="0" applyFont="1" applyFill="1" applyBorder="1" applyAlignment="1">
      <alignment horizontal="distributed" vertical="center" indent="4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wrapText="1" indent="1"/>
    </xf>
    <xf numFmtId="0" fontId="2" fillId="0" borderId="18" xfId="0" applyFont="1" applyFill="1" applyBorder="1" applyAlignment="1">
      <alignment horizontal="distributed" vertical="center" wrapText="1" indent="1"/>
    </xf>
    <xf numFmtId="0" fontId="2" fillId="0" borderId="38" xfId="0" applyFont="1" applyFill="1" applyBorder="1" applyAlignment="1">
      <alignment horizontal="distributed" vertical="center" wrapText="1" indent="1"/>
    </xf>
    <xf numFmtId="0" fontId="2" fillId="0" borderId="26" xfId="0" applyFont="1" applyFill="1" applyBorder="1" applyAlignment="1">
      <alignment horizontal="distributed" vertical="center" wrapText="1" indent="1"/>
    </xf>
    <xf numFmtId="0" fontId="2" fillId="0" borderId="19" xfId="0" applyFont="1" applyFill="1" applyBorder="1" applyAlignment="1">
      <alignment horizontal="distributed" vertical="center" indent="2"/>
    </xf>
    <xf numFmtId="0" fontId="2" fillId="0" borderId="32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"/>
    </sheetView>
  </sheetViews>
  <sheetFormatPr defaultColWidth="4.625" defaultRowHeight="19.5" customHeight="1"/>
  <cols>
    <col min="1" max="16384" width="4.625" style="91" customWidth="1"/>
  </cols>
  <sheetData>
    <row r="1" ht="19.5" customHeight="1">
      <c r="A1" s="90" t="s">
        <v>123</v>
      </c>
    </row>
    <row r="3" spans="1:4" ht="19.5" customHeight="1">
      <c r="A3" s="374" t="s">
        <v>124</v>
      </c>
      <c r="B3" s="374"/>
      <c r="C3" s="374"/>
      <c r="D3" s="374"/>
    </row>
    <row r="4" spans="2:5" ht="19.5" customHeight="1">
      <c r="B4" s="374" t="s">
        <v>341</v>
      </c>
      <c r="C4" s="374"/>
      <c r="D4" s="374"/>
      <c r="E4" s="374"/>
    </row>
    <row r="5" spans="2:8" ht="19.5" customHeight="1">
      <c r="B5" s="374" t="s">
        <v>125</v>
      </c>
      <c r="C5" s="374"/>
      <c r="D5" s="374"/>
      <c r="E5" s="374"/>
      <c r="F5" s="374"/>
      <c r="G5" s="374"/>
      <c r="H5" s="374"/>
    </row>
    <row r="6" spans="2:6" ht="19.5" customHeight="1">
      <c r="B6" s="374" t="s">
        <v>126</v>
      </c>
      <c r="C6" s="374"/>
      <c r="D6" s="374"/>
      <c r="E6" s="374"/>
      <c r="F6" s="375"/>
    </row>
    <row r="7" spans="1:3" ht="19.5" customHeight="1">
      <c r="A7" s="374" t="s">
        <v>127</v>
      </c>
      <c r="B7" s="374"/>
      <c r="C7" s="374"/>
    </row>
    <row r="8" spans="2:6" ht="19.5" customHeight="1">
      <c r="B8" s="374" t="s">
        <v>128</v>
      </c>
      <c r="C8" s="374"/>
      <c r="D8" s="374"/>
      <c r="E8" s="374"/>
      <c r="F8" s="375"/>
    </row>
    <row r="9" spans="2:6" ht="19.5" customHeight="1">
      <c r="B9" s="374" t="s">
        <v>129</v>
      </c>
      <c r="C9" s="374"/>
      <c r="D9" s="374"/>
      <c r="E9" s="374"/>
      <c r="F9" s="375"/>
    </row>
    <row r="10" spans="3:4" ht="19.5" customHeight="1">
      <c r="C10" s="374" t="s">
        <v>130</v>
      </c>
      <c r="D10" s="374"/>
    </row>
    <row r="11" spans="3:4" ht="19.5" customHeight="1">
      <c r="C11" s="376" t="s">
        <v>131</v>
      </c>
      <c r="D11" s="376"/>
    </row>
    <row r="12" spans="1:4" ht="19.5" customHeight="1">
      <c r="A12" s="374" t="s">
        <v>132</v>
      </c>
      <c r="B12" s="374"/>
      <c r="C12" s="374"/>
      <c r="D12" s="374"/>
    </row>
    <row r="13" spans="2:5" ht="19.5" customHeight="1">
      <c r="B13" s="374" t="s">
        <v>133</v>
      </c>
      <c r="C13" s="374"/>
      <c r="D13" s="374"/>
      <c r="E13" s="374"/>
    </row>
    <row r="14" spans="3:5" ht="19.5" customHeight="1">
      <c r="C14" s="374" t="s">
        <v>134</v>
      </c>
      <c r="D14" s="374"/>
      <c r="E14" s="374"/>
    </row>
    <row r="15" spans="3:7" ht="19.5" customHeight="1">
      <c r="C15" s="374" t="s">
        <v>135</v>
      </c>
      <c r="D15" s="374"/>
      <c r="E15" s="374"/>
      <c r="F15" s="92"/>
      <c r="G15" s="92"/>
    </row>
    <row r="16" spans="2:7" ht="19.5" customHeight="1">
      <c r="B16" s="374" t="s">
        <v>136</v>
      </c>
      <c r="C16" s="374"/>
      <c r="D16" s="374"/>
      <c r="E16" s="374"/>
      <c r="F16" s="374"/>
      <c r="G16" s="374"/>
    </row>
    <row r="17" spans="1:4" ht="19.5" customHeight="1">
      <c r="A17" s="374" t="s">
        <v>137</v>
      </c>
      <c r="B17" s="374"/>
      <c r="C17" s="374"/>
      <c r="D17" s="374"/>
    </row>
    <row r="18" spans="2:6" ht="19.5" customHeight="1">
      <c r="B18" s="374" t="s">
        <v>138</v>
      </c>
      <c r="C18" s="374"/>
      <c r="D18" s="374"/>
      <c r="E18" s="374"/>
      <c r="F18" s="374"/>
    </row>
    <row r="19" spans="2:11" ht="19.5" customHeight="1">
      <c r="B19" s="374" t="s">
        <v>139</v>
      </c>
      <c r="C19" s="374"/>
      <c r="D19" s="374"/>
      <c r="E19" s="374"/>
      <c r="F19" s="374"/>
      <c r="G19" s="374"/>
      <c r="H19" s="374"/>
      <c r="I19" s="374"/>
      <c r="J19" s="374"/>
      <c r="K19" s="375"/>
    </row>
    <row r="20" spans="1:4" ht="19.5" customHeight="1">
      <c r="A20" s="374" t="s">
        <v>140</v>
      </c>
      <c r="B20" s="374"/>
      <c r="C20" s="374"/>
      <c r="D20" s="374"/>
    </row>
    <row r="21" spans="1:8" ht="19.5" customHeight="1">
      <c r="A21" s="374" t="s">
        <v>141</v>
      </c>
      <c r="B21" s="374"/>
      <c r="C21" s="374"/>
      <c r="D21" s="374"/>
      <c r="E21" s="374"/>
      <c r="F21" s="374"/>
      <c r="G21" s="374"/>
      <c r="H21" s="374"/>
    </row>
    <row r="22" spans="1:4" ht="19.5" customHeight="1">
      <c r="A22" s="376" t="s">
        <v>598</v>
      </c>
      <c r="B22" s="376"/>
      <c r="C22" s="376"/>
      <c r="D22" s="376"/>
    </row>
    <row r="23" spans="1:6" ht="19.5" customHeight="1">
      <c r="A23" s="294"/>
      <c r="B23" s="376" t="s">
        <v>599</v>
      </c>
      <c r="C23" s="376"/>
      <c r="D23" s="376"/>
      <c r="E23" s="376"/>
      <c r="F23" s="376"/>
    </row>
    <row r="24" spans="1:5" ht="19.5" customHeight="1">
      <c r="A24" s="294"/>
      <c r="B24" s="376" t="s">
        <v>593</v>
      </c>
      <c r="C24" s="376"/>
      <c r="D24" s="376"/>
      <c r="E24" s="376"/>
    </row>
    <row r="25" spans="1:8" ht="19.5" customHeight="1">
      <c r="A25" s="294"/>
      <c r="B25" s="376" t="s">
        <v>594</v>
      </c>
      <c r="C25" s="376"/>
      <c r="D25" s="376"/>
      <c r="E25" s="376"/>
      <c r="F25" s="376"/>
      <c r="G25" s="376"/>
      <c r="H25" s="376"/>
    </row>
    <row r="26" spans="1:3" ht="19.5" customHeight="1">
      <c r="A26" s="374" t="s">
        <v>142</v>
      </c>
      <c r="B26" s="374"/>
      <c r="C26" s="374"/>
    </row>
    <row r="27" spans="1:4" ht="19.5" customHeight="1">
      <c r="A27" s="374" t="s">
        <v>143</v>
      </c>
      <c r="B27" s="374"/>
      <c r="C27" s="374"/>
      <c r="D27" s="374"/>
    </row>
    <row r="28" spans="1:5" ht="19.5" customHeight="1">
      <c r="A28" s="374" t="s">
        <v>116</v>
      </c>
      <c r="B28" s="374"/>
      <c r="C28" s="374"/>
      <c r="D28" s="374"/>
      <c r="E28" s="374"/>
    </row>
    <row r="29" spans="2:6" ht="19.5" customHeight="1">
      <c r="B29" s="374" t="s">
        <v>144</v>
      </c>
      <c r="C29" s="374"/>
      <c r="D29" s="374"/>
      <c r="E29" s="374"/>
      <c r="F29" s="374"/>
    </row>
    <row r="30" spans="3:7" ht="19.5" customHeight="1">
      <c r="C30" s="374" t="s">
        <v>145</v>
      </c>
      <c r="D30" s="374"/>
      <c r="E30" s="374"/>
      <c r="F30" s="374"/>
      <c r="G30" s="374"/>
    </row>
    <row r="31" spans="3:5" ht="19.5" customHeight="1">
      <c r="C31" s="376" t="s">
        <v>146</v>
      </c>
      <c r="D31" s="376"/>
      <c r="E31" s="376"/>
    </row>
    <row r="32" spans="2:6" ht="19.5" customHeight="1">
      <c r="B32" s="374" t="s">
        <v>153</v>
      </c>
      <c r="C32" s="374"/>
      <c r="D32" s="374"/>
      <c r="E32" s="374"/>
      <c r="F32" s="374"/>
    </row>
    <row r="33" spans="3:7" ht="19.5" customHeight="1">
      <c r="C33" s="374" t="s">
        <v>145</v>
      </c>
      <c r="D33" s="374"/>
      <c r="E33" s="374"/>
      <c r="F33" s="374"/>
      <c r="G33" s="374"/>
    </row>
    <row r="34" spans="3:5" ht="19.5" customHeight="1">
      <c r="C34" s="376" t="s">
        <v>146</v>
      </c>
      <c r="D34" s="376"/>
      <c r="E34" s="376"/>
    </row>
    <row r="35" spans="1:5" ht="19.5" customHeight="1">
      <c r="A35" s="374" t="s">
        <v>154</v>
      </c>
      <c r="B35" s="374"/>
      <c r="C35" s="374"/>
      <c r="D35" s="374"/>
      <c r="E35" s="374"/>
    </row>
    <row r="36" spans="2:6" ht="19.5" customHeight="1">
      <c r="B36" s="374" t="s">
        <v>147</v>
      </c>
      <c r="C36" s="374"/>
      <c r="D36" s="374"/>
      <c r="E36" s="374"/>
      <c r="F36" s="374"/>
    </row>
    <row r="37" spans="2:7" ht="19.5" customHeight="1">
      <c r="B37" s="374" t="s">
        <v>148</v>
      </c>
      <c r="C37" s="374"/>
      <c r="D37" s="374"/>
      <c r="E37" s="374"/>
      <c r="F37" s="374"/>
      <c r="G37" s="374"/>
    </row>
    <row r="38" spans="1:3" ht="19.5" customHeight="1">
      <c r="A38" s="374" t="s">
        <v>149</v>
      </c>
      <c r="B38" s="374"/>
      <c r="C38" s="374"/>
    </row>
    <row r="39" spans="2:6" ht="19.5" customHeight="1">
      <c r="B39" s="374" t="s">
        <v>150</v>
      </c>
      <c r="C39" s="374"/>
      <c r="D39" s="374"/>
      <c r="E39" s="374"/>
      <c r="F39" s="374"/>
    </row>
    <row r="40" spans="2:6" ht="19.5" customHeight="1">
      <c r="B40" s="374" t="s">
        <v>151</v>
      </c>
      <c r="C40" s="374"/>
      <c r="D40" s="374"/>
      <c r="E40" s="374"/>
      <c r="F40" s="374"/>
    </row>
    <row r="41" spans="2:5" ht="19.5" customHeight="1">
      <c r="B41" s="374" t="s">
        <v>152</v>
      </c>
      <c r="C41" s="374"/>
      <c r="D41" s="374"/>
      <c r="E41" s="374"/>
    </row>
  </sheetData>
  <sheetProtection/>
  <mergeCells count="39">
    <mergeCell ref="C30:G30"/>
    <mergeCell ref="B18:F18"/>
    <mergeCell ref="A22:D22"/>
    <mergeCell ref="A20:D20"/>
    <mergeCell ref="C10:D10"/>
    <mergeCell ref="B8:F8"/>
    <mergeCell ref="B9:F9"/>
    <mergeCell ref="A3:D3"/>
    <mergeCell ref="B4:E4"/>
    <mergeCell ref="B5:H5"/>
    <mergeCell ref="B6:F6"/>
    <mergeCell ref="C14:E14"/>
    <mergeCell ref="A7:C7"/>
    <mergeCell ref="B32:F32"/>
    <mergeCell ref="C31:E31"/>
    <mergeCell ref="C15:E15"/>
    <mergeCell ref="C11:D11"/>
    <mergeCell ref="A12:D12"/>
    <mergeCell ref="B13:E13"/>
    <mergeCell ref="B23:F23"/>
    <mergeCell ref="B24:E24"/>
    <mergeCell ref="B25:H25"/>
    <mergeCell ref="B29:F29"/>
    <mergeCell ref="C33:G33"/>
    <mergeCell ref="A26:C26"/>
    <mergeCell ref="B39:F39"/>
    <mergeCell ref="B16:G16"/>
    <mergeCell ref="A17:D17"/>
    <mergeCell ref="A21:H21"/>
    <mergeCell ref="B19:K19"/>
    <mergeCell ref="C34:E34"/>
    <mergeCell ref="A27:D27"/>
    <mergeCell ref="A28:E28"/>
    <mergeCell ref="B40:F40"/>
    <mergeCell ref="B41:E41"/>
    <mergeCell ref="A35:E35"/>
    <mergeCell ref="B36:F36"/>
    <mergeCell ref="B37:G37"/>
    <mergeCell ref="A38:C38"/>
  </mergeCells>
  <hyperlinks>
    <hyperlink ref="A3:D3" location="空港１!A1" display="１．空港利用状況"/>
    <hyperlink ref="B4:E4" location="空港１!A3" display="１－（１）運行状況"/>
    <hyperlink ref="B5:H5" location="空港２!A1" display="１－（２）発着貨物・郵便物輸送状況"/>
    <hyperlink ref="B6:E6" location="空港３!A1" display="１－（３）旅客輸送状況"/>
    <hyperlink ref="A7:C7" location="ＪＲ!A1" display="２．JR輸送状況"/>
    <hyperlink ref="B8:E8" location="ＪＲ!A3" display="２－（１）旅客輸送状況"/>
    <hyperlink ref="B9:E9" location="ＪＲ貨物!A1" display="２－（２）貨物輸送状況"/>
    <hyperlink ref="C10:D10" location="ＪＲ貨物!A2" display="（ア）発送"/>
    <hyperlink ref="C11:D11" location="ＪＲ貨物!A26" display="（イ）到着"/>
    <hyperlink ref="A12:D12" location="港湾１!A1" display="３．港湾利用状況"/>
    <hyperlink ref="B13:E13" location="港湾１!A3" display="３－（１）貨物取扱量"/>
    <hyperlink ref="C14:E14" location="港湾１!A4" display="（ア）年月別数量"/>
    <hyperlink ref="B16:G16" location="港湾３!A1" display="３－（２）入港船舶数、総トン数"/>
    <hyperlink ref="A17:D17" location="バス１!A1" display="４．バス輸送状況"/>
    <hyperlink ref="B18:F18" location="バス１!A3" display="４－（１）路線バス輸送状況"/>
    <hyperlink ref="B19:J19" location="バス２!A1" display="４－（２）都市間バス輸送状況（釧路市内発着系統）"/>
    <hyperlink ref="A20:D20" location="タクシー!A1" display="５．タクシー登録台数"/>
    <hyperlink ref="A21:H21" location="'自動車台数、駐車場'!A1" display="６．自動車保有台数及び届出路外駐車場数"/>
    <hyperlink ref="A22:D22" location="観光客1!A1" display="７．観光客入込数"/>
    <hyperlink ref="A26:C26" location="電話!A1" display="８．電話の概要"/>
    <hyperlink ref="A27:D27" location="郵便!A1" display="９．郵便施設の状況"/>
    <hyperlink ref="A28:E28" location="電力１!A1" display="１０．電灯・電力販売実績"/>
    <hyperlink ref="B29:F29" location="電力１!A3" display="１０－（１）電灯販売実績"/>
    <hyperlink ref="C31:E31" location="電力１!A22" display="（イ）販売電力量"/>
    <hyperlink ref="B32:F32" location="電力２!A1" display="１０－（２）電力販売実績"/>
    <hyperlink ref="A35:E35" location="ガス１!A1" display="１１．都市ガス供給状況"/>
    <hyperlink ref="B36:F36" location="ガス１!A3" display="１１－（１）ガス普及状況"/>
    <hyperlink ref="B37:G37" location="ガス２!A1" display="１１－（２）使途別ガス使用状況"/>
    <hyperlink ref="A38:C38" location="上水道１!A1" display="１２．上水道"/>
    <hyperlink ref="B39:F39" location="上水道１!A3" display="１２－（１）水道普及状況"/>
    <hyperlink ref="B40:F40" location="上水道２!A1" display="１２－（２）使途別給水状況"/>
    <hyperlink ref="B41:E41" location="上水道３!A1" display="１２－（３）配水状況"/>
    <hyperlink ref="C30:G30" location="電力１!A4" display="（ア）需要数（契約口数）"/>
    <hyperlink ref="C33:G33" location="電力２!A2" display="（ア）需要数（契約口数）"/>
    <hyperlink ref="C34:E34" location="電力２!A20" display="（イ）販売電力量"/>
    <hyperlink ref="C15:E15" location="港湾２!A1" display="（イ）品種別数量"/>
    <hyperlink ref="B23:F23" location="観光客1!A1" display="７－（１）観光客入込客数"/>
    <hyperlink ref="B24:E24" location="観光客2!A1" display="７－（２）宿泊客延数"/>
    <hyperlink ref="B25:H25" location="観光客3!A1" display="７－（３）訪日外国人宿泊客数（延数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pane xSplit="1" ySplit="7" topLeftCell="B8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K1"/>
    </sheetView>
  </sheetViews>
  <sheetFormatPr defaultColWidth="9.00390625" defaultRowHeight="13.5" customHeight="1"/>
  <cols>
    <col min="1" max="1" width="16.75390625" style="6" customWidth="1"/>
    <col min="2" max="2" width="8.00390625" style="6" customWidth="1"/>
    <col min="3" max="6" width="6.875" style="6" customWidth="1"/>
    <col min="7" max="11" width="8.00390625" style="6" customWidth="1"/>
    <col min="12" max="12" width="9.00390625" style="6" customWidth="1"/>
    <col min="13" max="16" width="8.00390625" style="6" customWidth="1"/>
    <col min="17" max="26" width="8.875" style="6" customWidth="1"/>
    <col min="27" max="16384" width="9.00390625" style="6" customWidth="1"/>
  </cols>
  <sheetData>
    <row r="1" spans="1:11" ht="19.5" customHeight="1">
      <c r="A1" s="385" t="s">
        <v>164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ht="19.5" customHeight="1">
      <c r="A2" s="5"/>
    </row>
    <row r="3" ht="19.5" customHeight="1">
      <c r="A3" s="15" t="s">
        <v>110</v>
      </c>
    </row>
    <row r="4" spans="1:11" ht="13.5" customHeight="1">
      <c r="A4" s="5"/>
      <c r="K4" s="53"/>
    </row>
    <row r="5" spans="1:12" ht="15" customHeight="1">
      <c r="A5" s="377" t="s">
        <v>250</v>
      </c>
      <c r="B5" s="379" t="s">
        <v>67</v>
      </c>
      <c r="C5" s="379" t="s">
        <v>68</v>
      </c>
      <c r="D5" s="379" t="s">
        <v>545</v>
      </c>
      <c r="E5" s="379" t="s">
        <v>69</v>
      </c>
      <c r="F5" s="379" t="s">
        <v>70</v>
      </c>
      <c r="G5" s="379" t="s">
        <v>71</v>
      </c>
      <c r="H5" s="393" t="s">
        <v>251</v>
      </c>
      <c r="I5" s="453"/>
      <c r="J5" s="454"/>
      <c r="K5" s="455" t="s">
        <v>60</v>
      </c>
      <c r="L5" s="7"/>
    </row>
    <row r="6" spans="1:12" ht="15" customHeight="1">
      <c r="A6" s="451"/>
      <c r="B6" s="450"/>
      <c r="C6" s="450"/>
      <c r="D6" s="450"/>
      <c r="E6" s="450"/>
      <c r="F6" s="450"/>
      <c r="G6" s="450"/>
      <c r="H6" s="458" t="s">
        <v>640</v>
      </c>
      <c r="I6" s="458" t="s">
        <v>66</v>
      </c>
      <c r="J6" s="458" t="s">
        <v>122</v>
      </c>
      <c r="K6" s="456"/>
      <c r="L6" s="7"/>
    </row>
    <row r="7" spans="1:12" ht="15" customHeight="1">
      <c r="A7" s="452"/>
      <c r="B7" s="380"/>
      <c r="C7" s="380"/>
      <c r="D7" s="380"/>
      <c r="E7" s="380"/>
      <c r="F7" s="380"/>
      <c r="G7" s="380"/>
      <c r="H7" s="380"/>
      <c r="I7" s="459"/>
      <c r="J7" s="459"/>
      <c r="K7" s="457"/>
      <c r="L7" s="7"/>
    </row>
    <row r="8" spans="1:12" ht="15" customHeight="1">
      <c r="A8" s="290" t="s">
        <v>414</v>
      </c>
      <c r="B8" s="73">
        <v>4657.6</v>
      </c>
      <c r="C8" s="74">
        <v>102</v>
      </c>
      <c r="D8" s="75">
        <v>1191</v>
      </c>
      <c r="E8" s="75">
        <v>227</v>
      </c>
      <c r="F8" s="75">
        <v>195</v>
      </c>
      <c r="G8" s="175">
        <v>6945930</v>
      </c>
      <c r="H8" s="175">
        <f aca="true" t="shared" si="0" ref="H8:H29">SUM(I8:J8)</f>
        <v>8182631</v>
      </c>
      <c r="I8" s="175">
        <v>5745418</v>
      </c>
      <c r="J8" s="175">
        <v>2437213</v>
      </c>
      <c r="K8" s="176">
        <v>1827447</v>
      </c>
      <c r="L8" s="7"/>
    </row>
    <row r="9" spans="1:12" ht="15" customHeight="1">
      <c r="A9" s="290" t="s">
        <v>415</v>
      </c>
      <c r="B9" s="73">
        <v>3382.4</v>
      </c>
      <c r="C9" s="74">
        <v>86</v>
      </c>
      <c r="D9" s="75">
        <v>950</v>
      </c>
      <c r="E9" s="75">
        <v>213</v>
      </c>
      <c r="F9" s="75">
        <v>176</v>
      </c>
      <c r="G9" s="175">
        <v>6934553</v>
      </c>
      <c r="H9" s="175">
        <f t="shared" si="0"/>
        <v>8443812</v>
      </c>
      <c r="I9" s="175">
        <v>5993619</v>
      </c>
      <c r="J9" s="175">
        <v>2450193</v>
      </c>
      <c r="K9" s="176">
        <v>1715649</v>
      </c>
      <c r="L9" s="7"/>
    </row>
    <row r="10" spans="1:12" ht="15" customHeight="1">
      <c r="A10" s="290" t="s">
        <v>416</v>
      </c>
      <c r="B10" s="73">
        <v>4003.2</v>
      </c>
      <c r="C10" s="74">
        <v>96</v>
      </c>
      <c r="D10" s="75">
        <v>888</v>
      </c>
      <c r="E10" s="75">
        <v>210</v>
      </c>
      <c r="F10" s="75">
        <v>175</v>
      </c>
      <c r="G10" s="175">
        <v>6976264</v>
      </c>
      <c r="H10" s="175">
        <f t="shared" si="0"/>
        <v>7654326</v>
      </c>
      <c r="I10" s="175">
        <v>5269231</v>
      </c>
      <c r="J10" s="175">
        <v>2385095</v>
      </c>
      <c r="K10" s="176">
        <v>1601618</v>
      </c>
      <c r="L10" s="7"/>
    </row>
    <row r="11" spans="1:12" ht="15" customHeight="1">
      <c r="A11" s="290" t="s">
        <v>417</v>
      </c>
      <c r="B11" s="73">
        <v>3631.9</v>
      </c>
      <c r="C11" s="74">
        <v>89</v>
      </c>
      <c r="D11" s="75">
        <v>892</v>
      </c>
      <c r="E11" s="75">
        <v>208</v>
      </c>
      <c r="F11" s="75">
        <v>172</v>
      </c>
      <c r="G11" s="175">
        <v>6935851</v>
      </c>
      <c r="H11" s="175">
        <f t="shared" si="0"/>
        <v>7189159</v>
      </c>
      <c r="I11" s="175">
        <v>4832045</v>
      </c>
      <c r="J11" s="175">
        <v>2357114</v>
      </c>
      <c r="K11" s="176">
        <v>1513076</v>
      </c>
      <c r="L11" s="7"/>
    </row>
    <row r="12" spans="1:12" ht="15" customHeight="1">
      <c r="A12" s="290" t="s">
        <v>418</v>
      </c>
      <c r="B12" s="73">
        <v>4588.4</v>
      </c>
      <c r="C12" s="74">
        <v>106</v>
      </c>
      <c r="D12" s="75">
        <v>956</v>
      </c>
      <c r="E12" s="75">
        <v>203</v>
      </c>
      <c r="F12" s="75">
        <v>168</v>
      </c>
      <c r="G12" s="175">
        <v>6887439</v>
      </c>
      <c r="H12" s="175">
        <f t="shared" si="0"/>
        <v>6917095</v>
      </c>
      <c r="I12" s="175">
        <v>4641300</v>
      </c>
      <c r="J12" s="175">
        <v>2275795</v>
      </c>
      <c r="K12" s="176">
        <v>1475344</v>
      </c>
      <c r="L12" s="7"/>
    </row>
    <row r="13" spans="1:12" ht="15" customHeight="1">
      <c r="A13" s="290" t="s">
        <v>419</v>
      </c>
      <c r="B13" s="69">
        <v>4534.9</v>
      </c>
      <c r="C13" s="70">
        <v>109</v>
      </c>
      <c r="D13" s="71">
        <v>981</v>
      </c>
      <c r="E13" s="71">
        <v>195</v>
      </c>
      <c r="F13" s="71">
        <v>168</v>
      </c>
      <c r="G13" s="177">
        <v>6660453</v>
      </c>
      <c r="H13" s="177">
        <f t="shared" si="0"/>
        <v>6378155</v>
      </c>
      <c r="I13" s="177">
        <v>4071627</v>
      </c>
      <c r="J13" s="177">
        <v>2306528</v>
      </c>
      <c r="K13" s="178">
        <v>1383426</v>
      </c>
      <c r="L13" s="7"/>
    </row>
    <row r="14" spans="1:12" ht="15" customHeight="1">
      <c r="A14" s="290" t="s">
        <v>420</v>
      </c>
      <c r="B14" s="73">
        <v>4566</v>
      </c>
      <c r="C14" s="74">
        <v>106</v>
      </c>
      <c r="D14" s="75">
        <v>991</v>
      </c>
      <c r="E14" s="75">
        <v>194</v>
      </c>
      <c r="F14" s="75">
        <v>173</v>
      </c>
      <c r="G14" s="175">
        <v>6754120</v>
      </c>
      <c r="H14" s="175">
        <f t="shared" si="0"/>
        <v>6101088</v>
      </c>
      <c r="I14" s="175">
        <v>3555754</v>
      </c>
      <c r="J14" s="175">
        <v>2545334</v>
      </c>
      <c r="K14" s="176">
        <v>1322285</v>
      </c>
      <c r="L14" s="7"/>
    </row>
    <row r="15" spans="1:12" ht="15" customHeight="1">
      <c r="A15" s="290" t="s">
        <v>421</v>
      </c>
      <c r="B15" s="73">
        <v>4271.5</v>
      </c>
      <c r="C15" s="74">
        <v>96</v>
      </c>
      <c r="D15" s="75">
        <v>975</v>
      </c>
      <c r="E15" s="75">
        <v>180</v>
      </c>
      <c r="F15" s="75">
        <v>166</v>
      </c>
      <c r="G15" s="175">
        <v>6017721</v>
      </c>
      <c r="H15" s="175">
        <f t="shared" si="0"/>
        <v>5991913</v>
      </c>
      <c r="I15" s="175">
        <v>3316830</v>
      </c>
      <c r="J15" s="175">
        <v>2675083</v>
      </c>
      <c r="K15" s="176">
        <v>1147847</v>
      </c>
      <c r="L15" s="7"/>
    </row>
    <row r="16" spans="1:12" ht="15" customHeight="1">
      <c r="A16" s="290" t="s">
        <v>422</v>
      </c>
      <c r="B16" s="73">
        <v>3716.8</v>
      </c>
      <c r="C16" s="74">
        <v>85</v>
      </c>
      <c r="D16" s="75">
        <v>965</v>
      </c>
      <c r="E16" s="75">
        <v>177</v>
      </c>
      <c r="F16" s="75">
        <v>158</v>
      </c>
      <c r="G16" s="175">
        <v>5584398</v>
      </c>
      <c r="H16" s="175">
        <f t="shared" si="0"/>
        <v>5838019</v>
      </c>
      <c r="I16" s="175">
        <v>3045879</v>
      </c>
      <c r="J16" s="175">
        <v>2792140</v>
      </c>
      <c r="K16" s="176">
        <v>1110527</v>
      </c>
      <c r="L16" s="7"/>
    </row>
    <row r="17" spans="1:12" ht="15" customHeight="1">
      <c r="A17" s="290" t="s">
        <v>423</v>
      </c>
      <c r="B17" s="73">
        <v>3071.4</v>
      </c>
      <c r="C17" s="74">
        <v>75</v>
      </c>
      <c r="D17" s="75">
        <v>984</v>
      </c>
      <c r="E17" s="75">
        <v>162</v>
      </c>
      <c r="F17" s="75">
        <v>144</v>
      </c>
      <c r="G17" s="175">
        <v>5028160</v>
      </c>
      <c r="H17" s="175">
        <f t="shared" si="0"/>
        <v>5505645</v>
      </c>
      <c r="I17" s="175">
        <v>2897808</v>
      </c>
      <c r="J17" s="175">
        <v>2607837</v>
      </c>
      <c r="K17" s="176">
        <v>1058822</v>
      </c>
      <c r="L17" s="7"/>
    </row>
    <row r="18" spans="1:12" ht="15" customHeight="1">
      <c r="A18" s="290" t="s">
        <v>424</v>
      </c>
      <c r="B18" s="73">
        <v>2812.7</v>
      </c>
      <c r="C18" s="74">
        <v>77</v>
      </c>
      <c r="D18" s="74">
        <v>974</v>
      </c>
      <c r="E18" s="74">
        <v>156</v>
      </c>
      <c r="F18" s="74">
        <v>138</v>
      </c>
      <c r="G18" s="179">
        <v>5005976</v>
      </c>
      <c r="H18" s="179">
        <f t="shared" si="0"/>
        <v>5638430</v>
      </c>
      <c r="I18" s="179">
        <v>2777817</v>
      </c>
      <c r="J18" s="179">
        <v>2860613</v>
      </c>
      <c r="K18" s="180">
        <v>1055742</v>
      </c>
      <c r="L18" s="154"/>
    </row>
    <row r="19" spans="1:12" ht="15" customHeight="1">
      <c r="A19" s="290" t="s">
        <v>425</v>
      </c>
      <c r="B19" s="73">
        <v>2744.4</v>
      </c>
      <c r="C19" s="74">
        <v>75</v>
      </c>
      <c r="D19" s="74">
        <v>993</v>
      </c>
      <c r="E19" s="74">
        <v>158</v>
      </c>
      <c r="F19" s="74">
        <v>138</v>
      </c>
      <c r="G19" s="179">
        <v>4938251</v>
      </c>
      <c r="H19" s="179">
        <f t="shared" si="0"/>
        <v>5685663</v>
      </c>
      <c r="I19" s="179">
        <v>2290559</v>
      </c>
      <c r="J19" s="179">
        <v>3395104</v>
      </c>
      <c r="K19" s="180">
        <v>1044916</v>
      </c>
      <c r="L19" s="154"/>
    </row>
    <row r="20" spans="1:12" ht="15" customHeight="1">
      <c r="A20" s="290" t="s">
        <v>426</v>
      </c>
      <c r="B20" s="73">
        <v>2786.8</v>
      </c>
      <c r="C20" s="74">
        <v>77</v>
      </c>
      <c r="D20" s="74">
        <v>995</v>
      </c>
      <c r="E20" s="74">
        <v>155</v>
      </c>
      <c r="F20" s="74">
        <v>135</v>
      </c>
      <c r="G20" s="179">
        <v>4877917</v>
      </c>
      <c r="H20" s="179">
        <f>SUM(I20:J20)</f>
        <v>5639312</v>
      </c>
      <c r="I20" s="179">
        <v>2337478</v>
      </c>
      <c r="J20" s="179">
        <v>3301834</v>
      </c>
      <c r="K20" s="180">
        <v>1041986</v>
      </c>
      <c r="L20" s="154"/>
    </row>
    <row r="21" spans="1:12" ht="15" customHeight="1">
      <c r="A21" s="290" t="s">
        <v>427</v>
      </c>
      <c r="B21" s="73">
        <v>2509.7</v>
      </c>
      <c r="C21" s="74">
        <v>77</v>
      </c>
      <c r="D21" s="74">
        <v>994</v>
      </c>
      <c r="E21" s="74">
        <v>155</v>
      </c>
      <c r="F21" s="74">
        <v>135</v>
      </c>
      <c r="G21" s="179">
        <v>4827743</v>
      </c>
      <c r="H21" s="179">
        <f>SUM(I21:J21)</f>
        <v>5537182</v>
      </c>
      <c r="I21" s="179">
        <v>2269534</v>
      </c>
      <c r="J21" s="179">
        <v>3267648</v>
      </c>
      <c r="K21" s="180">
        <v>1040211</v>
      </c>
      <c r="L21" s="154"/>
    </row>
    <row r="22" spans="1:12" ht="15" customHeight="1">
      <c r="A22" s="290" t="s">
        <v>428</v>
      </c>
      <c r="B22" s="73">
        <v>2660</v>
      </c>
      <c r="C22" s="74">
        <v>77</v>
      </c>
      <c r="D22" s="74">
        <v>997</v>
      </c>
      <c r="E22" s="74">
        <v>157</v>
      </c>
      <c r="F22" s="74">
        <v>137</v>
      </c>
      <c r="G22" s="179">
        <v>4727998</v>
      </c>
      <c r="H22" s="179">
        <f>SUM(I22:J22)</f>
        <v>5349148</v>
      </c>
      <c r="I22" s="179">
        <v>2217196</v>
      </c>
      <c r="J22" s="179">
        <v>3131952</v>
      </c>
      <c r="K22" s="180">
        <v>1019844</v>
      </c>
      <c r="L22" s="154"/>
    </row>
    <row r="23" spans="1:12" s="7" customFormat="1" ht="15" customHeight="1">
      <c r="A23" s="290" t="s">
        <v>429</v>
      </c>
      <c r="B23" s="73">
        <v>2682.8</v>
      </c>
      <c r="C23" s="74">
        <v>78</v>
      </c>
      <c r="D23" s="74">
        <v>1000</v>
      </c>
      <c r="E23" s="74">
        <v>157</v>
      </c>
      <c r="F23" s="74">
        <v>137</v>
      </c>
      <c r="G23" s="179">
        <v>4824458</v>
      </c>
      <c r="H23" s="179">
        <f t="shared" si="0"/>
        <v>5215474</v>
      </c>
      <c r="I23" s="179">
        <v>2169461</v>
      </c>
      <c r="J23" s="179">
        <v>3046013</v>
      </c>
      <c r="K23" s="180">
        <v>1006217</v>
      </c>
      <c r="L23" s="154"/>
    </row>
    <row r="24" spans="1:12" s="7" customFormat="1" ht="15" customHeight="1">
      <c r="A24" s="290" t="s">
        <v>430</v>
      </c>
      <c r="B24" s="73">
        <v>2695.6</v>
      </c>
      <c r="C24" s="74">
        <v>80</v>
      </c>
      <c r="D24" s="74">
        <v>1000</v>
      </c>
      <c r="E24" s="74">
        <v>155</v>
      </c>
      <c r="F24" s="74">
        <v>137</v>
      </c>
      <c r="G24" s="179">
        <v>4600834</v>
      </c>
      <c r="H24" s="179">
        <f t="shared" si="0"/>
        <v>5160479</v>
      </c>
      <c r="I24" s="179">
        <v>2173941</v>
      </c>
      <c r="J24" s="179">
        <v>2986538</v>
      </c>
      <c r="K24" s="180">
        <v>984722</v>
      </c>
      <c r="L24" s="154"/>
    </row>
    <row r="25" spans="1:12" s="7" customFormat="1" ht="15" customHeight="1">
      <c r="A25" s="290" t="s">
        <v>431</v>
      </c>
      <c r="B25" s="73">
        <v>2871.9</v>
      </c>
      <c r="C25" s="74">
        <v>83</v>
      </c>
      <c r="D25" s="74">
        <v>989</v>
      </c>
      <c r="E25" s="74">
        <v>149</v>
      </c>
      <c r="F25" s="74">
        <v>132</v>
      </c>
      <c r="G25" s="179">
        <v>4638819</v>
      </c>
      <c r="H25" s="179">
        <f>SUM(I25:J25)</f>
        <v>5044731</v>
      </c>
      <c r="I25" s="179">
        <v>2124503</v>
      </c>
      <c r="J25" s="179">
        <v>2920228</v>
      </c>
      <c r="K25" s="180">
        <v>978769</v>
      </c>
      <c r="L25" s="154"/>
    </row>
    <row r="26" spans="1:12" s="103" customFormat="1" ht="15" customHeight="1">
      <c r="A26" s="224" t="s">
        <v>619</v>
      </c>
      <c r="B26" s="315">
        <v>2765.8</v>
      </c>
      <c r="C26" s="316">
        <v>84</v>
      </c>
      <c r="D26" s="316">
        <v>989</v>
      </c>
      <c r="E26" s="316">
        <v>148</v>
      </c>
      <c r="F26" s="316">
        <v>130</v>
      </c>
      <c r="G26" s="317">
        <v>4607886</v>
      </c>
      <c r="H26" s="317">
        <f>SUM(I26:J26)</f>
        <v>5020818</v>
      </c>
      <c r="I26" s="317">
        <v>2134950</v>
      </c>
      <c r="J26" s="317">
        <v>2885868</v>
      </c>
      <c r="K26" s="318">
        <v>1011391</v>
      </c>
      <c r="L26" s="135"/>
    </row>
    <row r="27" spans="1:12" s="103" customFormat="1" ht="15" customHeight="1">
      <c r="A27" s="224" t="s">
        <v>620</v>
      </c>
      <c r="B27" s="315">
        <v>2857.8</v>
      </c>
      <c r="C27" s="316">
        <v>83</v>
      </c>
      <c r="D27" s="316">
        <v>1011</v>
      </c>
      <c r="E27" s="316">
        <v>146</v>
      </c>
      <c r="F27" s="316">
        <v>129</v>
      </c>
      <c r="G27" s="317">
        <v>4531989</v>
      </c>
      <c r="H27" s="317">
        <f>SUM(I27:J27)</f>
        <v>4938885</v>
      </c>
      <c r="I27" s="317">
        <v>2162718</v>
      </c>
      <c r="J27" s="317">
        <v>2776167</v>
      </c>
      <c r="K27" s="318">
        <v>1007303</v>
      </c>
      <c r="L27" s="135"/>
    </row>
    <row r="28" spans="1:12" s="7" customFormat="1" ht="15" customHeight="1">
      <c r="A28" s="224" t="s">
        <v>653</v>
      </c>
      <c r="B28" s="315">
        <v>2492.8</v>
      </c>
      <c r="C28" s="316">
        <v>79</v>
      </c>
      <c r="D28" s="316">
        <v>1050</v>
      </c>
      <c r="E28" s="316">
        <v>144</v>
      </c>
      <c r="F28" s="316">
        <v>127</v>
      </c>
      <c r="G28" s="317">
        <v>4151614</v>
      </c>
      <c r="H28" s="317">
        <f>SUM(I28:J28)</f>
        <v>4138063</v>
      </c>
      <c r="I28" s="317">
        <v>1818448</v>
      </c>
      <c r="J28" s="317">
        <v>2319615</v>
      </c>
      <c r="K28" s="318">
        <v>747019</v>
      </c>
      <c r="L28" s="154"/>
    </row>
    <row r="29" spans="1:12" s="103" customFormat="1" ht="15" customHeight="1">
      <c r="A29" s="226" t="s">
        <v>668</v>
      </c>
      <c r="B29" s="319">
        <v>2559.4</v>
      </c>
      <c r="C29" s="320">
        <v>77</v>
      </c>
      <c r="D29" s="320">
        <v>1048</v>
      </c>
      <c r="E29" s="320">
        <v>143</v>
      </c>
      <c r="F29" s="320">
        <v>126</v>
      </c>
      <c r="G29" s="321">
        <v>4097941</v>
      </c>
      <c r="H29" s="321">
        <f t="shared" si="0"/>
        <v>4026608</v>
      </c>
      <c r="I29" s="321">
        <v>1932055</v>
      </c>
      <c r="J29" s="321">
        <v>2094553</v>
      </c>
      <c r="K29" s="322">
        <v>765645</v>
      </c>
      <c r="L29" s="135"/>
    </row>
    <row r="30" spans="1:12" ht="13.5" customHeight="1">
      <c r="A30" s="1" t="s">
        <v>72</v>
      </c>
      <c r="B30" s="86"/>
      <c r="C30" s="87"/>
      <c r="D30" s="72"/>
      <c r="E30" s="72"/>
      <c r="F30" s="72"/>
      <c r="G30" s="72"/>
      <c r="H30" s="72"/>
      <c r="I30" s="72"/>
      <c r="J30" s="72"/>
      <c r="K30" s="72"/>
      <c r="L30" s="7"/>
    </row>
    <row r="31" ht="13.5" customHeight="1">
      <c r="A31" s="25" t="s">
        <v>159</v>
      </c>
    </row>
    <row r="32" ht="13.5" customHeight="1">
      <c r="A32" s="6" t="s">
        <v>327</v>
      </c>
    </row>
    <row r="33" ht="13.5" customHeight="1">
      <c r="A33" s="6" t="s">
        <v>155</v>
      </c>
    </row>
    <row r="34" ht="12">
      <c r="A34" s="6" t="s">
        <v>158</v>
      </c>
    </row>
    <row r="35" ht="13.5" customHeight="1">
      <c r="A35" s="6" t="s">
        <v>554</v>
      </c>
    </row>
  </sheetData>
  <sheetProtection/>
  <mergeCells count="13">
    <mergeCell ref="H6:H7"/>
    <mergeCell ref="I6:I7"/>
    <mergeCell ref="J6:J7"/>
    <mergeCell ref="E5:E7"/>
    <mergeCell ref="F5:F7"/>
    <mergeCell ref="G5:G7"/>
    <mergeCell ref="A1:K1"/>
    <mergeCell ref="A5:A7"/>
    <mergeCell ref="B5:B7"/>
    <mergeCell ref="C5:C7"/>
    <mergeCell ref="D5:D7"/>
    <mergeCell ref="H5:J5"/>
    <mergeCell ref="K5:K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H8:H19 H2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pane xSplit="1" ySplit="3" topLeftCell="B4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0.625" style="6" customWidth="1"/>
    <col min="2" max="2" width="12.875" style="6" customWidth="1"/>
    <col min="3" max="3" width="9.125" style="6" customWidth="1"/>
    <col min="4" max="4" width="11.375" style="6" customWidth="1"/>
    <col min="5" max="5" width="8.625" style="6" customWidth="1"/>
    <col min="6" max="6" width="39.625" style="6" customWidth="1"/>
    <col min="7" max="16384" width="9.00390625" style="6" customWidth="1"/>
  </cols>
  <sheetData>
    <row r="1" spans="1:6" s="26" customFormat="1" ht="19.5" customHeight="1">
      <c r="A1" s="462" t="s">
        <v>61</v>
      </c>
      <c r="B1" s="462"/>
      <c r="C1" s="462"/>
      <c r="D1" s="462"/>
      <c r="E1" s="462"/>
      <c r="F1" s="462"/>
    </row>
    <row r="2" spans="1:6" ht="13.5" customHeight="1">
      <c r="A2" s="7"/>
      <c r="B2" s="7"/>
      <c r="E2" s="45"/>
      <c r="F2" s="45" t="s">
        <v>669</v>
      </c>
    </row>
    <row r="3" spans="1:6" ht="30" customHeight="1">
      <c r="A3" s="350" t="s">
        <v>106</v>
      </c>
      <c r="B3" s="276" t="s">
        <v>550</v>
      </c>
      <c r="C3" s="268" t="s">
        <v>107</v>
      </c>
      <c r="D3" s="269" t="s">
        <v>641</v>
      </c>
      <c r="E3" s="270" t="s">
        <v>642</v>
      </c>
      <c r="F3" s="267" t="s">
        <v>252</v>
      </c>
    </row>
    <row r="4" spans="1:6" ht="15" customHeight="1">
      <c r="A4" s="465" t="s">
        <v>62</v>
      </c>
      <c r="B4" s="473" t="s">
        <v>546</v>
      </c>
      <c r="C4" s="467">
        <v>314.7</v>
      </c>
      <c r="D4" s="469">
        <v>1685472.2</v>
      </c>
      <c r="E4" s="471">
        <v>61168</v>
      </c>
      <c r="F4" s="463" t="s">
        <v>333</v>
      </c>
    </row>
    <row r="5" spans="1:6" ht="15" customHeight="1">
      <c r="A5" s="466"/>
      <c r="B5" s="474"/>
      <c r="C5" s="468"/>
      <c r="D5" s="470"/>
      <c r="E5" s="472"/>
      <c r="F5" s="464"/>
    </row>
    <row r="6" spans="1:6" ht="15" customHeight="1">
      <c r="A6" s="465" t="s">
        <v>63</v>
      </c>
      <c r="B6" s="473" t="s">
        <v>547</v>
      </c>
      <c r="C6" s="467">
        <v>142.5</v>
      </c>
      <c r="D6" s="469">
        <v>267052.2</v>
      </c>
      <c r="E6" s="471">
        <v>7287</v>
      </c>
      <c r="F6" s="463" t="s">
        <v>334</v>
      </c>
    </row>
    <row r="7" spans="1:6" ht="15" customHeight="1">
      <c r="A7" s="466"/>
      <c r="B7" s="474"/>
      <c r="C7" s="468"/>
      <c r="D7" s="470"/>
      <c r="E7" s="472"/>
      <c r="F7" s="464"/>
    </row>
    <row r="8" spans="1:6" ht="15" customHeight="1">
      <c r="A8" s="465" t="s">
        <v>64</v>
      </c>
      <c r="B8" s="473" t="s">
        <v>548</v>
      </c>
      <c r="C8" s="467">
        <v>311.9</v>
      </c>
      <c r="D8" s="469">
        <v>266936.9</v>
      </c>
      <c r="E8" s="471">
        <v>4133</v>
      </c>
      <c r="F8" s="475" t="s">
        <v>335</v>
      </c>
    </row>
    <row r="9" spans="1:6" ht="15" customHeight="1">
      <c r="A9" s="466"/>
      <c r="B9" s="474"/>
      <c r="C9" s="468"/>
      <c r="D9" s="470"/>
      <c r="E9" s="472"/>
      <c r="F9" s="476"/>
    </row>
    <row r="10" spans="1:6" ht="15" customHeight="1">
      <c r="A10" s="477" t="s">
        <v>65</v>
      </c>
      <c r="B10" s="473" t="s">
        <v>549</v>
      </c>
      <c r="C10" s="467">
        <v>148.7</v>
      </c>
      <c r="D10" s="469">
        <v>215466.4</v>
      </c>
      <c r="E10" s="471">
        <v>6927</v>
      </c>
      <c r="F10" s="475" t="s">
        <v>336</v>
      </c>
    </row>
    <row r="11" spans="1:6" ht="15" customHeight="1">
      <c r="A11" s="478"/>
      <c r="B11" s="474"/>
      <c r="C11" s="468"/>
      <c r="D11" s="470"/>
      <c r="E11" s="472"/>
      <c r="F11" s="476"/>
    </row>
    <row r="12" spans="1:6" ht="15" customHeight="1">
      <c r="A12" s="460" t="s">
        <v>103</v>
      </c>
      <c r="B12" s="460"/>
      <c r="C12" s="461"/>
      <c r="D12" s="66">
        <f>SUM(D4:D10)</f>
        <v>2434927.6999999997</v>
      </c>
      <c r="E12" s="67">
        <f>SUM(E4:E10)</f>
        <v>79515</v>
      </c>
      <c r="F12" s="68"/>
    </row>
    <row r="13" ht="13.5" customHeight="1">
      <c r="A13" s="6" t="s">
        <v>73</v>
      </c>
    </row>
  </sheetData>
  <sheetProtection/>
  <mergeCells count="26">
    <mergeCell ref="F10:F11"/>
    <mergeCell ref="A8:A9"/>
    <mergeCell ref="A10:A11"/>
    <mergeCell ref="E8:E9"/>
    <mergeCell ref="E10:E11"/>
    <mergeCell ref="D8:D9"/>
    <mergeCell ref="D10:D11"/>
    <mergeCell ref="C8:C9"/>
    <mergeCell ref="C10:C11"/>
    <mergeCell ref="B8:B9"/>
    <mergeCell ref="C6:C7"/>
    <mergeCell ref="D6:D7"/>
    <mergeCell ref="E6:E7"/>
    <mergeCell ref="F6:F7"/>
    <mergeCell ref="F8:F9"/>
    <mergeCell ref="B6:B7"/>
    <mergeCell ref="A12:C12"/>
    <mergeCell ref="A1:F1"/>
    <mergeCell ref="F4:F5"/>
    <mergeCell ref="A4:A5"/>
    <mergeCell ref="C4:C5"/>
    <mergeCell ref="D4:D5"/>
    <mergeCell ref="E4:E5"/>
    <mergeCell ref="B4:B5"/>
    <mergeCell ref="B10:B11"/>
    <mergeCell ref="A6:A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pane xSplit="1" ySplit="4" topLeftCell="B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D1"/>
    </sheetView>
  </sheetViews>
  <sheetFormatPr defaultColWidth="9.00390625" defaultRowHeight="13.5" customHeight="1"/>
  <cols>
    <col min="1" max="1" width="16.75390625" style="83" customWidth="1"/>
    <col min="2" max="2" width="14.625" style="83" customWidth="1"/>
    <col min="3" max="4" width="15.625" style="83" customWidth="1"/>
    <col min="5" max="16384" width="9.00390625" style="83" customWidth="1"/>
  </cols>
  <sheetData>
    <row r="1" spans="1:4" s="93" customFormat="1" ht="19.5" customHeight="1">
      <c r="A1" s="479" t="s">
        <v>77</v>
      </c>
      <c r="B1" s="479"/>
      <c r="C1" s="479"/>
      <c r="D1" s="479"/>
    </row>
    <row r="2" spans="1:4" s="93" customFormat="1" ht="19.5" customHeight="1">
      <c r="A2" s="64"/>
      <c r="B2" s="64"/>
      <c r="C2" s="64"/>
      <c r="D2" s="64"/>
    </row>
    <row r="3" spans="1:4" s="49" customFormat="1" ht="13.5" customHeight="1">
      <c r="A3" s="48" t="s">
        <v>76</v>
      </c>
      <c r="B3" s="48"/>
      <c r="C3" s="48"/>
      <c r="D3" s="53"/>
    </row>
    <row r="4" spans="1:4" s="49" customFormat="1" ht="15" customHeight="1">
      <c r="A4" s="117" t="s">
        <v>250</v>
      </c>
      <c r="B4" s="118" t="s">
        <v>222</v>
      </c>
      <c r="C4" s="50" t="s">
        <v>74</v>
      </c>
      <c r="D4" s="65" t="s">
        <v>75</v>
      </c>
    </row>
    <row r="5" spans="1:4" s="49" customFormat="1" ht="15" customHeight="1">
      <c r="A5" s="290" t="s">
        <v>414</v>
      </c>
      <c r="B5" s="2">
        <f>SUM(C5:D5)</f>
        <v>695</v>
      </c>
      <c r="C5" s="2">
        <v>591</v>
      </c>
      <c r="D5" s="47">
        <v>104</v>
      </c>
    </row>
    <row r="6" spans="1:4" s="49" customFormat="1" ht="15" customHeight="1">
      <c r="A6" s="290" t="s">
        <v>415</v>
      </c>
      <c r="B6" s="2">
        <f aca="true" t="shared" si="0" ref="B6:B18">SUM(C6:D6)</f>
        <v>699</v>
      </c>
      <c r="C6" s="2">
        <v>595</v>
      </c>
      <c r="D6" s="47">
        <v>104</v>
      </c>
    </row>
    <row r="7" spans="1:4" s="49" customFormat="1" ht="15" customHeight="1">
      <c r="A7" s="290" t="s">
        <v>416</v>
      </c>
      <c r="B7" s="2">
        <f t="shared" si="0"/>
        <v>697</v>
      </c>
      <c r="C7" s="2">
        <v>595</v>
      </c>
      <c r="D7" s="47">
        <v>102</v>
      </c>
    </row>
    <row r="8" spans="1:4" s="49" customFormat="1" ht="15" customHeight="1">
      <c r="A8" s="290" t="s">
        <v>417</v>
      </c>
      <c r="B8" s="2">
        <f t="shared" si="0"/>
        <v>696</v>
      </c>
      <c r="C8" s="2">
        <v>594</v>
      </c>
      <c r="D8" s="47">
        <v>102</v>
      </c>
    </row>
    <row r="9" spans="1:4" s="49" customFormat="1" ht="15" customHeight="1">
      <c r="A9" s="290" t="s">
        <v>418</v>
      </c>
      <c r="B9" s="2">
        <f t="shared" si="0"/>
        <v>704</v>
      </c>
      <c r="C9" s="2">
        <v>606</v>
      </c>
      <c r="D9" s="47">
        <v>98</v>
      </c>
    </row>
    <row r="10" spans="1:4" s="49" customFormat="1" ht="15" customHeight="1">
      <c r="A10" s="290" t="s">
        <v>419</v>
      </c>
      <c r="B10" s="9">
        <f t="shared" si="0"/>
        <v>639</v>
      </c>
      <c r="C10" s="9">
        <v>549</v>
      </c>
      <c r="D10" s="31">
        <v>90</v>
      </c>
    </row>
    <row r="11" spans="1:4" s="49" customFormat="1" ht="15" customHeight="1">
      <c r="A11" s="290" t="s">
        <v>420</v>
      </c>
      <c r="B11" s="2">
        <f t="shared" si="0"/>
        <v>631</v>
      </c>
      <c r="C11" s="2">
        <v>544</v>
      </c>
      <c r="D11" s="47">
        <v>87</v>
      </c>
    </row>
    <row r="12" spans="1:4" s="49" customFormat="1" ht="15" customHeight="1">
      <c r="A12" s="290" t="s">
        <v>421</v>
      </c>
      <c r="B12" s="2">
        <f t="shared" si="0"/>
        <v>634</v>
      </c>
      <c r="C12" s="2">
        <v>549</v>
      </c>
      <c r="D12" s="47">
        <v>85</v>
      </c>
    </row>
    <row r="13" spans="1:4" s="49" customFormat="1" ht="15" customHeight="1">
      <c r="A13" s="290" t="s">
        <v>422</v>
      </c>
      <c r="B13" s="2">
        <f t="shared" si="0"/>
        <v>621</v>
      </c>
      <c r="C13" s="2">
        <v>539</v>
      </c>
      <c r="D13" s="47">
        <v>82</v>
      </c>
    </row>
    <row r="14" spans="1:4" s="49" customFormat="1" ht="15" customHeight="1">
      <c r="A14" s="290" t="s">
        <v>423</v>
      </c>
      <c r="B14" s="2">
        <f t="shared" si="0"/>
        <v>584</v>
      </c>
      <c r="C14" s="2">
        <v>504</v>
      </c>
      <c r="D14" s="47">
        <v>80</v>
      </c>
    </row>
    <row r="15" spans="1:4" s="49" customFormat="1" ht="15" customHeight="1">
      <c r="A15" s="290" t="s">
        <v>424</v>
      </c>
      <c r="B15" s="2">
        <f>SUM(C15:D15)</f>
        <v>562</v>
      </c>
      <c r="C15" s="2">
        <v>488</v>
      </c>
      <c r="D15" s="47">
        <v>74</v>
      </c>
    </row>
    <row r="16" spans="1:4" s="49" customFormat="1" ht="15" customHeight="1">
      <c r="A16" s="290" t="s">
        <v>425</v>
      </c>
      <c r="B16" s="2">
        <f>SUM(C16:D16)</f>
        <v>541</v>
      </c>
      <c r="C16" s="2">
        <v>470</v>
      </c>
      <c r="D16" s="47">
        <v>71</v>
      </c>
    </row>
    <row r="17" spans="1:4" s="49" customFormat="1" ht="15" customHeight="1">
      <c r="A17" s="290" t="s">
        <v>426</v>
      </c>
      <c r="B17" s="2">
        <f>SUM(C17:D17)</f>
        <v>532</v>
      </c>
      <c r="C17" s="2">
        <v>464</v>
      </c>
      <c r="D17" s="47">
        <v>68</v>
      </c>
    </row>
    <row r="18" spans="1:4" s="49" customFormat="1" ht="15" customHeight="1">
      <c r="A18" s="290" t="s">
        <v>427</v>
      </c>
      <c r="B18" s="2">
        <f t="shared" si="0"/>
        <v>530</v>
      </c>
      <c r="C18" s="2">
        <v>465</v>
      </c>
      <c r="D18" s="47">
        <v>65</v>
      </c>
    </row>
    <row r="19" spans="1:4" s="49" customFormat="1" ht="15" customHeight="1">
      <c r="A19" s="290" t="s">
        <v>428</v>
      </c>
      <c r="B19" s="2">
        <f aca="true" t="shared" si="1" ref="B19:B26">SUM(C19:D19)</f>
        <v>525</v>
      </c>
      <c r="C19" s="2">
        <v>461</v>
      </c>
      <c r="D19" s="47">
        <v>64</v>
      </c>
    </row>
    <row r="20" spans="1:4" s="48" customFormat="1" ht="15" customHeight="1">
      <c r="A20" s="290" t="s">
        <v>429</v>
      </c>
      <c r="B20" s="2">
        <f t="shared" si="1"/>
        <v>508</v>
      </c>
      <c r="C20" s="2">
        <v>447</v>
      </c>
      <c r="D20" s="47">
        <v>61</v>
      </c>
    </row>
    <row r="21" spans="1:4" s="48" customFormat="1" ht="15" customHeight="1">
      <c r="A21" s="290" t="s">
        <v>430</v>
      </c>
      <c r="B21" s="2">
        <f t="shared" si="1"/>
        <v>506</v>
      </c>
      <c r="C21" s="2">
        <v>446</v>
      </c>
      <c r="D21" s="47">
        <v>60</v>
      </c>
    </row>
    <row r="22" spans="1:4" s="48" customFormat="1" ht="15" customHeight="1">
      <c r="A22" s="290" t="s">
        <v>431</v>
      </c>
      <c r="B22" s="2">
        <f t="shared" si="1"/>
        <v>498</v>
      </c>
      <c r="C22" s="2">
        <v>441</v>
      </c>
      <c r="D22" s="47">
        <v>57</v>
      </c>
    </row>
    <row r="23" spans="1:4" s="48" customFormat="1" ht="15" customHeight="1">
      <c r="A23" s="224" t="s">
        <v>619</v>
      </c>
      <c r="B23" s="308">
        <f t="shared" si="1"/>
        <v>481</v>
      </c>
      <c r="C23" s="308">
        <v>424</v>
      </c>
      <c r="D23" s="323">
        <v>57</v>
      </c>
    </row>
    <row r="24" spans="1:4" s="48" customFormat="1" ht="15" customHeight="1">
      <c r="A24" s="224" t="s">
        <v>620</v>
      </c>
      <c r="B24" s="308">
        <f>SUM(C24:D24)</f>
        <v>464</v>
      </c>
      <c r="C24" s="308">
        <v>411</v>
      </c>
      <c r="D24" s="323">
        <v>53</v>
      </c>
    </row>
    <row r="25" spans="1:4" s="48" customFormat="1" ht="15" customHeight="1">
      <c r="A25" s="224" t="s">
        <v>653</v>
      </c>
      <c r="B25" s="308">
        <f>SUM(C25:D25)</f>
        <v>460</v>
      </c>
      <c r="C25" s="308">
        <v>411</v>
      </c>
      <c r="D25" s="323">
        <v>49</v>
      </c>
    </row>
    <row r="26" spans="1:4" s="48" customFormat="1" ht="15" customHeight="1">
      <c r="A26" s="226" t="s">
        <v>668</v>
      </c>
      <c r="B26" s="311">
        <f t="shared" si="1"/>
        <v>451</v>
      </c>
      <c r="C26" s="311">
        <v>408</v>
      </c>
      <c r="D26" s="324">
        <v>43</v>
      </c>
    </row>
    <row r="27" spans="1:4" ht="13.5" customHeight="1">
      <c r="A27" s="49" t="s">
        <v>73</v>
      </c>
      <c r="B27" s="6"/>
      <c r="C27" s="6"/>
      <c r="D27" s="6"/>
    </row>
    <row r="28" ht="13.5" customHeight="1">
      <c r="A28" s="6" t="s">
        <v>160</v>
      </c>
    </row>
    <row r="29" ht="13.5" customHeight="1">
      <c r="A29" s="6" t="s">
        <v>555</v>
      </c>
    </row>
  </sheetData>
  <sheetProtection/>
  <mergeCells count="1">
    <mergeCell ref="A1:D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pane xSplit="5" ySplit="5" topLeftCell="F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J1"/>
    </sheetView>
  </sheetViews>
  <sheetFormatPr defaultColWidth="9.00390625" defaultRowHeight="13.5" customHeight="1"/>
  <cols>
    <col min="1" max="1" width="1.12109375" style="6" customWidth="1"/>
    <col min="2" max="2" width="2.875" style="6" customWidth="1"/>
    <col min="3" max="3" width="2.25390625" style="6" customWidth="1"/>
    <col min="4" max="4" width="22.125" style="6" customWidth="1"/>
    <col min="5" max="5" width="1.12109375" style="6" customWidth="1"/>
    <col min="6" max="27" width="12.50390625" style="6" customWidth="1"/>
    <col min="28" max="16384" width="9.00390625" style="6" customWidth="1"/>
  </cols>
  <sheetData>
    <row r="1" spans="1:24" s="49" customFormat="1" ht="19.5" customHeight="1">
      <c r="A1" s="479" t="s">
        <v>78</v>
      </c>
      <c r="B1" s="479"/>
      <c r="C1" s="479"/>
      <c r="D1" s="479"/>
      <c r="E1" s="479"/>
      <c r="F1" s="479"/>
      <c r="G1" s="479"/>
      <c r="H1" s="479"/>
      <c r="I1" s="479"/>
      <c r="J1" s="479"/>
      <c r="K1" s="181"/>
      <c r="L1" s="181"/>
      <c r="M1" s="181"/>
      <c r="N1" s="181"/>
      <c r="O1" s="181"/>
      <c r="P1" s="104"/>
      <c r="Q1" s="104"/>
      <c r="R1" s="104"/>
      <c r="S1" s="104"/>
      <c r="T1" s="104"/>
      <c r="U1" s="104"/>
      <c r="V1" s="104"/>
      <c r="W1" s="104"/>
      <c r="X1" s="104"/>
    </row>
    <row r="2" spans="2:24" s="49" customFormat="1" ht="19.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7" s="49" customFormat="1" ht="13.5" customHeight="1">
      <c r="A3" s="48" t="s">
        <v>76</v>
      </c>
      <c r="B3" s="88"/>
      <c r="C3" s="8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53"/>
      <c r="P3" s="53"/>
      <c r="Q3" s="53"/>
      <c r="R3" s="53"/>
      <c r="S3" s="53"/>
      <c r="T3" s="53"/>
      <c r="U3" s="53"/>
      <c r="Y3" s="53"/>
      <c r="Z3" s="53"/>
      <c r="AA3" s="53" t="s">
        <v>315</v>
      </c>
    </row>
    <row r="4" spans="1:27" s="54" customFormat="1" ht="19.5" customHeight="1">
      <c r="A4" s="482" t="s">
        <v>253</v>
      </c>
      <c r="B4" s="482"/>
      <c r="C4" s="482"/>
      <c r="D4" s="482"/>
      <c r="E4" s="483"/>
      <c r="F4" s="278" t="s">
        <v>433</v>
      </c>
      <c r="G4" s="278" t="s">
        <v>451</v>
      </c>
      <c r="H4" s="278" t="s">
        <v>452</v>
      </c>
      <c r="I4" s="278" t="s">
        <v>453</v>
      </c>
      <c r="J4" s="278" t="s">
        <v>454</v>
      </c>
      <c r="K4" s="278" t="s">
        <v>455</v>
      </c>
      <c r="L4" s="278" t="s">
        <v>456</v>
      </c>
      <c r="M4" s="278" t="s">
        <v>457</v>
      </c>
      <c r="N4" s="278" t="s">
        <v>458</v>
      </c>
      <c r="O4" s="278" t="s">
        <v>459</v>
      </c>
      <c r="P4" s="278" t="s">
        <v>460</v>
      </c>
      <c r="Q4" s="278" t="s">
        <v>461</v>
      </c>
      <c r="R4" s="278" t="s">
        <v>462</v>
      </c>
      <c r="S4" s="278" t="s">
        <v>463</v>
      </c>
      <c r="T4" s="278" t="s">
        <v>464</v>
      </c>
      <c r="U4" s="278" t="s">
        <v>465</v>
      </c>
      <c r="V4" s="278" t="s">
        <v>466</v>
      </c>
      <c r="W4" s="279" t="s">
        <v>467</v>
      </c>
      <c r="X4" s="279" t="s">
        <v>580</v>
      </c>
      <c r="Y4" s="279" t="s">
        <v>621</v>
      </c>
      <c r="Z4" s="279" t="s">
        <v>648</v>
      </c>
      <c r="AA4" s="279" t="s">
        <v>670</v>
      </c>
    </row>
    <row r="5" spans="1:27" s="54" customFormat="1" ht="19.5" customHeight="1">
      <c r="A5" s="484"/>
      <c r="B5" s="484"/>
      <c r="C5" s="484"/>
      <c r="D5" s="484"/>
      <c r="E5" s="485"/>
      <c r="F5" s="277" t="s">
        <v>432</v>
      </c>
      <c r="G5" s="277" t="s">
        <v>434</v>
      </c>
      <c r="H5" s="277" t="s">
        <v>435</v>
      </c>
      <c r="I5" s="277" t="s">
        <v>436</v>
      </c>
      <c r="J5" s="277" t="s">
        <v>437</v>
      </c>
      <c r="K5" s="277" t="s">
        <v>438</v>
      </c>
      <c r="L5" s="277" t="s">
        <v>439</v>
      </c>
      <c r="M5" s="277" t="s">
        <v>440</v>
      </c>
      <c r="N5" s="277" t="s">
        <v>441</v>
      </c>
      <c r="O5" s="277" t="s">
        <v>442</v>
      </c>
      <c r="P5" s="277" t="s">
        <v>443</v>
      </c>
      <c r="Q5" s="277" t="s">
        <v>444</v>
      </c>
      <c r="R5" s="277" t="s">
        <v>445</v>
      </c>
      <c r="S5" s="277" t="s">
        <v>446</v>
      </c>
      <c r="T5" s="277" t="s">
        <v>447</v>
      </c>
      <c r="U5" s="277" t="s">
        <v>448</v>
      </c>
      <c r="V5" s="277" t="s">
        <v>449</v>
      </c>
      <c r="W5" s="280" t="s">
        <v>450</v>
      </c>
      <c r="X5" s="280" t="s">
        <v>581</v>
      </c>
      <c r="Y5" s="280" t="s">
        <v>622</v>
      </c>
      <c r="Z5" s="280" t="s">
        <v>647</v>
      </c>
      <c r="AA5" s="280" t="s">
        <v>671</v>
      </c>
    </row>
    <row r="6" spans="1:27" s="54" customFormat="1" ht="6" customHeight="1">
      <c r="A6" s="121"/>
      <c r="B6" s="121"/>
      <c r="C6" s="121"/>
      <c r="D6" s="121"/>
      <c r="E6" s="137"/>
      <c r="F6" s="138"/>
      <c r="G6" s="122"/>
      <c r="H6" s="138"/>
      <c r="I6" s="122"/>
      <c r="J6" s="122"/>
      <c r="K6" s="122"/>
      <c r="L6" s="123"/>
      <c r="M6" s="123"/>
      <c r="N6" s="123"/>
      <c r="O6" s="123"/>
      <c r="P6" s="123"/>
      <c r="Q6" s="123"/>
      <c r="R6" s="123"/>
      <c r="S6" s="123"/>
      <c r="T6" s="123"/>
      <c r="U6" s="266"/>
      <c r="V6" s="266"/>
      <c r="W6" s="266"/>
      <c r="X6" s="266"/>
      <c r="Y6" s="266"/>
      <c r="Z6" s="123"/>
      <c r="AA6" s="266"/>
    </row>
    <row r="7" spans="1:27" s="54" customFormat="1" ht="15" customHeight="1">
      <c r="A7" s="55"/>
      <c r="B7" s="488" t="s">
        <v>92</v>
      </c>
      <c r="C7" s="488"/>
      <c r="D7" s="488"/>
      <c r="E7" s="139"/>
      <c r="F7" s="119">
        <f aca="true" t="shared" si="0" ref="F7:S7">SUM(F9,F14,F18,F22:F26,F31,F36,F40)</f>
        <v>138364</v>
      </c>
      <c r="G7" s="119">
        <f t="shared" si="0"/>
        <v>139369</v>
      </c>
      <c r="H7" s="119">
        <f t="shared" si="0"/>
        <v>140001</v>
      </c>
      <c r="I7" s="119">
        <f t="shared" si="0"/>
        <v>140044</v>
      </c>
      <c r="J7" s="119">
        <f t="shared" si="0"/>
        <v>140454</v>
      </c>
      <c r="K7" s="119">
        <f t="shared" si="0"/>
        <v>138946</v>
      </c>
      <c r="L7" s="120">
        <f t="shared" si="0"/>
        <v>138071</v>
      </c>
      <c r="M7" s="120">
        <f t="shared" si="0"/>
        <v>137615</v>
      </c>
      <c r="N7" s="120">
        <f t="shared" si="0"/>
        <v>134967</v>
      </c>
      <c r="O7" s="120">
        <f t="shared" si="0"/>
        <v>134137</v>
      </c>
      <c r="P7" s="120">
        <f t="shared" si="0"/>
        <v>133780</v>
      </c>
      <c r="Q7" s="120">
        <f t="shared" si="0"/>
        <v>134358</v>
      </c>
      <c r="R7" s="120">
        <f t="shared" si="0"/>
        <v>134847</v>
      </c>
      <c r="S7" s="120">
        <f t="shared" si="0"/>
        <v>135246</v>
      </c>
      <c r="T7" s="120">
        <f aca="true" t="shared" si="1" ref="T7:Y7">SUM(T9,T14,T18,T22:T26,T31,T36,T40)</f>
        <v>135282</v>
      </c>
      <c r="U7" s="120">
        <f t="shared" si="1"/>
        <v>135423</v>
      </c>
      <c r="V7" s="120">
        <f t="shared" si="1"/>
        <v>135673</v>
      </c>
      <c r="W7" s="120">
        <f t="shared" si="1"/>
        <v>135314</v>
      </c>
      <c r="X7" s="120">
        <f t="shared" si="1"/>
        <v>135596</v>
      </c>
      <c r="Y7" s="120">
        <f t="shared" si="1"/>
        <v>134495</v>
      </c>
      <c r="Z7" s="120">
        <f>SUM(Z9,Z14,Z18,Z22:Z26,Z31,Z36,Z40)</f>
        <v>134560</v>
      </c>
      <c r="AA7" s="120">
        <f>SUM(AA9,AA14,AA18,AA22:AA26,AA31,AA36,AA40)</f>
        <v>134473</v>
      </c>
    </row>
    <row r="8" spans="1:27" s="54" customFormat="1" ht="6" customHeight="1">
      <c r="A8" s="55"/>
      <c r="B8" s="55"/>
      <c r="C8" s="55"/>
      <c r="D8" s="55"/>
      <c r="E8" s="140"/>
      <c r="F8" s="141"/>
      <c r="G8" s="56"/>
      <c r="H8" s="141"/>
      <c r="I8" s="56"/>
      <c r="J8" s="56"/>
      <c r="K8" s="56"/>
      <c r="L8" s="100"/>
      <c r="M8" s="100"/>
      <c r="N8" s="100"/>
      <c r="O8" s="100"/>
      <c r="P8" s="100"/>
      <c r="Q8" s="100"/>
      <c r="R8" s="100"/>
      <c r="S8" s="100"/>
      <c r="T8" s="100"/>
      <c r="U8" s="120"/>
      <c r="V8" s="120"/>
      <c r="W8" s="120"/>
      <c r="X8" s="120"/>
      <c r="Y8" s="120"/>
      <c r="Z8" s="100"/>
      <c r="AA8" s="120"/>
    </row>
    <row r="9" spans="1:27" s="54" customFormat="1" ht="15" customHeight="1">
      <c r="A9" s="49"/>
      <c r="B9" s="273" t="s">
        <v>348</v>
      </c>
      <c r="C9" s="480" t="s">
        <v>84</v>
      </c>
      <c r="D9" s="480"/>
      <c r="E9" s="142"/>
      <c r="F9" s="8">
        <f>SUM(F10:F12)</f>
        <v>17617</v>
      </c>
      <c r="G9" s="8">
        <f aca="true" t="shared" si="2" ref="G9:S9">SUM(G10:G12)</f>
        <v>17596</v>
      </c>
      <c r="H9" s="8">
        <f t="shared" si="2"/>
        <v>17324</v>
      </c>
      <c r="I9" s="8">
        <f t="shared" si="2"/>
        <v>17107</v>
      </c>
      <c r="J9" s="8">
        <f t="shared" si="2"/>
        <v>17064</v>
      </c>
      <c r="K9" s="8">
        <f t="shared" si="2"/>
        <v>16717</v>
      </c>
      <c r="L9" s="101">
        <f t="shared" si="2"/>
        <v>16570</v>
      </c>
      <c r="M9" s="101">
        <f t="shared" si="2"/>
        <v>16274</v>
      </c>
      <c r="N9" s="101">
        <f t="shared" si="2"/>
        <v>15599</v>
      </c>
      <c r="O9" s="101">
        <f t="shared" si="2"/>
        <v>15187</v>
      </c>
      <c r="P9" s="101">
        <f>SUM(P10:P12)</f>
        <v>14922</v>
      </c>
      <c r="Q9" s="101">
        <f>SUM(Q10:Q12)</f>
        <v>14726</v>
      </c>
      <c r="R9" s="101">
        <f>SUM(R10:R12)</f>
        <v>14568</v>
      </c>
      <c r="S9" s="101">
        <f t="shared" si="2"/>
        <v>14476</v>
      </c>
      <c r="T9" s="101">
        <f>SUM(T10:T12)</f>
        <v>14451</v>
      </c>
      <c r="U9" s="101">
        <f>SUM(U10:U12)</f>
        <v>14540</v>
      </c>
      <c r="V9" s="101">
        <f>SUM(V10:V12)</f>
        <v>14720</v>
      </c>
      <c r="W9" s="101">
        <f>SUM(W10:W12)</f>
        <v>14865</v>
      </c>
      <c r="X9" s="101">
        <f>SUM(X10:X12)</f>
        <v>14870</v>
      </c>
      <c r="Y9" s="101">
        <v>14941</v>
      </c>
      <c r="Z9" s="101">
        <v>14978</v>
      </c>
      <c r="AA9" s="101">
        <v>14954</v>
      </c>
    </row>
    <row r="10" spans="1:27" s="54" customFormat="1" ht="15" customHeight="1">
      <c r="A10" s="49"/>
      <c r="B10" s="48"/>
      <c r="C10" s="51"/>
      <c r="D10" s="59" t="s">
        <v>79</v>
      </c>
      <c r="E10" s="143"/>
      <c r="F10" s="3">
        <v>6387</v>
      </c>
      <c r="G10" s="3">
        <v>6532</v>
      </c>
      <c r="H10" s="3">
        <v>6519</v>
      </c>
      <c r="I10" s="3">
        <v>6567</v>
      </c>
      <c r="J10" s="3">
        <v>6636</v>
      </c>
      <c r="K10" s="3">
        <v>6578</v>
      </c>
      <c r="L10" s="4">
        <v>6593</v>
      </c>
      <c r="M10" s="4">
        <v>6535</v>
      </c>
      <c r="N10" s="4">
        <v>6318</v>
      </c>
      <c r="O10" s="4">
        <v>6188</v>
      </c>
      <c r="P10" s="4">
        <v>6095</v>
      </c>
      <c r="Q10" s="4">
        <v>6052</v>
      </c>
      <c r="R10" s="4">
        <v>6031</v>
      </c>
      <c r="S10" s="4">
        <v>6076</v>
      </c>
      <c r="T10" s="4">
        <v>6106</v>
      </c>
      <c r="U10" s="4">
        <v>6181</v>
      </c>
      <c r="V10" s="4">
        <v>6290</v>
      </c>
      <c r="W10" s="4">
        <v>6347</v>
      </c>
      <c r="X10" s="209">
        <v>6378</v>
      </c>
      <c r="Y10" s="209">
        <v>6378</v>
      </c>
      <c r="Z10" s="209">
        <v>6395</v>
      </c>
      <c r="AA10" s="209">
        <v>6365</v>
      </c>
    </row>
    <row r="11" spans="1:27" s="54" customFormat="1" ht="15" customHeight="1">
      <c r="A11" s="49"/>
      <c r="B11" s="48"/>
      <c r="C11" s="51"/>
      <c r="D11" s="59" t="s">
        <v>80</v>
      </c>
      <c r="E11" s="144"/>
      <c r="F11" s="3">
        <v>8894</v>
      </c>
      <c r="G11" s="3">
        <v>8599</v>
      </c>
      <c r="H11" s="3">
        <v>8262</v>
      </c>
      <c r="I11" s="3">
        <v>7931</v>
      </c>
      <c r="J11" s="3">
        <v>7730</v>
      </c>
      <c r="K11" s="3">
        <v>7465</v>
      </c>
      <c r="L11" s="4">
        <v>7239</v>
      </c>
      <c r="M11" s="4">
        <v>7076</v>
      </c>
      <c r="N11" s="4">
        <v>6627</v>
      </c>
      <c r="O11" s="4">
        <v>6461</v>
      </c>
      <c r="P11" s="4">
        <v>6183</v>
      </c>
      <c r="Q11" s="4">
        <v>6047</v>
      </c>
      <c r="R11" s="4">
        <v>5937</v>
      </c>
      <c r="S11" s="4">
        <v>5805</v>
      </c>
      <c r="T11" s="4">
        <v>5728</v>
      </c>
      <c r="U11" s="4">
        <v>5723</v>
      </c>
      <c r="V11" s="4">
        <v>5741</v>
      </c>
      <c r="W11" s="4">
        <v>5778</v>
      </c>
      <c r="X11" s="209">
        <v>5742</v>
      </c>
      <c r="Y11" s="209">
        <v>5709</v>
      </c>
      <c r="Z11" s="209">
        <v>5706</v>
      </c>
      <c r="AA11" s="209">
        <v>5711</v>
      </c>
    </row>
    <row r="12" spans="1:27" s="54" customFormat="1" ht="15" customHeight="1">
      <c r="A12" s="49"/>
      <c r="B12" s="48"/>
      <c r="C12" s="51"/>
      <c r="D12" s="59" t="s">
        <v>81</v>
      </c>
      <c r="E12" s="144"/>
      <c r="F12" s="3">
        <v>2336</v>
      </c>
      <c r="G12" s="3">
        <v>2465</v>
      </c>
      <c r="H12" s="3">
        <v>2543</v>
      </c>
      <c r="I12" s="3">
        <v>2609</v>
      </c>
      <c r="J12" s="3">
        <v>2698</v>
      </c>
      <c r="K12" s="3">
        <v>2674</v>
      </c>
      <c r="L12" s="4">
        <v>2738</v>
      </c>
      <c r="M12" s="4">
        <v>2663</v>
      </c>
      <c r="N12" s="4">
        <v>2654</v>
      </c>
      <c r="O12" s="4">
        <v>2538</v>
      </c>
      <c r="P12" s="4">
        <v>2644</v>
      </c>
      <c r="Q12" s="4">
        <v>2627</v>
      </c>
      <c r="R12" s="4">
        <v>2600</v>
      </c>
      <c r="S12" s="4">
        <v>2595</v>
      </c>
      <c r="T12" s="4">
        <v>2617</v>
      </c>
      <c r="U12" s="4">
        <v>2636</v>
      </c>
      <c r="V12" s="4">
        <v>2689</v>
      </c>
      <c r="W12" s="4">
        <v>2740</v>
      </c>
      <c r="X12" s="209">
        <v>2750</v>
      </c>
      <c r="Y12" s="209">
        <v>2854</v>
      </c>
      <c r="Z12" s="209">
        <v>2877</v>
      </c>
      <c r="AA12" s="209">
        <v>2878</v>
      </c>
    </row>
    <row r="13" spans="1:27" s="54" customFormat="1" ht="6" customHeight="1">
      <c r="A13" s="49"/>
      <c r="B13" s="48"/>
      <c r="C13" s="51"/>
      <c r="D13" s="59"/>
      <c r="E13" s="144"/>
      <c r="F13" s="141"/>
      <c r="G13" s="3"/>
      <c r="H13" s="141"/>
      <c r="I13" s="3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96"/>
      <c r="V13" s="96"/>
      <c r="W13" s="96"/>
      <c r="X13" s="314"/>
      <c r="Y13" s="314"/>
      <c r="Z13" s="209"/>
      <c r="AA13" s="314"/>
    </row>
    <row r="14" spans="1:27" s="54" customFormat="1" ht="15" customHeight="1">
      <c r="A14" s="57"/>
      <c r="B14" s="273" t="s">
        <v>349</v>
      </c>
      <c r="C14" s="480" t="s">
        <v>85</v>
      </c>
      <c r="D14" s="480"/>
      <c r="E14" s="142"/>
      <c r="F14" s="14">
        <f>SUM(F15:F16)</f>
        <v>541</v>
      </c>
      <c r="G14" s="14">
        <f aca="true" t="shared" si="3" ref="G14:S14">SUM(G15:G16)</f>
        <v>524</v>
      </c>
      <c r="H14" s="14">
        <f t="shared" si="3"/>
        <v>490</v>
      </c>
      <c r="I14" s="14">
        <f t="shared" si="3"/>
        <v>494</v>
      </c>
      <c r="J14" s="14">
        <f t="shared" si="3"/>
        <v>491</v>
      </c>
      <c r="K14" s="14">
        <f t="shared" si="3"/>
        <v>476</v>
      </c>
      <c r="L14" s="96">
        <f t="shared" si="3"/>
        <v>482</v>
      </c>
      <c r="M14" s="96">
        <f t="shared" si="3"/>
        <v>462</v>
      </c>
      <c r="N14" s="96">
        <f t="shared" si="3"/>
        <v>450</v>
      </c>
      <c r="O14" s="96">
        <f t="shared" si="3"/>
        <v>439</v>
      </c>
      <c r="P14" s="96">
        <f>SUM(P15:P16)</f>
        <v>446</v>
      </c>
      <c r="Q14" s="96">
        <f>SUM(Q15:Q16)</f>
        <v>443</v>
      </c>
      <c r="R14" s="96">
        <f>SUM(R15:R16)</f>
        <v>437</v>
      </c>
      <c r="S14" s="96">
        <f t="shared" si="3"/>
        <v>436</v>
      </c>
      <c r="T14" s="96">
        <f>SUM(T15:T16)</f>
        <v>433</v>
      </c>
      <c r="U14" s="96">
        <f>SUM(U15:U16)</f>
        <v>440</v>
      </c>
      <c r="V14" s="96">
        <f>SUM(V15:V16)</f>
        <v>437</v>
      </c>
      <c r="W14" s="96">
        <f>SUM(W15:W16)</f>
        <v>425</v>
      </c>
      <c r="X14" s="314">
        <f>SUM(X15:X16)</f>
        <v>411</v>
      </c>
      <c r="Y14" s="314">
        <v>407</v>
      </c>
      <c r="Z14" s="314">
        <v>394</v>
      </c>
      <c r="AA14" s="314">
        <v>375</v>
      </c>
    </row>
    <row r="15" spans="1:27" s="54" customFormat="1" ht="15" customHeight="1">
      <c r="A15" s="49"/>
      <c r="B15" s="48"/>
      <c r="C15" s="51"/>
      <c r="D15" s="59" t="s">
        <v>79</v>
      </c>
      <c r="E15" s="144"/>
      <c r="F15" s="3">
        <v>307</v>
      </c>
      <c r="G15" s="3">
        <v>298</v>
      </c>
      <c r="H15" s="3">
        <v>272</v>
      </c>
      <c r="I15" s="3">
        <v>279</v>
      </c>
      <c r="J15" s="3">
        <v>272</v>
      </c>
      <c r="K15" s="3">
        <v>255</v>
      </c>
      <c r="L15" s="4">
        <v>255</v>
      </c>
      <c r="M15" s="4">
        <v>241</v>
      </c>
      <c r="N15" s="4">
        <v>231</v>
      </c>
      <c r="O15" s="4">
        <v>225</v>
      </c>
      <c r="P15" s="4">
        <v>234</v>
      </c>
      <c r="Q15" s="4">
        <v>233</v>
      </c>
      <c r="R15" s="4">
        <v>234</v>
      </c>
      <c r="S15" s="4">
        <v>230</v>
      </c>
      <c r="T15" s="4">
        <v>232</v>
      </c>
      <c r="U15" s="4">
        <v>231</v>
      </c>
      <c r="V15" s="4">
        <v>232</v>
      </c>
      <c r="W15" s="4">
        <v>227</v>
      </c>
      <c r="X15" s="209">
        <v>219</v>
      </c>
      <c r="Y15" s="209">
        <v>213</v>
      </c>
      <c r="Z15" s="209">
        <v>203</v>
      </c>
      <c r="AA15" s="209">
        <v>203</v>
      </c>
    </row>
    <row r="16" spans="1:27" s="54" customFormat="1" ht="15" customHeight="1">
      <c r="A16" s="49"/>
      <c r="B16" s="48"/>
      <c r="C16" s="51"/>
      <c r="D16" s="59" t="s">
        <v>82</v>
      </c>
      <c r="E16" s="144"/>
      <c r="F16" s="3">
        <v>234</v>
      </c>
      <c r="G16" s="3">
        <v>226</v>
      </c>
      <c r="H16" s="3">
        <v>218</v>
      </c>
      <c r="I16" s="3">
        <v>215</v>
      </c>
      <c r="J16" s="3">
        <v>219</v>
      </c>
      <c r="K16" s="3">
        <v>221</v>
      </c>
      <c r="L16" s="4">
        <v>227</v>
      </c>
      <c r="M16" s="4">
        <v>221</v>
      </c>
      <c r="N16" s="4">
        <v>219</v>
      </c>
      <c r="O16" s="4">
        <v>214</v>
      </c>
      <c r="P16" s="4">
        <v>212</v>
      </c>
      <c r="Q16" s="4">
        <v>210</v>
      </c>
      <c r="R16" s="4">
        <v>203</v>
      </c>
      <c r="S16" s="4">
        <v>206</v>
      </c>
      <c r="T16" s="4">
        <v>201</v>
      </c>
      <c r="U16" s="4">
        <v>209</v>
      </c>
      <c r="V16" s="4">
        <v>205</v>
      </c>
      <c r="W16" s="4">
        <v>198</v>
      </c>
      <c r="X16" s="209">
        <v>192</v>
      </c>
      <c r="Y16" s="209">
        <v>194</v>
      </c>
      <c r="Z16" s="209">
        <v>191</v>
      </c>
      <c r="AA16" s="209">
        <v>172</v>
      </c>
    </row>
    <row r="17" spans="1:27" s="54" customFormat="1" ht="6" customHeight="1">
      <c r="A17" s="49"/>
      <c r="B17" s="48"/>
      <c r="C17" s="51"/>
      <c r="D17" s="59"/>
      <c r="E17" s="144"/>
      <c r="F17" s="141"/>
      <c r="G17" s="3"/>
      <c r="H17" s="141"/>
      <c r="I17" s="3"/>
      <c r="J17" s="3"/>
      <c r="K17" s="3"/>
      <c r="L17" s="4"/>
      <c r="M17" s="4"/>
      <c r="N17" s="4"/>
      <c r="O17" s="4"/>
      <c r="P17" s="4"/>
      <c r="Q17" s="4"/>
      <c r="R17" s="4"/>
      <c r="S17" s="4"/>
      <c r="T17" s="4"/>
      <c r="U17" s="96"/>
      <c r="V17" s="96"/>
      <c r="W17" s="96"/>
      <c r="X17" s="314"/>
      <c r="Y17" s="314"/>
      <c r="Z17" s="209"/>
      <c r="AA17" s="314"/>
    </row>
    <row r="18" spans="1:27" s="54" customFormat="1" ht="15" customHeight="1">
      <c r="A18" s="57"/>
      <c r="B18" s="273" t="s">
        <v>350</v>
      </c>
      <c r="C18" s="480" t="s">
        <v>86</v>
      </c>
      <c r="D18" s="480"/>
      <c r="E18" s="142"/>
      <c r="F18" s="14">
        <f>SUM(F19:F20)</f>
        <v>81286</v>
      </c>
      <c r="G18" s="14">
        <f aca="true" t="shared" si="4" ref="G18:S18">SUM(G19:G20)</f>
        <v>81146</v>
      </c>
      <c r="H18" s="14">
        <f t="shared" si="4"/>
        <v>80789</v>
      </c>
      <c r="I18" s="14">
        <f t="shared" si="4"/>
        <v>80071</v>
      </c>
      <c r="J18" s="14">
        <f t="shared" si="4"/>
        <v>79484</v>
      </c>
      <c r="K18" s="14">
        <f t="shared" si="4"/>
        <v>78382</v>
      </c>
      <c r="L18" s="96">
        <f t="shared" si="4"/>
        <v>76415</v>
      </c>
      <c r="M18" s="96">
        <f t="shared" si="4"/>
        <v>73970</v>
      </c>
      <c r="N18" s="96">
        <f t="shared" si="4"/>
        <v>72096</v>
      </c>
      <c r="O18" s="96">
        <f t="shared" si="4"/>
        <v>70734</v>
      </c>
      <c r="P18" s="96">
        <f>SUM(P19:P20)</f>
        <v>69635</v>
      </c>
      <c r="Q18" s="96">
        <f>SUM(Q19:Q20)</f>
        <v>69588</v>
      </c>
      <c r="R18" s="96">
        <f>SUM(R19:R20)</f>
        <v>68799</v>
      </c>
      <c r="S18" s="96">
        <f t="shared" si="4"/>
        <v>68024</v>
      </c>
      <c r="T18" s="96">
        <f>SUM(T19:T20)</f>
        <v>67130</v>
      </c>
      <c r="U18" s="96">
        <f>SUM(U19:U20)</f>
        <v>66702</v>
      </c>
      <c r="V18" s="96">
        <f>SUM(V19:V20)</f>
        <v>66776</v>
      </c>
      <c r="W18" s="96">
        <f>SUM(W19:W20)</f>
        <v>66356</v>
      </c>
      <c r="X18" s="314">
        <f>SUM(X19:X20)</f>
        <v>65894</v>
      </c>
      <c r="Y18" s="314">
        <v>64947</v>
      </c>
      <c r="Z18" s="314">
        <v>64309</v>
      </c>
      <c r="AA18" s="314">
        <v>63706</v>
      </c>
    </row>
    <row r="19" spans="1:27" s="54" customFormat="1" ht="15" customHeight="1">
      <c r="A19" s="49"/>
      <c r="B19" s="48"/>
      <c r="C19" s="51"/>
      <c r="D19" s="59" t="s">
        <v>79</v>
      </c>
      <c r="E19" s="144"/>
      <c r="F19" s="3">
        <v>23030</v>
      </c>
      <c r="G19" s="3">
        <v>24639</v>
      </c>
      <c r="H19" s="3">
        <v>25429</v>
      </c>
      <c r="I19" s="3">
        <v>26406</v>
      </c>
      <c r="J19" s="3">
        <v>27101</v>
      </c>
      <c r="K19" s="3">
        <v>27284</v>
      </c>
      <c r="L19" s="4">
        <v>27118</v>
      </c>
      <c r="M19" s="4">
        <v>26833</v>
      </c>
      <c r="N19" s="4">
        <v>26375</v>
      </c>
      <c r="O19" s="4">
        <v>26271</v>
      </c>
      <c r="P19" s="4">
        <v>26287</v>
      </c>
      <c r="Q19" s="4">
        <v>26560</v>
      </c>
      <c r="R19" s="4">
        <v>26437</v>
      </c>
      <c r="S19" s="4">
        <v>26712</v>
      </c>
      <c r="T19" s="4">
        <v>26862</v>
      </c>
      <c r="U19" s="4">
        <v>27382</v>
      </c>
      <c r="V19" s="4">
        <v>28146</v>
      </c>
      <c r="W19" s="4">
        <v>28770</v>
      </c>
      <c r="X19" s="209">
        <v>29297</v>
      </c>
      <c r="Y19" s="209">
        <v>29745</v>
      </c>
      <c r="Z19" s="209">
        <v>30144</v>
      </c>
      <c r="AA19" s="209">
        <v>30560</v>
      </c>
    </row>
    <row r="20" spans="1:27" s="54" customFormat="1" ht="15" customHeight="1">
      <c r="A20" s="49"/>
      <c r="B20" s="48"/>
      <c r="C20" s="51"/>
      <c r="D20" s="59" t="s">
        <v>82</v>
      </c>
      <c r="E20" s="144"/>
      <c r="F20" s="3">
        <v>58256</v>
      </c>
      <c r="G20" s="3">
        <v>56507</v>
      </c>
      <c r="H20" s="3">
        <v>55360</v>
      </c>
      <c r="I20" s="3">
        <v>53665</v>
      </c>
      <c r="J20" s="3">
        <v>52383</v>
      </c>
      <c r="K20" s="3">
        <v>51098</v>
      </c>
      <c r="L20" s="4">
        <v>49297</v>
      </c>
      <c r="M20" s="4">
        <v>47137</v>
      </c>
      <c r="N20" s="4">
        <v>45721</v>
      </c>
      <c r="O20" s="4">
        <v>44463</v>
      </c>
      <c r="P20" s="4">
        <v>43348</v>
      </c>
      <c r="Q20" s="4">
        <v>43028</v>
      </c>
      <c r="R20" s="4">
        <v>42362</v>
      </c>
      <c r="S20" s="4">
        <v>41312</v>
      </c>
      <c r="T20" s="4">
        <v>40268</v>
      </c>
      <c r="U20" s="4">
        <v>39320</v>
      </c>
      <c r="V20" s="4">
        <v>38630</v>
      </c>
      <c r="W20" s="4">
        <v>37586</v>
      </c>
      <c r="X20" s="209">
        <v>36597</v>
      </c>
      <c r="Y20" s="209">
        <v>35202</v>
      </c>
      <c r="Z20" s="209">
        <v>34165</v>
      </c>
      <c r="AA20" s="209">
        <v>33146</v>
      </c>
    </row>
    <row r="21" spans="1:27" s="54" customFormat="1" ht="6" customHeight="1">
      <c r="A21" s="49"/>
      <c r="B21" s="48"/>
      <c r="C21" s="51"/>
      <c r="D21" s="59"/>
      <c r="E21" s="144"/>
      <c r="F21" s="141"/>
      <c r="G21" s="3"/>
      <c r="H21" s="141"/>
      <c r="I21" s="3"/>
      <c r="J21" s="3"/>
      <c r="K21" s="3"/>
      <c r="L21" s="4"/>
      <c r="M21" s="4"/>
      <c r="N21" s="4"/>
      <c r="O21" s="4"/>
      <c r="P21" s="4"/>
      <c r="Q21" s="4"/>
      <c r="R21" s="4"/>
      <c r="S21" s="4"/>
      <c r="T21" s="4"/>
      <c r="U21" s="96"/>
      <c r="V21" s="96"/>
      <c r="W21" s="96"/>
      <c r="X21" s="314"/>
      <c r="Y21" s="314"/>
      <c r="Z21" s="209"/>
      <c r="AA21" s="314"/>
    </row>
    <row r="22" spans="1:27" s="54" customFormat="1" ht="15" customHeight="1">
      <c r="A22" s="57"/>
      <c r="B22" s="273" t="s">
        <v>351</v>
      </c>
      <c r="C22" s="480" t="s">
        <v>323</v>
      </c>
      <c r="D22" s="480"/>
      <c r="E22" s="142">
        <v>1732</v>
      </c>
      <c r="F22" s="14">
        <v>3262</v>
      </c>
      <c r="G22" s="14">
        <v>3314</v>
      </c>
      <c r="H22" s="14">
        <v>3261</v>
      </c>
      <c r="I22" s="14">
        <v>3243</v>
      </c>
      <c r="J22" s="14">
        <v>3261</v>
      </c>
      <c r="K22" s="14">
        <v>3175</v>
      </c>
      <c r="L22" s="96">
        <v>3173</v>
      </c>
      <c r="M22" s="96">
        <v>3133</v>
      </c>
      <c r="N22" s="96">
        <v>2983</v>
      </c>
      <c r="O22" s="96">
        <v>2936</v>
      </c>
      <c r="P22" s="96">
        <v>2906</v>
      </c>
      <c r="Q22" s="96">
        <v>2890</v>
      </c>
      <c r="R22" s="96">
        <v>2871</v>
      </c>
      <c r="S22" s="96">
        <v>2890</v>
      </c>
      <c r="T22" s="96">
        <v>2886</v>
      </c>
      <c r="U22" s="96">
        <v>2918</v>
      </c>
      <c r="V22" s="96">
        <v>2940</v>
      </c>
      <c r="W22" s="96">
        <v>2981</v>
      </c>
      <c r="X22" s="314">
        <v>2991</v>
      </c>
      <c r="Y22" s="314">
        <v>2981</v>
      </c>
      <c r="Z22" s="314">
        <v>2974</v>
      </c>
      <c r="AA22" s="314">
        <v>2999</v>
      </c>
    </row>
    <row r="23" spans="1:27" s="54" customFormat="1" ht="6" customHeight="1">
      <c r="A23" s="49"/>
      <c r="B23" s="153"/>
      <c r="C23" s="59"/>
      <c r="D23" s="59"/>
      <c r="E23" s="144">
        <v>257</v>
      </c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  <c r="Q23" s="4"/>
      <c r="R23" s="4"/>
      <c r="S23" s="4"/>
      <c r="T23" s="4"/>
      <c r="U23" s="96"/>
      <c r="V23" s="96"/>
      <c r="W23" s="96"/>
      <c r="X23" s="314"/>
      <c r="Y23" s="314"/>
      <c r="Z23" s="209"/>
      <c r="AA23" s="314"/>
    </row>
    <row r="24" spans="1:27" s="54" customFormat="1" ht="15" customHeight="1">
      <c r="A24" s="57"/>
      <c r="B24" s="273" t="s">
        <v>352</v>
      </c>
      <c r="C24" s="480" t="s">
        <v>87</v>
      </c>
      <c r="D24" s="480"/>
      <c r="E24" s="142"/>
      <c r="F24" s="14">
        <v>1216</v>
      </c>
      <c r="G24" s="14">
        <v>1246</v>
      </c>
      <c r="H24" s="14">
        <v>1278</v>
      </c>
      <c r="I24" s="14">
        <v>1320</v>
      </c>
      <c r="J24" s="8">
        <v>1356</v>
      </c>
      <c r="K24" s="8">
        <v>1375</v>
      </c>
      <c r="L24" s="101">
        <v>1415</v>
      </c>
      <c r="M24" s="101">
        <v>1424</v>
      </c>
      <c r="N24" s="101">
        <v>1404</v>
      </c>
      <c r="O24" s="101">
        <v>1400</v>
      </c>
      <c r="P24" s="101">
        <v>1393</v>
      </c>
      <c r="Q24" s="101">
        <v>1394</v>
      </c>
      <c r="R24" s="101">
        <v>1399</v>
      </c>
      <c r="S24" s="101">
        <v>1422</v>
      </c>
      <c r="T24" s="101">
        <v>1480</v>
      </c>
      <c r="U24" s="101">
        <v>1536</v>
      </c>
      <c r="V24" s="101">
        <v>1567</v>
      </c>
      <c r="W24" s="101">
        <v>1625</v>
      </c>
      <c r="X24" s="101">
        <v>1629</v>
      </c>
      <c r="Y24" s="101">
        <v>1683</v>
      </c>
      <c r="Z24" s="101">
        <v>1746</v>
      </c>
      <c r="AA24" s="101">
        <v>1777</v>
      </c>
    </row>
    <row r="25" spans="1:27" s="54" customFormat="1" ht="6" customHeight="1">
      <c r="A25" s="49"/>
      <c r="B25" s="153"/>
      <c r="C25" s="59"/>
      <c r="D25" s="59"/>
      <c r="E25" s="144"/>
      <c r="F25" s="141"/>
      <c r="G25" s="3"/>
      <c r="H25" s="141"/>
      <c r="I25" s="3"/>
      <c r="J25" s="9"/>
      <c r="K25" s="9"/>
      <c r="L25" s="31"/>
      <c r="M25" s="31"/>
      <c r="N25" s="31"/>
      <c r="O25" s="31"/>
      <c r="P25" s="31"/>
      <c r="Q25" s="31"/>
      <c r="R25" s="31"/>
      <c r="S25" s="31"/>
      <c r="T25" s="31"/>
      <c r="U25" s="101"/>
      <c r="V25" s="101"/>
      <c r="W25" s="101"/>
      <c r="X25" s="101"/>
      <c r="Y25" s="101"/>
      <c r="Z25" s="31"/>
      <c r="AA25" s="101"/>
    </row>
    <row r="26" spans="1:27" s="54" customFormat="1" ht="15" customHeight="1">
      <c r="A26" s="57"/>
      <c r="B26" s="273" t="s">
        <v>353</v>
      </c>
      <c r="C26" s="480" t="s">
        <v>88</v>
      </c>
      <c r="D26" s="480"/>
      <c r="E26" s="142"/>
      <c r="F26" s="14">
        <f>SUM(F27:F29)</f>
        <v>3033</v>
      </c>
      <c r="G26" s="14">
        <f aca="true" t="shared" si="5" ref="G26:S26">SUM(G27:G29)</f>
        <v>2881</v>
      </c>
      <c r="H26" s="14">
        <f t="shared" si="5"/>
        <v>2732</v>
      </c>
      <c r="I26" s="14">
        <f t="shared" si="5"/>
        <v>2551</v>
      </c>
      <c r="J26" s="14">
        <f t="shared" si="5"/>
        <v>2434</v>
      </c>
      <c r="K26" s="14">
        <f t="shared" si="5"/>
        <v>2442</v>
      </c>
      <c r="L26" s="96">
        <f t="shared" si="5"/>
        <v>2355</v>
      </c>
      <c r="M26" s="96">
        <f t="shared" si="5"/>
        <v>2160</v>
      </c>
      <c r="N26" s="96">
        <f t="shared" si="5"/>
        <v>2186</v>
      </c>
      <c r="O26" s="96">
        <f t="shared" si="5"/>
        <v>2195</v>
      </c>
      <c r="P26" s="96">
        <f>SUM(P27:P29)</f>
        <v>2165</v>
      </c>
      <c r="Q26" s="96">
        <f>SUM(Q27:Q29)</f>
        <v>2080</v>
      </c>
      <c r="R26" s="96">
        <f>SUM(R27:R29)</f>
        <v>2068</v>
      </c>
      <c r="S26" s="96">
        <f t="shared" si="5"/>
        <v>2039</v>
      </c>
      <c r="T26" s="96">
        <f aca="true" t="shared" si="6" ref="T26:Y26">SUM(T27:T29)</f>
        <v>1970</v>
      </c>
      <c r="U26" s="96">
        <f t="shared" si="6"/>
        <v>1903</v>
      </c>
      <c r="V26" s="96">
        <f t="shared" si="6"/>
        <v>1819</v>
      </c>
      <c r="W26" s="96">
        <f t="shared" si="6"/>
        <v>1752</v>
      </c>
      <c r="X26" s="314">
        <f t="shared" si="6"/>
        <v>1685</v>
      </c>
      <c r="Y26" s="314">
        <f t="shared" si="6"/>
        <v>1694</v>
      </c>
      <c r="Z26" s="314">
        <f>SUM(Z27:Z29)</f>
        <v>1672</v>
      </c>
      <c r="AA26" s="314">
        <f>SUM(AA27:AA29)</f>
        <v>1694</v>
      </c>
    </row>
    <row r="27" spans="1:27" s="54" customFormat="1" ht="15" customHeight="1">
      <c r="A27" s="49"/>
      <c r="B27" s="48"/>
      <c r="C27" s="51"/>
      <c r="D27" s="59" t="s">
        <v>256</v>
      </c>
      <c r="E27" s="145"/>
      <c r="F27" s="3">
        <v>2505</v>
      </c>
      <c r="G27" s="3">
        <v>2367</v>
      </c>
      <c r="H27" s="3">
        <v>2219</v>
      </c>
      <c r="I27" s="3">
        <v>2088</v>
      </c>
      <c r="J27" s="3">
        <v>1978</v>
      </c>
      <c r="K27" s="3">
        <v>1984</v>
      </c>
      <c r="L27" s="4">
        <v>1914</v>
      </c>
      <c r="M27" s="4">
        <v>1745</v>
      </c>
      <c r="N27" s="4">
        <v>1771</v>
      </c>
      <c r="O27" s="4">
        <v>1767</v>
      </c>
      <c r="P27" s="4">
        <v>1732</v>
      </c>
      <c r="Q27" s="4">
        <v>1618</v>
      </c>
      <c r="R27" s="4">
        <v>1615</v>
      </c>
      <c r="S27" s="4">
        <v>1557</v>
      </c>
      <c r="T27" s="4">
        <v>1477</v>
      </c>
      <c r="U27" s="4">
        <v>1423</v>
      </c>
      <c r="V27" s="4">
        <v>1347</v>
      </c>
      <c r="W27" s="4">
        <v>1272</v>
      </c>
      <c r="X27" s="209">
        <v>1212</v>
      </c>
      <c r="Y27" s="209">
        <v>1185</v>
      </c>
      <c r="Z27" s="209">
        <v>1165</v>
      </c>
      <c r="AA27" s="209">
        <v>1154</v>
      </c>
    </row>
    <row r="28" spans="1:27" s="54" customFormat="1" ht="15" customHeight="1">
      <c r="A28" s="49"/>
      <c r="B28" s="48"/>
      <c r="C28" s="51"/>
      <c r="D28" s="59" t="s">
        <v>257</v>
      </c>
      <c r="E28" s="145"/>
      <c r="F28" s="3">
        <v>332</v>
      </c>
      <c r="G28" s="3">
        <v>317</v>
      </c>
      <c r="H28" s="3">
        <v>326</v>
      </c>
      <c r="I28" s="3">
        <v>291</v>
      </c>
      <c r="J28" s="3">
        <v>289</v>
      </c>
      <c r="K28" s="3">
        <v>291</v>
      </c>
      <c r="L28" s="4">
        <v>278</v>
      </c>
      <c r="M28" s="4">
        <v>257</v>
      </c>
      <c r="N28" s="4">
        <v>257</v>
      </c>
      <c r="O28" s="4">
        <v>268</v>
      </c>
      <c r="P28" s="4">
        <v>257</v>
      </c>
      <c r="Q28" s="4">
        <v>231</v>
      </c>
      <c r="R28" s="4">
        <v>212</v>
      </c>
      <c r="S28" s="4">
        <v>211</v>
      </c>
      <c r="T28" s="4">
        <v>217</v>
      </c>
      <c r="U28" s="4">
        <v>205</v>
      </c>
      <c r="V28" s="4">
        <v>203</v>
      </c>
      <c r="W28" s="4">
        <v>203</v>
      </c>
      <c r="X28" s="209">
        <v>195</v>
      </c>
      <c r="Y28" s="209">
        <v>197</v>
      </c>
      <c r="Z28" s="209">
        <v>194</v>
      </c>
      <c r="AA28" s="209">
        <v>188</v>
      </c>
    </row>
    <row r="29" spans="1:27" s="54" customFormat="1" ht="15" customHeight="1">
      <c r="A29" s="49"/>
      <c r="B29" s="48"/>
      <c r="C29" s="51"/>
      <c r="D29" s="59" t="s">
        <v>258</v>
      </c>
      <c r="E29" s="145"/>
      <c r="F29" s="3">
        <v>196</v>
      </c>
      <c r="G29" s="3">
        <v>197</v>
      </c>
      <c r="H29" s="3">
        <v>187</v>
      </c>
      <c r="I29" s="3">
        <v>172</v>
      </c>
      <c r="J29" s="3">
        <v>167</v>
      </c>
      <c r="K29" s="3">
        <v>167</v>
      </c>
      <c r="L29" s="4">
        <v>163</v>
      </c>
      <c r="M29" s="4">
        <v>158</v>
      </c>
      <c r="N29" s="4">
        <v>158</v>
      </c>
      <c r="O29" s="4">
        <v>160</v>
      </c>
      <c r="P29" s="4">
        <v>176</v>
      </c>
      <c r="Q29" s="4">
        <v>231</v>
      </c>
      <c r="R29" s="4">
        <v>241</v>
      </c>
      <c r="S29" s="4">
        <v>271</v>
      </c>
      <c r="T29" s="4">
        <v>276</v>
      </c>
      <c r="U29" s="4">
        <v>275</v>
      </c>
      <c r="V29" s="4">
        <v>269</v>
      </c>
      <c r="W29" s="4">
        <v>277</v>
      </c>
      <c r="X29" s="209">
        <v>278</v>
      </c>
      <c r="Y29" s="209">
        <v>312</v>
      </c>
      <c r="Z29" s="209">
        <v>313</v>
      </c>
      <c r="AA29" s="209">
        <v>352</v>
      </c>
    </row>
    <row r="30" spans="1:27" s="54" customFormat="1" ht="6" customHeight="1">
      <c r="A30" s="49"/>
      <c r="B30" s="48"/>
      <c r="C30" s="51"/>
      <c r="D30" s="48"/>
      <c r="E30" s="145"/>
      <c r="F30" s="141"/>
      <c r="G30" s="3"/>
      <c r="H30" s="141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96"/>
      <c r="V30" s="96"/>
      <c r="W30" s="96"/>
      <c r="X30" s="314"/>
      <c r="Y30" s="314"/>
      <c r="Z30" s="209"/>
      <c r="AA30" s="314"/>
    </row>
    <row r="31" spans="1:27" s="54" customFormat="1" ht="15" customHeight="1">
      <c r="A31" s="57"/>
      <c r="B31" s="273" t="s">
        <v>354</v>
      </c>
      <c r="C31" s="480" t="s">
        <v>89</v>
      </c>
      <c r="D31" s="480"/>
      <c r="E31" s="142"/>
      <c r="F31" s="14">
        <f>SUM(F32:F34)</f>
        <v>28504</v>
      </c>
      <c r="G31" s="14">
        <f aca="true" t="shared" si="7" ref="G31:S31">SUM(G32:G34)</f>
        <v>29699</v>
      </c>
      <c r="H31" s="14">
        <f t="shared" si="7"/>
        <v>31099</v>
      </c>
      <c r="I31" s="14">
        <f t="shared" si="7"/>
        <v>32140</v>
      </c>
      <c r="J31" s="14">
        <f t="shared" si="7"/>
        <v>33185</v>
      </c>
      <c r="K31" s="14">
        <f t="shared" si="7"/>
        <v>33236</v>
      </c>
      <c r="L31" s="96">
        <f t="shared" si="7"/>
        <v>34468</v>
      </c>
      <c r="M31" s="96">
        <f t="shared" si="7"/>
        <v>36996</v>
      </c>
      <c r="N31" s="96">
        <f t="shared" si="7"/>
        <v>37105</v>
      </c>
      <c r="O31" s="96">
        <f t="shared" si="7"/>
        <v>38153</v>
      </c>
      <c r="P31" s="96">
        <f>SUM(P32:P34)</f>
        <v>39206</v>
      </c>
      <c r="Q31" s="96">
        <f>SUM(Q32:Q34)</f>
        <v>40111</v>
      </c>
      <c r="R31" s="96">
        <f>SUM(R32:R34)</f>
        <v>41557</v>
      </c>
      <c r="S31" s="96">
        <f t="shared" si="7"/>
        <v>42733</v>
      </c>
      <c r="T31" s="96">
        <f aca="true" t="shared" si="8" ref="T31:Y31">SUM(T32:T34)</f>
        <v>43580</v>
      </c>
      <c r="U31" s="96">
        <f t="shared" si="8"/>
        <v>43908</v>
      </c>
      <c r="V31" s="96">
        <f t="shared" si="8"/>
        <v>43931</v>
      </c>
      <c r="W31" s="96">
        <f t="shared" si="8"/>
        <v>43618</v>
      </c>
      <c r="X31" s="314">
        <f t="shared" si="8"/>
        <v>44370</v>
      </c>
      <c r="Y31" s="314">
        <f t="shared" si="8"/>
        <v>43987</v>
      </c>
      <c r="Z31" s="314">
        <f>SUM(Z32:Z34)</f>
        <v>44436</v>
      </c>
      <c r="AA31" s="314">
        <f>SUM(AA32:AA34)</f>
        <v>44722</v>
      </c>
    </row>
    <row r="32" spans="1:27" s="54" customFormat="1" ht="15" customHeight="1">
      <c r="A32" s="49"/>
      <c r="B32" s="49"/>
      <c r="C32" s="49"/>
      <c r="D32" s="59" t="s">
        <v>259</v>
      </c>
      <c r="E32" s="146"/>
      <c r="F32" s="3">
        <v>1453</v>
      </c>
      <c r="G32" s="3">
        <v>1430</v>
      </c>
      <c r="H32" s="3">
        <v>1369</v>
      </c>
      <c r="I32" s="3">
        <v>1313</v>
      </c>
      <c r="J32" s="3">
        <v>1264</v>
      </c>
      <c r="K32" s="3">
        <v>1480</v>
      </c>
      <c r="L32" s="4">
        <v>1429</v>
      </c>
      <c r="M32" s="4">
        <v>1354</v>
      </c>
      <c r="N32" s="4">
        <v>1372</v>
      </c>
      <c r="O32" s="4">
        <v>1363</v>
      </c>
      <c r="P32" s="4">
        <v>1363</v>
      </c>
      <c r="Q32" s="4">
        <v>1278</v>
      </c>
      <c r="R32" s="4">
        <v>1282</v>
      </c>
      <c r="S32" s="4">
        <v>1263</v>
      </c>
      <c r="T32" s="4">
        <v>1233</v>
      </c>
      <c r="U32" s="4">
        <v>1201</v>
      </c>
      <c r="V32" s="4">
        <v>1229</v>
      </c>
      <c r="W32" s="4">
        <v>1269</v>
      </c>
      <c r="X32" s="209">
        <v>1288</v>
      </c>
      <c r="Y32" s="209">
        <v>1308</v>
      </c>
      <c r="Z32" s="209">
        <v>1341</v>
      </c>
      <c r="AA32" s="209">
        <v>1427</v>
      </c>
    </row>
    <row r="33" spans="1:27" s="54" customFormat="1" ht="15" customHeight="1">
      <c r="A33" s="49"/>
      <c r="B33" s="49"/>
      <c r="C33" s="49"/>
      <c r="D33" s="59" t="s">
        <v>111</v>
      </c>
      <c r="E33" s="145"/>
      <c r="F33" s="3">
        <v>16034</v>
      </c>
      <c r="G33" s="3">
        <v>17664</v>
      </c>
      <c r="H33" s="3">
        <v>19489</v>
      </c>
      <c r="I33" s="3">
        <v>20931</v>
      </c>
      <c r="J33" s="3">
        <v>22450</v>
      </c>
      <c r="K33" s="3">
        <v>22509</v>
      </c>
      <c r="L33" s="4">
        <v>24079</v>
      </c>
      <c r="M33" s="4">
        <v>27196</v>
      </c>
      <c r="N33" s="4">
        <v>27200</v>
      </c>
      <c r="O33" s="4">
        <v>28400</v>
      </c>
      <c r="P33" s="4">
        <v>29666</v>
      </c>
      <c r="Q33" s="4">
        <v>31052</v>
      </c>
      <c r="R33" s="4">
        <v>32751</v>
      </c>
      <c r="S33" s="4">
        <v>34191</v>
      </c>
      <c r="T33" s="4">
        <v>35330</v>
      </c>
      <c r="U33" s="4">
        <v>35992</v>
      </c>
      <c r="V33" s="4">
        <v>36163</v>
      </c>
      <c r="W33" s="4">
        <v>36178</v>
      </c>
      <c r="X33" s="209">
        <v>37021</v>
      </c>
      <c r="Y33" s="209">
        <v>36785</v>
      </c>
      <c r="Z33" s="209">
        <v>37213</v>
      </c>
      <c r="AA33" s="209">
        <v>37443</v>
      </c>
    </row>
    <row r="34" spans="1:27" s="54" customFormat="1" ht="15" customHeight="1">
      <c r="A34" s="49"/>
      <c r="B34" s="49"/>
      <c r="C34" s="49"/>
      <c r="D34" s="59" t="s">
        <v>91</v>
      </c>
      <c r="E34" s="145"/>
      <c r="F34" s="3">
        <v>11017</v>
      </c>
      <c r="G34" s="3">
        <v>10605</v>
      </c>
      <c r="H34" s="3">
        <v>10241</v>
      </c>
      <c r="I34" s="3">
        <v>9896</v>
      </c>
      <c r="J34" s="3">
        <v>9471</v>
      </c>
      <c r="K34" s="3">
        <v>9247</v>
      </c>
      <c r="L34" s="4">
        <v>8960</v>
      </c>
      <c r="M34" s="4">
        <v>8446</v>
      </c>
      <c r="N34" s="4">
        <v>8533</v>
      </c>
      <c r="O34" s="4">
        <v>8390</v>
      </c>
      <c r="P34" s="4">
        <v>8177</v>
      </c>
      <c r="Q34" s="4">
        <v>7781</v>
      </c>
      <c r="R34" s="4">
        <v>7524</v>
      </c>
      <c r="S34" s="4">
        <v>7279</v>
      </c>
      <c r="T34" s="4">
        <v>7017</v>
      </c>
      <c r="U34" s="4">
        <v>6715</v>
      </c>
      <c r="V34" s="4">
        <v>6539</v>
      </c>
      <c r="W34" s="4">
        <v>6171</v>
      </c>
      <c r="X34" s="209">
        <v>6061</v>
      </c>
      <c r="Y34" s="209">
        <v>5894</v>
      </c>
      <c r="Z34" s="209">
        <v>5882</v>
      </c>
      <c r="AA34" s="209">
        <v>5852</v>
      </c>
    </row>
    <row r="35" spans="1:27" s="54" customFormat="1" ht="6" customHeight="1">
      <c r="A35" s="49"/>
      <c r="B35" s="49"/>
      <c r="C35" s="49"/>
      <c r="D35" s="59"/>
      <c r="E35" s="145"/>
      <c r="F35" s="141"/>
      <c r="G35" s="3"/>
      <c r="H35" s="141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96"/>
      <c r="V35" s="96"/>
      <c r="W35" s="96"/>
      <c r="X35" s="314"/>
      <c r="Y35" s="314"/>
      <c r="Z35" s="209"/>
      <c r="AA35" s="314"/>
    </row>
    <row r="36" spans="1:27" s="54" customFormat="1" ht="15" customHeight="1">
      <c r="A36" s="57"/>
      <c r="B36" s="273" t="s">
        <v>355</v>
      </c>
      <c r="C36" s="480" t="s">
        <v>90</v>
      </c>
      <c r="D36" s="481"/>
      <c r="E36" s="142"/>
      <c r="F36" s="14">
        <f>SUM(F37:F38)</f>
        <v>1317</v>
      </c>
      <c r="G36" s="14">
        <f aca="true" t="shared" si="9" ref="G36:S36">SUM(G37:G38)</f>
        <v>1350</v>
      </c>
      <c r="H36" s="14">
        <f t="shared" si="9"/>
        <v>1395</v>
      </c>
      <c r="I36" s="14">
        <f t="shared" si="9"/>
        <v>1457</v>
      </c>
      <c r="J36" s="14">
        <f t="shared" si="9"/>
        <v>1528</v>
      </c>
      <c r="K36" s="14">
        <f t="shared" si="9"/>
        <v>1507</v>
      </c>
      <c r="L36" s="96">
        <f t="shared" si="9"/>
        <v>1598</v>
      </c>
      <c r="M36" s="96">
        <f t="shared" si="9"/>
        <v>1651</v>
      </c>
      <c r="N36" s="96">
        <f t="shared" si="9"/>
        <v>1653</v>
      </c>
      <c r="O36" s="96">
        <f t="shared" si="9"/>
        <v>1670</v>
      </c>
      <c r="P36" s="96">
        <f>SUM(P37:P38)</f>
        <v>1721</v>
      </c>
      <c r="Q36" s="96">
        <f>SUM(Q37:Q38)</f>
        <v>1762</v>
      </c>
      <c r="R36" s="96">
        <f>SUM(R37:R38)</f>
        <v>1765</v>
      </c>
      <c r="S36" s="96">
        <f t="shared" si="9"/>
        <v>1821</v>
      </c>
      <c r="T36" s="96">
        <f aca="true" t="shared" si="10" ref="T36:Y36">SUM(T37:T38)</f>
        <v>1936</v>
      </c>
      <c r="U36" s="96">
        <f t="shared" si="10"/>
        <v>2052</v>
      </c>
      <c r="V36" s="96">
        <f t="shared" si="10"/>
        <v>2017</v>
      </c>
      <c r="W36" s="96">
        <f t="shared" si="10"/>
        <v>2188</v>
      </c>
      <c r="X36" s="314">
        <f t="shared" si="10"/>
        <v>2230</v>
      </c>
      <c r="Y36" s="314">
        <f t="shared" si="10"/>
        <v>2297</v>
      </c>
      <c r="Z36" s="314">
        <f>SUM(Z37:Z38)</f>
        <v>2411</v>
      </c>
      <c r="AA36" s="314">
        <f>SUM(AA37:AA38)</f>
        <v>2487</v>
      </c>
    </row>
    <row r="37" spans="1:27" s="54" customFormat="1" ht="15" customHeight="1">
      <c r="A37" s="49"/>
      <c r="B37" s="49"/>
      <c r="C37" s="49"/>
      <c r="D37" s="59" t="s">
        <v>83</v>
      </c>
      <c r="E37" s="144"/>
      <c r="F37" s="3">
        <v>598</v>
      </c>
      <c r="G37" s="3">
        <v>600</v>
      </c>
      <c r="H37" s="3">
        <v>603</v>
      </c>
      <c r="I37" s="3">
        <v>624</v>
      </c>
      <c r="J37" s="3">
        <v>629</v>
      </c>
      <c r="K37" s="3">
        <v>604</v>
      </c>
      <c r="L37" s="4">
        <v>648</v>
      </c>
      <c r="M37" s="4">
        <v>659</v>
      </c>
      <c r="N37" s="4">
        <v>659</v>
      </c>
      <c r="O37" s="4">
        <v>666</v>
      </c>
      <c r="P37" s="4">
        <v>681</v>
      </c>
      <c r="Q37" s="4">
        <v>675</v>
      </c>
      <c r="R37" s="4">
        <v>666</v>
      </c>
      <c r="S37" s="4">
        <v>666</v>
      </c>
      <c r="T37" s="4">
        <v>660</v>
      </c>
      <c r="U37" s="4">
        <v>670</v>
      </c>
      <c r="V37" s="4">
        <v>661</v>
      </c>
      <c r="W37" s="4">
        <v>667</v>
      </c>
      <c r="X37" s="209">
        <v>653</v>
      </c>
      <c r="Y37" s="209">
        <v>679</v>
      </c>
      <c r="Z37" s="209">
        <v>690</v>
      </c>
      <c r="AA37" s="209">
        <v>681</v>
      </c>
    </row>
    <row r="38" spans="1:27" s="54" customFormat="1" ht="15" customHeight="1">
      <c r="A38" s="49"/>
      <c r="B38" s="49"/>
      <c r="C38" s="49"/>
      <c r="D38" s="59" t="s">
        <v>254</v>
      </c>
      <c r="E38" s="144"/>
      <c r="F38" s="3">
        <v>719</v>
      </c>
      <c r="G38" s="3">
        <v>750</v>
      </c>
      <c r="H38" s="3">
        <v>792</v>
      </c>
      <c r="I38" s="3">
        <v>833</v>
      </c>
      <c r="J38" s="3">
        <v>899</v>
      </c>
      <c r="K38" s="3">
        <v>903</v>
      </c>
      <c r="L38" s="4">
        <v>950</v>
      </c>
      <c r="M38" s="4">
        <v>992</v>
      </c>
      <c r="N38" s="4">
        <v>994</v>
      </c>
      <c r="O38" s="4">
        <v>1004</v>
      </c>
      <c r="P38" s="4">
        <v>1040</v>
      </c>
      <c r="Q38" s="4">
        <v>1087</v>
      </c>
      <c r="R38" s="4">
        <v>1099</v>
      </c>
      <c r="S38" s="4">
        <v>1155</v>
      </c>
      <c r="T38" s="4">
        <v>1276</v>
      </c>
      <c r="U38" s="4">
        <v>1382</v>
      </c>
      <c r="V38" s="4">
        <v>1356</v>
      </c>
      <c r="W38" s="4">
        <v>1521</v>
      </c>
      <c r="X38" s="209">
        <v>1577</v>
      </c>
      <c r="Y38" s="209">
        <v>1618</v>
      </c>
      <c r="Z38" s="209">
        <v>1721</v>
      </c>
      <c r="AA38" s="209">
        <v>1806</v>
      </c>
    </row>
    <row r="39" spans="1:27" s="54" customFormat="1" ht="6" customHeight="1">
      <c r="A39" s="49"/>
      <c r="B39" s="49"/>
      <c r="C39" s="49"/>
      <c r="D39" s="59"/>
      <c r="E39" s="144"/>
      <c r="F39" s="141"/>
      <c r="G39" s="3"/>
      <c r="H39" s="141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96"/>
      <c r="V39" s="96"/>
      <c r="W39" s="96"/>
      <c r="X39" s="314"/>
      <c r="Y39" s="314"/>
      <c r="Z39" s="209"/>
      <c r="AA39" s="314"/>
    </row>
    <row r="40" spans="1:27" s="54" customFormat="1" ht="15" customHeight="1">
      <c r="A40" s="57"/>
      <c r="B40" s="273" t="s">
        <v>356</v>
      </c>
      <c r="C40" s="480" t="s">
        <v>260</v>
      </c>
      <c r="D40" s="480"/>
      <c r="E40" s="142"/>
      <c r="F40" s="14">
        <v>1588</v>
      </c>
      <c r="G40" s="14">
        <v>1613</v>
      </c>
      <c r="H40" s="14">
        <v>1633</v>
      </c>
      <c r="I40" s="14">
        <v>1661</v>
      </c>
      <c r="J40" s="14">
        <v>1651</v>
      </c>
      <c r="K40" s="14">
        <v>1636</v>
      </c>
      <c r="L40" s="96">
        <v>1595</v>
      </c>
      <c r="M40" s="96">
        <v>1545</v>
      </c>
      <c r="N40" s="96">
        <v>1491</v>
      </c>
      <c r="O40" s="96">
        <v>1423</v>
      </c>
      <c r="P40" s="96">
        <v>1386</v>
      </c>
      <c r="Q40" s="96">
        <v>1364</v>
      </c>
      <c r="R40" s="96">
        <v>1383</v>
      </c>
      <c r="S40" s="96">
        <v>1405</v>
      </c>
      <c r="T40" s="96">
        <v>1416</v>
      </c>
      <c r="U40" s="96">
        <v>1424</v>
      </c>
      <c r="V40" s="96">
        <v>1466</v>
      </c>
      <c r="W40" s="96">
        <v>1504</v>
      </c>
      <c r="X40" s="314">
        <v>1516</v>
      </c>
      <c r="Y40" s="314">
        <v>1558</v>
      </c>
      <c r="Z40" s="314">
        <v>1640</v>
      </c>
      <c r="AA40" s="314">
        <v>1759</v>
      </c>
    </row>
    <row r="41" spans="1:27" s="54" customFormat="1" ht="6" customHeight="1">
      <c r="A41" s="57"/>
      <c r="B41" s="58"/>
      <c r="C41" s="107"/>
      <c r="D41" s="107"/>
      <c r="E41" s="142"/>
      <c r="F41" s="149"/>
      <c r="G41" s="14"/>
      <c r="H41" s="149"/>
      <c r="I41" s="14"/>
      <c r="J41" s="14"/>
      <c r="K41" s="14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314"/>
      <c r="Y41" s="314"/>
      <c r="Z41" s="209"/>
      <c r="AA41" s="314"/>
    </row>
    <row r="42" spans="1:27" s="54" customFormat="1" ht="6" customHeight="1">
      <c r="A42" s="124"/>
      <c r="B42" s="124"/>
      <c r="C42" s="125"/>
      <c r="D42" s="125"/>
      <c r="E42" s="147"/>
      <c r="F42" s="138"/>
      <c r="G42" s="115"/>
      <c r="H42" s="138"/>
      <c r="I42" s="115"/>
      <c r="J42" s="115"/>
      <c r="K42" s="115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325"/>
      <c r="Y42" s="325"/>
      <c r="Z42" s="359"/>
      <c r="AA42" s="325"/>
    </row>
    <row r="43" spans="1:27" s="54" customFormat="1" ht="15" customHeight="1">
      <c r="A43" s="48"/>
      <c r="B43" s="486" t="s">
        <v>255</v>
      </c>
      <c r="C43" s="487"/>
      <c r="D43" s="486"/>
      <c r="E43" s="145"/>
      <c r="F43" s="148"/>
      <c r="G43" s="3"/>
      <c r="H43" s="148"/>
      <c r="I43" s="3"/>
      <c r="J43" s="9"/>
      <c r="K43" s="9"/>
      <c r="L43" s="31"/>
      <c r="M43" s="31"/>
      <c r="N43" s="31"/>
      <c r="O43" s="31"/>
      <c r="P43" s="31"/>
      <c r="Q43" s="31"/>
      <c r="R43" s="31"/>
      <c r="S43" s="31"/>
      <c r="T43" s="31"/>
      <c r="U43" s="101"/>
      <c r="V43" s="101"/>
      <c r="W43" s="101"/>
      <c r="X43" s="101"/>
      <c r="Y43" s="101"/>
      <c r="Z43" s="31"/>
      <c r="AA43" s="101"/>
    </row>
    <row r="44" spans="1:27" s="54" customFormat="1" ht="15" customHeight="1">
      <c r="A44" s="49"/>
      <c r="B44" s="48"/>
      <c r="C44" s="48"/>
      <c r="D44" s="59" t="s">
        <v>552</v>
      </c>
      <c r="E44" s="144"/>
      <c r="F44" s="3">
        <v>18</v>
      </c>
      <c r="G44" s="3">
        <v>18</v>
      </c>
      <c r="H44" s="3">
        <v>17</v>
      </c>
      <c r="I44" s="3">
        <v>18</v>
      </c>
      <c r="J44" s="9">
        <v>16</v>
      </c>
      <c r="K44" s="9">
        <v>16</v>
      </c>
      <c r="L44" s="31">
        <v>15</v>
      </c>
      <c r="M44" s="31">
        <v>15</v>
      </c>
      <c r="N44" s="31">
        <v>15</v>
      </c>
      <c r="O44" s="31">
        <v>15</v>
      </c>
      <c r="P44" s="31">
        <v>15</v>
      </c>
      <c r="Q44" s="31">
        <v>13</v>
      </c>
      <c r="R44" s="31">
        <v>13</v>
      </c>
      <c r="S44" s="31">
        <v>13</v>
      </c>
      <c r="T44" s="31">
        <v>13</v>
      </c>
      <c r="U44" s="31">
        <v>12</v>
      </c>
      <c r="V44" s="31">
        <v>12</v>
      </c>
      <c r="W44" s="31">
        <v>12</v>
      </c>
      <c r="X44" s="31">
        <v>12</v>
      </c>
      <c r="Y44" s="31">
        <v>13</v>
      </c>
      <c r="Z44" s="31">
        <v>13</v>
      </c>
      <c r="AA44" s="31">
        <v>12</v>
      </c>
    </row>
    <row r="45" spans="1:27" s="54" customFormat="1" ht="15" customHeight="1">
      <c r="A45" s="48"/>
      <c r="B45" s="48"/>
      <c r="C45" s="48"/>
      <c r="D45" s="59" t="s">
        <v>551</v>
      </c>
      <c r="E45" s="144"/>
      <c r="F45" s="3">
        <v>2815</v>
      </c>
      <c r="G45" s="3">
        <v>2997</v>
      </c>
      <c r="H45" s="3">
        <v>2644</v>
      </c>
      <c r="I45" s="3">
        <v>2956</v>
      </c>
      <c r="J45" s="3">
        <v>2245</v>
      </c>
      <c r="K45" s="3">
        <v>2227</v>
      </c>
      <c r="L45" s="4">
        <v>2205</v>
      </c>
      <c r="M45" s="4">
        <v>2205</v>
      </c>
      <c r="N45" s="4">
        <v>2205</v>
      </c>
      <c r="O45" s="4">
        <v>2205</v>
      </c>
      <c r="P45" s="4">
        <v>2205</v>
      </c>
      <c r="Q45" s="4">
        <v>2878</v>
      </c>
      <c r="R45" s="4">
        <v>2878</v>
      </c>
      <c r="S45" s="4">
        <v>2878</v>
      </c>
      <c r="T45" s="4">
        <v>2878</v>
      </c>
      <c r="U45" s="4">
        <v>2629</v>
      </c>
      <c r="V45" s="4">
        <v>2627</v>
      </c>
      <c r="W45" s="4">
        <v>2668</v>
      </c>
      <c r="X45" s="209">
        <v>2668</v>
      </c>
      <c r="Y45" s="209">
        <v>2714</v>
      </c>
      <c r="Z45" s="209">
        <v>2714</v>
      </c>
      <c r="AA45" s="209">
        <v>2771</v>
      </c>
    </row>
    <row r="46" spans="1:27" s="54" customFormat="1" ht="6" customHeight="1">
      <c r="A46" s="60"/>
      <c r="B46" s="60"/>
      <c r="C46" s="60"/>
      <c r="D46" s="61"/>
      <c r="E46" s="126"/>
      <c r="F46" s="150"/>
      <c r="G46" s="62"/>
      <c r="H46" s="150"/>
      <c r="I46" s="62"/>
      <c r="J46" s="62"/>
      <c r="K46" s="62"/>
      <c r="L46" s="77"/>
      <c r="M46" s="77"/>
      <c r="N46" s="77"/>
      <c r="O46" s="77"/>
      <c r="P46" s="77"/>
      <c r="Q46" s="77"/>
      <c r="R46" s="77"/>
      <c r="S46" s="77"/>
      <c r="T46" s="77"/>
      <c r="U46" s="106"/>
      <c r="V46" s="106"/>
      <c r="W46" s="106"/>
      <c r="X46" s="228"/>
      <c r="Y46" s="228"/>
      <c r="Z46" s="217"/>
      <c r="AA46" s="228"/>
    </row>
    <row r="47" spans="1:8" ht="13.5" customHeight="1">
      <c r="A47" s="6" t="s">
        <v>314</v>
      </c>
      <c r="F47" s="151"/>
      <c r="H47" s="151"/>
    </row>
    <row r="48" spans="1:5" ht="13.5" customHeight="1">
      <c r="A48" s="6" t="s">
        <v>357</v>
      </c>
      <c r="B48" s="63"/>
      <c r="C48" s="63"/>
      <c r="D48" s="49"/>
      <c r="E48" s="49"/>
    </row>
    <row r="49" spans="1:5" ht="13.5" customHeight="1">
      <c r="A49" s="6" t="s">
        <v>358</v>
      </c>
      <c r="B49" s="63"/>
      <c r="C49" s="63"/>
      <c r="D49" s="49"/>
      <c r="E49" s="49"/>
    </row>
    <row r="50" spans="1:5" ht="13.5" customHeight="1">
      <c r="A50" s="6" t="s">
        <v>639</v>
      </c>
      <c r="B50" s="63"/>
      <c r="C50" s="63"/>
      <c r="D50" s="49"/>
      <c r="E50" s="49"/>
    </row>
    <row r="51" ht="6" customHeight="1"/>
  </sheetData>
  <sheetProtection/>
  <mergeCells count="13">
    <mergeCell ref="B43:D43"/>
    <mergeCell ref="C18:D18"/>
    <mergeCell ref="C14:D14"/>
    <mergeCell ref="B7:D7"/>
    <mergeCell ref="C40:D40"/>
    <mergeCell ref="C26:D26"/>
    <mergeCell ref="A1:J1"/>
    <mergeCell ref="C22:D22"/>
    <mergeCell ref="C24:D24"/>
    <mergeCell ref="C31:D31"/>
    <mergeCell ref="C36:D36"/>
    <mergeCell ref="C9:D9"/>
    <mergeCell ref="A4:E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pane xSplit="2" ySplit="6" topLeftCell="C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G1"/>
    </sheetView>
  </sheetViews>
  <sheetFormatPr defaultColWidth="9.00390625" defaultRowHeight="13.5" customHeight="1"/>
  <cols>
    <col min="1" max="1" width="15.625" style="186" customWidth="1"/>
    <col min="2" max="2" width="1.625" style="186" customWidth="1"/>
    <col min="3" max="7" width="14.875" style="186" customWidth="1"/>
    <col min="8" max="16384" width="9.00390625" style="186" customWidth="1"/>
  </cols>
  <sheetData>
    <row r="1" spans="1:7" ht="19.5" customHeight="1">
      <c r="A1" s="489" t="s">
        <v>596</v>
      </c>
      <c r="B1" s="489"/>
      <c r="C1" s="489"/>
      <c r="D1" s="489"/>
      <c r="E1" s="489"/>
      <c r="F1" s="489"/>
      <c r="G1" s="489"/>
    </row>
    <row r="2" spans="1:5" ht="19.5" customHeight="1">
      <c r="A2" s="230"/>
      <c r="B2" s="230"/>
      <c r="C2" s="230"/>
      <c r="D2" s="230"/>
      <c r="E2" s="231"/>
    </row>
    <row r="3" spans="1:5" ht="19.5" customHeight="1">
      <c r="A3" s="15" t="s">
        <v>597</v>
      </c>
      <c r="B3" s="230"/>
      <c r="C3" s="230"/>
      <c r="D3" s="230"/>
      <c r="E3" s="231"/>
    </row>
    <row r="4" spans="1:5" ht="13.5" customHeight="1">
      <c r="A4" s="230" t="s">
        <v>93</v>
      </c>
      <c r="B4" s="230"/>
      <c r="C4" s="230"/>
      <c r="D4" s="230"/>
      <c r="E4" s="231"/>
    </row>
    <row r="5" spans="1:7" ht="15" customHeight="1">
      <c r="A5" s="490" t="s">
        <v>221</v>
      </c>
      <c r="B5" s="491"/>
      <c r="C5" s="494" t="s">
        <v>203</v>
      </c>
      <c r="D5" s="496" t="s">
        <v>94</v>
      </c>
      <c r="E5" s="497"/>
      <c r="F5" s="498" t="s">
        <v>265</v>
      </c>
      <c r="G5" s="499"/>
    </row>
    <row r="6" spans="1:7" ht="15" customHeight="1">
      <c r="A6" s="492"/>
      <c r="B6" s="493"/>
      <c r="C6" s="495"/>
      <c r="D6" s="232" t="s">
        <v>261</v>
      </c>
      <c r="E6" s="232" t="s">
        <v>262</v>
      </c>
      <c r="F6" s="220" t="s">
        <v>263</v>
      </c>
      <c r="G6" s="219" t="s">
        <v>264</v>
      </c>
    </row>
    <row r="7" spans="1:7" ht="15" customHeight="1">
      <c r="A7" s="224" t="s">
        <v>468</v>
      </c>
      <c r="B7" s="233"/>
      <c r="C7" s="189">
        <f aca="true" t="shared" si="0" ref="C7:C38">SUM(D7:E7)</f>
        <v>4199463</v>
      </c>
      <c r="D7" s="189">
        <f>SUM(D8:D10)</f>
        <v>2624982</v>
      </c>
      <c r="E7" s="189">
        <f>SUM(E8:E10)</f>
        <v>1574481</v>
      </c>
      <c r="F7" s="234">
        <f>SUM(F8:F10)</f>
        <v>2784962</v>
      </c>
      <c r="G7" s="235">
        <f>SUM(G8:G10)</f>
        <v>1414501</v>
      </c>
    </row>
    <row r="8" spans="1:7" ht="15" customHeight="1">
      <c r="A8" s="236"/>
      <c r="B8" s="237" t="s">
        <v>337</v>
      </c>
      <c r="C8" s="189">
        <f t="shared" si="0"/>
        <v>2507242</v>
      </c>
      <c r="D8" s="189">
        <v>1738433</v>
      </c>
      <c r="E8" s="189">
        <v>768809</v>
      </c>
      <c r="F8" s="234">
        <v>1961821</v>
      </c>
      <c r="G8" s="235">
        <v>545421</v>
      </c>
    </row>
    <row r="9" spans="1:7" ht="15" customHeight="1">
      <c r="A9" s="236"/>
      <c r="B9" s="237" t="s">
        <v>338</v>
      </c>
      <c r="C9" s="189">
        <f t="shared" si="0"/>
        <v>1679521</v>
      </c>
      <c r="D9" s="189">
        <v>874549</v>
      </c>
      <c r="E9" s="189">
        <v>804972</v>
      </c>
      <c r="F9" s="234">
        <v>814441</v>
      </c>
      <c r="G9" s="235">
        <v>865080</v>
      </c>
    </row>
    <row r="10" spans="1:7" ht="15" customHeight="1">
      <c r="A10" s="238"/>
      <c r="B10" s="239" t="s">
        <v>339</v>
      </c>
      <c r="C10" s="240">
        <f t="shared" si="0"/>
        <v>12700</v>
      </c>
      <c r="D10" s="240">
        <v>12000</v>
      </c>
      <c r="E10" s="240">
        <v>700</v>
      </c>
      <c r="F10" s="241">
        <v>8700</v>
      </c>
      <c r="G10" s="242">
        <v>4000</v>
      </c>
    </row>
    <row r="11" spans="1:7" ht="15" customHeight="1">
      <c r="A11" s="224" t="s">
        <v>469</v>
      </c>
      <c r="B11" s="233"/>
      <c r="C11" s="189">
        <f t="shared" si="0"/>
        <v>4241985</v>
      </c>
      <c r="D11" s="189">
        <f>SUM(D12:D14)</f>
        <v>2709958</v>
      </c>
      <c r="E11" s="189">
        <f>SUM(E12:E14)</f>
        <v>1532027</v>
      </c>
      <c r="F11" s="234">
        <f>SUM(F12:F14)</f>
        <v>2801227</v>
      </c>
      <c r="G11" s="235">
        <f>SUM(G12:G14)</f>
        <v>1440758</v>
      </c>
    </row>
    <row r="12" spans="1:7" ht="15" customHeight="1">
      <c r="A12" s="224"/>
      <c r="B12" s="237" t="s">
        <v>337</v>
      </c>
      <c r="C12" s="189">
        <f t="shared" si="0"/>
        <v>2429843</v>
      </c>
      <c r="D12" s="189">
        <v>1637902</v>
      </c>
      <c r="E12" s="189">
        <v>791941</v>
      </c>
      <c r="F12" s="234">
        <v>1938983</v>
      </c>
      <c r="G12" s="235">
        <v>490860</v>
      </c>
    </row>
    <row r="13" spans="1:7" ht="15" customHeight="1">
      <c r="A13" s="224"/>
      <c r="B13" s="237" t="s">
        <v>338</v>
      </c>
      <c r="C13" s="189">
        <f t="shared" si="0"/>
        <v>1800442</v>
      </c>
      <c r="D13" s="189">
        <v>1060756</v>
      </c>
      <c r="E13" s="189">
        <v>739686</v>
      </c>
      <c r="F13" s="234">
        <v>853944</v>
      </c>
      <c r="G13" s="235">
        <v>946498</v>
      </c>
    </row>
    <row r="14" spans="1:7" ht="15" customHeight="1">
      <c r="A14" s="243"/>
      <c r="B14" s="239" t="s">
        <v>339</v>
      </c>
      <c r="C14" s="240">
        <f t="shared" si="0"/>
        <v>11700</v>
      </c>
      <c r="D14" s="240">
        <v>11300</v>
      </c>
      <c r="E14" s="240">
        <v>400</v>
      </c>
      <c r="F14" s="241">
        <v>8300</v>
      </c>
      <c r="G14" s="242">
        <v>3400</v>
      </c>
    </row>
    <row r="15" spans="1:7" ht="15" customHeight="1">
      <c r="A15" s="224" t="s">
        <v>470</v>
      </c>
      <c r="B15" s="233"/>
      <c r="C15" s="189">
        <f t="shared" si="0"/>
        <v>4330506</v>
      </c>
      <c r="D15" s="189">
        <f>SUM(D16:D18)</f>
        <v>2537263</v>
      </c>
      <c r="E15" s="189">
        <f>SUM(E16:E18)</f>
        <v>1793243</v>
      </c>
      <c r="F15" s="234">
        <f>SUM(F16:F18)</f>
        <v>2872613</v>
      </c>
      <c r="G15" s="235">
        <f>SUM(G16:G18)</f>
        <v>1457893</v>
      </c>
    </row>
    <row r="16" spans="1:7" ht="15" customHeight="1">
      <c r="A16" s="224"/>
      <c r="B16" s="237" t="s">
        <v>337</v>
      </c>
      <c r="C16" s="189">
        <f t="shared" si="0"/>
        <v>2474228</v>
      </c>
      <c r="D16" s="189">
        <v>1674539</v>
      </c>
      <c r="E16" s="189">
        <v>799689</v>
      </c>
      <c r="F16" s="234">
        <v>1972141</v>
      </c>
      <c r="G16" s="235">
        <v>502087</v>
      </c>
    </row>
    <row r="17" spans="1:7" ht="15" customHeight="1">
      <c r="A17" s="224"/>
      <c r="B17" s="237" t="s">
        <v>338</v>
      </c>
      <c r="C17" s="189">
        <f t="shared" si="0"/>
        <v>1844978</v>
      </c>
      <c r="D17" s="189">
        <v>852024</v>
      </c>
      <c r="E17" s="189">
        <v>992954</v>
      </c>
      <c r="F17" s="234">
        <v>894272</v>
      </c>
      <c r="G17" s="235">
        <v>950706</v>
      </c>
    </row>
    <row r="18" spans="1:7" ht="15" customHeight="1">
      <c r="A18" s="243"/>
      <c r="B18" s="239" t="s">
        <v>339</v>
      </c>
      <c r="C18" s="240">
        <f t="shared" si="0"/>
        <v>11300</v>
      </c>
      <c r="D18" s="240">
        <v>10700</v>
      </c>
      <c r="E18" s="240">
        <v>600</v>
      </c>
      <c r="F18" s="241">
        <v>6200</v>
      </c>
      <c r="G18" s="242">
        <v>5100</v>
      </c>
    </row>
    <row r="19" spans="1:7" ht="15" customHeight="1">
      <c r="A19" s="224" t="s">
        <v>471</v>
      </c>
      <c r="B19" s="233"/>
      <c r="C19" s="189">
        <f t="shared" si="0"/>
        <v>4227553</v>
      </c>
      <c r="D19" s="189">
        <f>SUM(D20:D22)</f>
        <v>2488739</v>
      </c>
      <c r="E19" s="189">
        <f>SUM(E20:E22)</f>
        <v>1738814</v>
      </c>
      <c r="F19" s="234">
        <f>SUM(F20:F22)</f>
        <v>2825351</v>
      </c>
      <c r="G19" s="235">
        <f>SUM(G20:G22)</f>
        <v>1402202</v>
      </c>
    </row>
    <row r="20" spans="1:7" ht="15" customHeight="1">
      <c r="A20" s="224"/>
      <c r="B20" s="237" t="s">
        <v>337</v>
      </c>
      <c r="C20" s="189">
        <f t="shared" si="0"/>
        <v>2523766</v>
      </c>
      <c r="D20" s="189">
        <v>1697057</v>
      </c>
      <c r="E20" s="189">
        <v>826709</v>
      </c>
      <c r="F20" s="234">
        <v>2011069</v>
      </c>
      <c r="G20" s="235">
        <v>512697</v>
      </c>
    </row>
    <row r="21" spans="1:7" ht="15" customHeight="1">
      <c r="A21" s="224"/>
      <c r="B21" s="237" t="s">
        <v>338</v>
      </c>
      <c r="C21" s="189">
        <f t="shared" si="0"/>
        <v>1693387</v>
      </c>
      <c r="D21" s="189">
        <v>781782</v>
      </c>
      <c r="E21" s="189">
        <v>911605</v>
      </c>
      <c r="F21" s="234">
        <v>807682</v>
      </c>
      <c r="G21" s="235">
        <v>885705</v>
      </c>
    </row>
    <row r="22" spans="1:7" ht="15" customHeight="1">
      <c r="A22" s="243"/>
      <c r="B22" s="239" t="s">
        <v>339</v>
      </c>
      <c r="C22" s="240">
        <f t="shared" si="0"/>
        <v>10400</v>
      </c>
      <c r="D22" s="240">
        <v>9900</v>
      </c>
      <c r="E22" s="240">
        <v>500</v>
      </c>
      <c r="F22" s="241">
        <v>6600</v>
      </c>
      <c r="G22" s="242">
        <v>3800</v>
      </c>
    </row>
    <row r="23" spans="1:7" ht="15" customHeight="1">
      <c r="A23" s="244" t="s">
        <v>472</v>
      </c>
      <c r="B23" s="244"/>
      <c r="C23" s="189">
        <f t="shared" si="0"/>
        <v>4110917</v>
      </c>
      <c r="D23" s="189">
        <f>SUM(D24:D26)</f>
        <v>2428840</v>
      </c>
      <c r="E23" s="189">
        <f>SUM(E24:E26)</f>
        <v>1682077</v>
      </c>
      <c r="F23" s="234">
        <f>SUM(F24:F26)</f>
        <v>2725082</v>
      </c>
      <c r="G23" s="235">
        <f>SUM(G24:G26)</f>
        <v>1385835</v>
      </c>
    </row>
    <row r="24" spans="1:7" ht="15" customHeight="1">
      <c r="A24" s="244"/>
      <c r="B24" s="237" t="s">
        <v>337</v>
      </c>
      <c r="C24" s="189">
        <f t="shared" si="0"/>
        <v>2546140</v>
      </c>
      <c r="D24" s="189">
        <v>1687503</v>
      </c>
      <c r="E24" s="189">
        <v>858637</v>
      </c>
      <c r="F24" s="234">
        <v>2012786</v>
      </c>
      <c r="G24" s="235">
        <v>533354</v>
      </c>
    </row>
    <row r="25" spans="1:7" ht="15" customHeight="1">
      <c r="A25" s="244"/>
      <c r="B25" s="237" t="s">
        <v>338</v>
      </c>
      <c r="C25" s="189">
        <f t="shared" si="0"/>
        <v>1555477</v>
      </c>
      <c r="D25" s="189">
        <v>732437</v>
      </c>
      <c r="E25" s="189">
        <v>823040</v>
      </c>
      <c r="F25" s="234">
        <v>706696</v>
      </c>
      <c r="G25" s="235">
        <v>848781</v>
      </c>
    </row>
    <row r="26" spans="1:7" ht="15" customHeight="1">
      <c r="A26" s="245"/>
      <c r="B26" s="239" t="s">
        <v>339</v>
      </c>
      <c r="C26" s="240">
        <f t="shared" si="0"/>
        <v>9300</v>
      </c>
      <c r="D26" s="240">
        <v>8900</v>
      </c>
      <c r="E26" s="240">
        <v>400</v>
      </c>
      <c r="F26" s="241">
        <v>5600</v>
      </c>
      <c r="G26" s="242">
        <v>3700</v>
      </c>
    </row>
    <row r="27" spans="1:7" ht="15" customHeight="1">
      <c r="A27" s="224" t="s">
        <v>482</v>
      </c>
      <c r="B27" s="246"/>
      <c r="C27" s="189">
        <f t="shared" si="0"/>
        <v>4059996</v>
      </c>
      <c r="D27" s="189">
        <f>SUM(D28:D30)</f>
        <v>2395458</v>
      </c>
      <c r="E27" s="189">
        <f>SUM(E28:E30)</f>
        <v>1664538</v>
      </c>
      <c r="F27" s="234">
        <f>SUM(F28:F30)</f>
        <v>2652545</v>
      </c>
      <c r="G27" s="235">
        <f>SUM(G28:G30)</f>
        <v>1407451</v>
      </c>
    </row>
    <row r="28" spans="1:7" ht="15" customHeight="1">
      <c r="A28" s="224"/>
      <c r="B28" s="237" t="s">
        <v>337</v>
      </c>
      <c r="C28" s="189">
        <f t="shared" si="0"/>
        <v>2546711</v>
      </c>
      <c r="D28" s="189">
        <v>1734413</v>
      </c>
      <c r="E28" s="189">
        <v>812298</v>
      </c>
      <c r="F28" s="234">
        <v>1988912</v>
      </c>
      <c r="G28" s="235">
        <v>557799</v>
      </c>
    </row>
    <row r="29" spans="1:7" ht="15" customHeight="1">
      <c r="A29" s="224"/>
      <c r="B29" s="237" t="s">
        <v>338</v>
      </c>
      <c r="C29" s="189">
        <f t="shared" si="0"/>
        <v>1503835</v>
      </c>
      <c r="D29" s="189">
        <v>652074</v>
      </c>
      <c r="E29" s="189">
        <v>851761</v>
      </c>
      <c r="F29" s="234">
        <v>657517</v>
      </c>
      <c r="G29" s="235">
        <v>846318</v>
      </c>
    </row>
    <row r="30" spans="1:7" ht="15" customHeight="1">
      <c r="A30" s="243"/>
      <c r="B30" s="239" t="s">
        <v>339</v>
      </c>
      <c r="C30" s="240">
        <f t="shared" si="0"/>
        <v>9450</v>
      </c>
      <c r="D30" s="240">
        <v>8971</v>
      </c>
      <c r="E30" s="240">
        <v>479</v>
      </c>
      <c r="F30" s="241">
        <v>6116</v>
      </c>
      <c r="G30" s="242">
        <v>3334</v>
      </c>
    </row>
    <row r="31" spans="1:7" ht="15" customHeight="1">
      <c r="A31" s="224" t="s">
        <v>483</v>
      </c>
      <c r="B31" s="246"/>
      <c r="C31" s="189">
        <f t="shared" si="0"/>
        <v>3984220</v>
      </c>
      <c r="D31" s="189">
        <f>SUM(D32:D34)</f>
        <v>2382768</v>
      </c>
      <c r="E31" s="189">
        <f>SUM(E32:E34)</f>
        <v>1601452</v>
      </c>
      <c r="F31" s="234">
        <f>SUM(F32:F34)</f>
        <v>2610726</v>
      </c>
      <c r="G31" s="235">
        <f>SUM(G32:G34)</f>
        <v>1373494</v>
      </c>
    </row>
    <row r="32" spans="1:7" ht="15" customHeight="1">
      <c r="A32" s="224"/>
      <c r="B32" s="237" t="s">
        <v>337</v>
      </c>
      <c r="C32" s="189">
        <f t="shared" si="0"/>
        <v>2517696</v>
      </c>
      <c r="D32" s="189">
        <v>1723282</v>
      </c>
      <c r="E32" s="189">
        <v>794414</v>
      </c>
      <c r="F32" s="234">
        <v>1965812</v>
      </c>
      <c r="G32" s="235">
        <v>551884</v>
      </c>
    </row>
    <row r="33" spans="1:7" ht="15" customHeight="1">
      <c r="A33" s="224"/>
      <c r="B33" s="237" t="s">
        <v>338</v>
      </c>
      <c r="C33" s="189">
        <f t="shared" si="0"/>
        <v>1456625</v>
      </c>
      <c r="D33" s="189">
        <v>650204</v>
      </c>
      <c r="E33" s="189">
        <v>806421</v>
      </c>
      <c r="F33" s="234">
        <v>638133</v>
      </c>
      <c r="G33" s="235">
        <v>818492</v>
      </c>
    </row>
    <row r="34" spans="1:7" ht="15" customHeight="1">
      <c r="A34" s="243"/>
      <c r="B34" s="239" t="s">
        <v>339</v>
      </c>
      <c r="C34" s="240">
        <f t="shared" si="0"/>
        <v>9899</v>
      </c>
      <c r="D34" s="240">
        <v>9282</v>
      </c>
      <c r="E34" s="240">
        <v>617</v>
      </c>
      <c r="F34" s="241">
        <v>6781</v>
      </c>
      <c r="G34" s="242">
        <v>3118</v>
      </c>
    </row>
    <row r="35" spans="1:7" ht="15" customHeight="1">
      <c r="A35" s="224" t="s">
        <v>481</v>
      </c>
      <c r="B35" s="246"/>
      <c r="C35" s="189">
        <f t="shared" si="0"/>
        <v>3765245</v>
      </c>
      <c r="D35" s="189">
        <f>SUM(D36:D38)</f>
        <v>2309858</v>
      </c>
      <c r="E35" s="189">
        <f>SUM(E36:E38)</f>
        <v>1455387</v>
      </c>
      <c r="F35" s="234">
        <f>SUM(F36:F38)</f>
        <v>2499697</v>
      </c>
      <c r="G35" s="235">
        <f>SUM(G36:G38)</f>
        <v>1265548</v>
      </c>
    </row>
    <row r="36" spans="1:7" ht="15" customHeight="1">
      <c r="A36" s="224"/>
      <c r="B36" s="237" t="s">
        <v>337</v>
      </c>
      <c r="C36" s="189">
        <f t="shared" si="0"/>
        <v>2420265</v>
      </c>
      <c r="D36" s="189">
        <v>1660887</v>
      </c>
      <c r="E36" s="189">
        <v>759378</v>
      </c>
      <c r="F36" s="234">
        <v>1890996</v>
      </c>
      <c r="G36" s="235">
        <v>529269</v>
      </c>
    </row>
    <row r="37" spans="1:7" ht="15" customHeight="1">
      <c r="A37" s="224"/>
      <c r="B37" s="237" t="s">
        <v>338</v>
      </c>
      <c r="C37" s="189">
        <f t="shared" si="0"/>
        <v>1335882</v>
      </c>
      <c r="D37" s="189">
        <v>640371</v>
      </c>
      <c r="E37" s="189">
        <v>695511</v>
      </c>
      <c r="F37" s="234">
        <v>602630</v>
      </c>
      <c r="G37" s="235">
        <v>733252</v>
      </c>
    </row>
    <row r="38" spans="1:7" ht="15" customHeight="1">
      <c r="A38" s="243"/>
      <c r="B38" s="239" t="s">
        <v>339</v>
      </c>
      <c r="C38" s="240">
        <f t="shared" si="0"/>
        <v>9098</v>
      </c>
      <c r="D38" s="240">
        <v>8600</v>
      </c>
      <c r="E38" s="240">
        <v>498</v>
      </c>
      <c r="F38" s="241">
        <v>6071</v>
      </c>
      <c r="G38" s="242">
        <v>3027</v>
      </c>
    </row>
    <row r="39" spans="1:7" ht="15" customHeight="1">
      <c r="A39" s="224" t="s">
        <v>480</v>
      </c>
      <c r="B39" s="246"/>
      <c r="C39" s="189">
        <f aca="true" t="shared" si="1" ref="C39:C62">SUM(D39:E39)</f>
        <v>3531280</v>
      </c>
      <c r="D39" s="189">
        <f>SUM(D40:D42)</f>
        <v>2160805</v>
      </c>
      <c r="E39" s="189">
        <f>SUM(E40:E42)</f>
        <v>1370475</v>
      </c>
      <c r="F39" s="234">
        <f>SUM(F40:F42)</f>
        <v>2362297</v>
      </c>
      <c r="G39" s="235">
        <f>SUM(G40:G42)</f>
        <v>1168983</v>
      </c>
    </row>
    <row r="40" spans="1:7" ht="15" customHeight="1">
      <c r="A40" s="224"/>
      <c r="B40" s="237" t="s">
        <v>337</v>
      </c>
      <c r="C40" s="189">
        <f t="shared" si="1"/>
        <v>2291946</v>
      </c>
      <c r="D40" s="189">
        <v>1573812</v>
      </c>
      <c r="E40" s="189">
        <v>718134</v>
      </c>
      <c r="F40" s="234">
        <v>1791872</v>
      </c>
      <c r="G40" s="235">
        <v>500074</v>
      </c>
    </row>
    <row r="41" spans="1:7" ht="15" customHeight="1">
      <c r="A41" s="224"/>
      <c r="B41" s="237" t="s">
        <v>338</v>
      </c>
      <c r="C41" s="189">
        <f t="shared" si="1"/>
        <v>1228525</v>
      </c>
      <c r="D41" s="189">
        <v>576742</v>
      </c>
      <c r="E41" s="189">
        <v>651783</v>
      </c>
      <c r="F41" s="234">
        <v>562351</v>
      </c>
      <c r="G41" s="235">
        <v>666174</v>
      </c>
    </row>
    <row r="42" spans="1:7" ht="15" customHeight="1">
      <c r="A42" s="243"/>
      <c r="B42" s="239" t="s">
        <v>339</v>
      </c>
      <c r="C42" s="240">
        <f t="shared" si="1"/>
        <v>10809</v>
      </c>
      <c r="D42" s="240">
        <v>10251</v>
      </c>
      <c r="E42" s="240">
        <v>558</v>
      </c>
      <c r="F42" s="241">
        <v>8074</v>
      </c>
      <c r="G42" s="242">
        <v>2735</v>
      </c>
    </row>
    <row r="43" spans="1:7" ht="15" customHeight="1">
      <c r="A43" s="224" t="s">
        <v>479</v>
      </c>
      <c r="B43" s="246"/>
      <c r="C43" s="189">
        <f t="shared" si="1"/>
        <v>3320550</v>
      </c>
      <c r="D43" s="189">
        <f>SUM(D44:D46)</f>
        <v>2092694</v>
      </c>
      <c r="E43" s="189">
        <f>SUM(E44:E46)</f>
        <v>1227856</v>
      </c>
      <c r="F43" s="234">
        <f>SUM(F44:F46)</f>
        <v>2234344</v>
      </c>
      <c r="G43" s="235">
        <f>SUM(G44:G46)</f>
        <v>1086206</v>
      </c>
    </row>
    <row r="44" spans="1:7" ht="15" customHeight="1">
      <c r="A44" s="224"/>
      <c r="B44" s="237" t="s">
        <v>337</v>
      </c>
      <c r="C44" s="189">
        <f t="shared" si="1"/>
        <v>2164483</v>
      </c>
      <c r="D44" s="189">
        <v>1492325</v>
      </c>
      <c r="E44" s="189">
        <v>672158</v>
      </c>
      <c r="F44" s="234">
        <v>1689374</v>
      </c>
      <c r="G44" s="235">
        <v>475109</v>
      </c>
    </row>
    <row r="45" spans="1:7" ht="15" customHeight="1">
      <c r="A45" s="224"/>
      <c r="B45" s="237" t="s">
        <v>338</v>
      </c>
      <c r="C45" s="189">
        <f t="shared" si="1"/>
        <v>1144816</v>
      </c>
      <c r="D45" s="189">
        <v>589784</v>
      </c>
      <c r="E45" s="189">
        <v>555032</v>
      </c>
      <c r="F45" s="234">
        <v>536945</v>
      </c>
      <c r="G45" s="235">
        <v>607871</v>
      </c>
    </row>
    <row r="46" spans="1:7" ht="15" customHeight="1">
      <c r="A46" s="243"/>
      <c r="B46" s="239" t="s">
        <v>339</v>
      </c>
      <c r="C46" s="240">
        <f t="shared" si="1"/>
        <v>11251</v>
      </c>
      <c r="D46" s="240">
        <v>10585</v>
      </c>
      <c r="E46" s="240">
        <v>666</v>
      </c>
      <c r="F46" s="241">
        <v>8025</v>
      </c>
      <c r="G46" s="242">
        <v>3226</v>
      </c>
    </row>
    <row r="47" spans="1:7" ht="15" customHeight="1">
      <c r="A47" s="224" t="s">
        <v>478</v>
      </c>
      <c r="B47" s="233"/>
      <c r="C47" s="189">
        <f t="shared" si="1"/>
        <v>3104341</v>
      </c>
      <c r="D47" s="189">
        <f>SUM(D48:D50)</f>
        <v>1964972</v>
      </c>
      <c r="E47" s="189">
        <f>SUM(E48:E50)</f>
        <v>1139369</v>
      </c>
      <c r="F47" s="234">
        <f>SUM(F48:F50)</f>
        <v>2122439</v>
      </c>
      <c r="G47" s="235">
        <f>SUM(G48:G50)</f>
        <v>981902</v>
      </c>
    </row>
    <row r="48" spans="1:7" ht="15" customHeight="1">
      <c r="A48" s="224"/>
      <c r="B48" s="237" t="s">
        <v>337</v>
      </c>
      <c r="C48" s="189">
        <f t="shared" si="1"/>
        <v>2070466</v>
      </c>
      <c r="D48" s="189">
        <v>1431800</v>
      </c>
      <c r="E48" s="189">
        <v>638666</v>
      </c>
      <c r="F48" s="234">
        <v>1615424</v>
      </c>
      <c r="G48" s="235">
        <v>455042</v>
      </c>
    </row>
    <row r="49" spans="1:7" ht="15" customHeight="1">
      <c r="A49" s="224"/>
      <c r="B49" s="237" t="s">
        <v>338</v>
      </c>
      <c r="C49" s="189">
        <f t="shared" si="1"/>
        <v>1022389</v>
      </c>
      <c r="D49" s="189">
        <v>522162</v>
      </c>
      <c r="E49" s="189">
        <v>500227</v>
      </c>
      <c r="F49" s="234">
        <v>498578</v>
      </c>
      <c r="G49" s="235">
        <v>523811</v>
      </c>
    </row>
    <row r="50" spans="1:7" ht="15" customHeight="1">
      <c r="A50" s="243"/>
      <c r="B50" s="239" t="s">
        <v>339</v>
      </c>
      <c r="C50" s="240">
        <f t="shared" si="1"/>
        <v>11486</v>
      </c>
      <c r="D50" s="240">
        <v>11010</v>
      </c>
      <c r="E50" s="240">
        <v>476</v>
      </c>
      <c r="F50" s="241">
        <v>8437</v>
      </c>
      <c r="G50" s="242">
        <v>3049</v>
      </c>
    </row>
    <row r="51" spans="1:7" s="196" customFormat="1" ht="15" customHeight="1">
      <c r="A51" s="224" t="s">
        <v>477</v>
      </c>
      <c r="B51" s="233"/>
      <c r="C51" s="189">
        <f t="shared" si="1"/>
        <v>2982414</v>
      </c>
      <c r="D51" s="189">
        <f>SUM(D52:D54)</f>
        <v>1943375</v>
      </c>
      <c r="E51" s="189">
        <f>SUM(E52:E54)</f>
        <v>1039039</v>
      </c>
      <c r="F51" s="234">
        <f>SUM(F52:F54)</f>
        <v>2054539</v>
      </c>
      <c r="G51" s="235">
        <f>SUM(G52:G54)</f>
        <v>927875</v>
      </c>
    </row>
    <row r="52" spans="1:7" s="196" customFormat="1" ht="15" customHeight="1">
      <c r="A52" s="224"/>
      <c r="B52" s="237" t="s">
        <v>337</v>
      </c>
      <c r="C52" s="189">
        <f t="shared" si="1"/>
        <v>2040865</v>
      </c>
      <c r="D52" s="189">
        <v>1419299</v>
      </c>
      <c r="E52" s="189">
        <v>621566</v>
      </c>
      <c r="F52" s="234">
        <v>1591216</v>
      </c>
      <c r="G52" s="235">
        <v>449649</v>
      </c>
    </row>
    <row r="53" spans="1:7" s="196" customFormat="1" ht="15" customHeight="1">
      <c r="A53" s="224"/>
      <c r="B53" s="237" t="s">
        <v>338</v>
      </c>
      <c r="C53" s="189">
        <f t="shared" si="1"/>
        <v>931118</v>
      </c>
      <c r="D53" s="189">
        <v>514133</v>
      </c>
      <c r="E53" s="189">
        <v>416985</v>
      </c>
      <c r="F53" s="234">
        <v>455918</v>
      </c>
      <c r="G53" s="235">
        <v>475200</v>
      </c>
    </row>
    <row r="54" spans="1:7" s="196" customFormat="1" ht="15" customHeight="1">
      <c r="A54" s="243"/>
      <c r="B54" s="239" t="s">
        <v>339</v>
      </c>
      <c r="C54" s="240">
        <f t="shared" si="1"/>
        <v>10431</v>
      </c>
      <c r="D54" s="240">
        <v>9943</v>
      </c>
      <c r="E54" s="240">
        <v>488</v>
      </c>
      <c r="F54" s="241">
        <v>7405</v>
      </c>
      <c r="G54" s="242">
        <v>3026</v>
      </c>
    </row>
    <row r="55" spans="1:7" s="196" customFormat="1" ht="15" customHeight="1">
      <c r="A55" s="291" t="s">
        <v>635</v>
      </c>
      <c r="B55" s="261"/>
      <c r="C55" s="193">
        <f t="shared" si="1"/>
        <v>3336543</v>
      </c>
      <c r="D55" s="193">
        <f>SUM(D56:D58)</f>
        <v>2172730</v>
      </c>
      <c r="E55" s="193">
        <f>SUM(E56:E58)</f>
        <v>1163813</v>
      </c>
      <c r="F55" s="262">
        <f>SUM(F56:F58)</f>
        <v>2294963</v>
      </c>
      <c r="G55" s="263">
        <f>SUM(G56:G58)</f>
        <v>1041580</v>
      </c>
    </row>
    <row r="56" spans="1:7" s="196" customFormat="1" ht="15" customHeight="1">
      <c r="A56" s="224"/>
      <c r="B56" s="237" t="s">
        <v>337</v>
      </c>
      <c r="C56" s="189">
        <f t="shared" si="1"/>
        <v>2278803</v>
      </c>
      <c r="D56" s="189">
        <v>1586441</v>
      </c>
      <c r="E56" s="189">
        <v>692362</v>
      </c>
      <c r="F56" s="234">
        <v>1775774</v>
      </c>
      <c r="G56" s="235">
        <v>503029</v>
      </c>
    </row>
    <row r="57" spans="1:7" s="196" customFormat="1" ht="15" customHeight="1">
      <c r="A57" s="224"/>
      <c r="B57" s="237" t="s">
        <v>338</v>
      </c>
      <c r="C57" s="189">
        <f t="shared" si="1"/>
        <v>1049373</v>
      </c>
      <c r="D57" s="189">
        <v>578398</v>
      </c>
      <c r="E57" s="189">
        <v>470975</v>
      </c>
      <c r="F57" s="234">
        <v>513339</v>
      </c>
      <c r="G57" s="235">
        <v>536034</v>
      </c>
    </row>
    <row r="58" spans="1:7" s="196" customFormat="1" ht="15" customHeight="1">
      <c r="A58" s="243"/>
      <c r="B58" s="239" t="s">
        <v>339</v>
      </c>
      <c r="C58" s="240">
        <f t="shared" si="1"/>
        <v>8367</v>
      </c>
      <c r="D58" s="240">
        <v>7891</v>
      </c>
      <c r="E58" s="240">
        <v>476</v>
      </c>
      <c r="F58" s="241">
        <v>5850</v>
      </c>
      <c r="G58" s="242">
        <v>2517</v>
      </c>
    </row>
    <row r="59" spans="1:7" s="196" customFormat="1" ht="15" customHeight="1">
      <c r="A59" s="224" t="s">
        <v>476</v>
      </c>
      <c r="B59" s="233"/>
      <c r="C59" s="189">
        <f t="shared" si="1"/>
        <v>3526298</v>
      </c>
      <c r="D59" s="189">
        <f>SUM(D60:D62)</f>
        <v>2299681</v>
      </c>
      <c r="E59" s="189">
        <f>SUM(E60:E62)</f>
        <v>1226617</v>
      </c>
      <c r="F59" s="234">
        <f>SUM(F60:F62)</f>
        <v>2449927</v>
      </c>
      <c r="G59" s="235">
        <f>SUM(G60:G62)</f>
        <v>1076371</v>
      </c>
    </row>
    <row r="60" spans="1:7" s="196" customFormat="1" ht="15" customHeight="1">
      <c r="A60" s="224"/>
      <c r="B60" s="237" t="s">
        <v>337</v>
      </c>
      <c r="C60" s="189">
        <f t="shared" si="1"/>
        <v>2451653</v>
      </c>
      <c r="D60" s="189">
        <v>1699137</v>
      </c>
      <c r="E60" s="189">
        <v>752516</v>
      </c>
      <c r="F60" s="234">
        <v>1911439</v>
      </c>
      <c r="G60" s="235">
        <v>540214</v>
      </c>
    </row>
    <row r="61" spans="1:7" s="196" customFormat="1" ht="15" customHeight="1">
      <c r="A61" s="224"/>
      <c r="B61" s="237" t="s">
        <v>338</v>
      </c>
      <c r="C61" s="189">
        <f t="shared" si="1"/>
        <v>1067458</v>
      </c>
      <c r="D61" s="189">
        <v>593774</v>
      </c>
      <c r="E61" s="189">
        <v>473684</v>
      </c>
      <c r="F61" s="234">
        <v>533922</v>
      </c>
      <c r="G61" s="235">
        <v>533536</v>
      </c>
    </row>
    <row r="62" spans="1:7" s="196" customFormat="1" ht="15" customHeight="1">
      <c r="A62" s="243"/>
      <c r="B62" s="239" t="s">
        <v>339</v>
      </c>
      <c r="C62" s="240">
        <f t="shared" si="1"/>
        <v>7187</v>
      </c>
      <c r="D62" s="240">
        <v>6770</v>
      </c>
      <c r="E62" s="240">
        <v>417</v>
      </c>
      <c r="F62" s="241">
        <v>4566</v>
      </c>
      <c r="G62" s="242">
        <v>2621</v>
      </c>
    </row>
    <row r="63" spans="1:7" s="196" customFormat="1" ht="15" customHeight="1">
      <c r="A63" s="224" t="s">
        <v>475</v>
      </c>
      <c r="B63" s="237"/>
      <c r="C63" s="189">
        <f aca="true" t="shared" si="2" ref="C63:C70">SUM(D63:E63)</f>
        <v>3917837</v>
      </c>
      <c r="D63" s="189">
        <f>SUM(D64:D66)</f>
        <v>2563127</v>
      </c>
      <c r="E63" s="189">
        <f>SUM(E64:E66)</f>
        <v>1354710</v>
      </c>
      <c r="F63" s="234">
        <f>SUM(F64:F66)</f>
        <v>2743076</v>
      </c>
      <c r="G63" s="263">
        <f>SUM(G64:G66)</f>
        <v>1174761</v>
      </c>
    </row>
    <row r="64" spans="1:7" s="196" customFormat="1" ht="15" customHeight="1">
      <c r="A64" s="224"/>
      <c r="B64" s="237" t="s">
        <v>342</v>
      </c>
      <c r="C64" s="189">
        <f t="shared" si="2"/>
        <v>2777440</v>
      </c>
      <c r="D64" s="189">
        <v>1913772</v>
      </c>
      <c r="E64" s="189">
        <v>863668</v>
      </c>
      <c r="F64" s="234">
        <v>2166763</v>
      </c>
      <c r="G64" s="235">
        <v>610677</v>
      </c>
    </row>
    <row r="65" spans="1:7" s="196" customFormat="1" ht="15" customHeight="1">
      <c r="A65" s="224"/>
      <c r="B65" s="237" t="s">
        <v>343</v>
      </c>
      <c r="C65" s="189">
        <f t="shared" si="2"/>
        <v>1131620</v>
      </c>
      <c r="D65" s="189">
        <v>641132</v>
      </c>
      <c r="E65" s="189">
        <v>490488</v>
      </c>
      <c r="F65" s="234">
        <v>569866</v>
      </c>
      <c r="G65" s="235">
        <v>561754</v>
      </c>
    </row>
    <row r="66" spans="1:7" s="196" customFormat="1" ht="15" customHeight="1">
      <c r="A66" s="224"/>
      <c r="B66" s="237" t="s">
        <v>344</v>
      </c>
      <c r="C66" s="189">
        <f t="shared" si="2"/>
        <v>8777</v>
      </c>
      <c r="D66" s="189">
        <v>8223</v>
      </c>
      <c r="E66" s="189">
        <v>554</v>
      </c>
      <c r="F66" s="234">
        <v>6447</v>
      </c>
      <c r="G66" s="235">
        <v>2330</v>
      </c>
    </row>
    <row r="67" spans="1:7" s="196" customFormat="1" ht="15" customHeight="1">
      <c r="A67" s="291" t="s">
        <v>474</v>
      </c>
      <c r="B67" s="272"/>
      <c r="C67" s="193">
        <f t="shared" si="2"/>
        <v>4256216</v>
      </c>
      <c r="D67" s="193">
        <f>SUM(D68:D70)</f>
        <v>2796298</v>
      </c>
      <c r="E67" s="193">
        <f>SUM(E68:E70)</f>
        <v>1459918</v>
      </c>
      <c r="F67" s="262">
        <f>SUM(F68:F70)</f>
        <v>2995062</v>
      </c>
      <c r="G67" s="263">
        <f>SUM(G68:G70)</f>
        <v>1261154</v>
      </c>
    </row>
    <row r="68" spans="1:7" s="196" customFormat="1" ht="15" customHeight="1">
      <c r="A68" s="224"/>
      <c r="B68" s="237" t="s">
        <v>342</v>
      </c>
      <c r="C68" s="189">
        <f t="shared" si="2"/>
        <v>3037736</v>
      </c>
      <c r="D68" s="189">
        <v>2114650</v>
      </c>
      <c r="E68" s="189">
        <v>923086</v>
      </c>
      <c r="F68" s="234">
        <v>2368987</v>
      </c>
      <c r="G68" s="235">
        <v>668749</v>
      </c>
    </row>
    <row r="69" spans="1:7" s="196" customFormat="1" ht="15" customHeight="1">
      <c r="A69" s="224"/>
      <c r="B69" s="237" t="s">
        <v>343</v>
      </c>
      <c r="C69" s="189">
        <f t="shared" si="2"/>
        <v>1209319</v>
      </c>
      <c r="D69" s="189">
        <v>672993</v>
      </c>
      <c r="E69" s="189">
        <v>536326</v>
      </c>
      <c r="F69" s="234">
        <v>619599</v>
      </c>
      <c r="G69" s="235">
        <v>589720</v>
      </c>
    </row>
    <row r="70" spans="1:7" s="196" customFormat="1" ht="15" customHeight="1">
      <c r="A70" s="224"/>
      <c r="B70" s="237" t="s">
        <v>344</v>
      </c>
      <c r="C70" s="189">
        <f t="shared" si="2"/>
        <v>9161</v>
      </c>
      <c r="D70" s="189">
        <v>8655</v>
      </c>
      <c r="E70" s="189">
        <v>506</v>
      </c>
      <c r="F70" s="234">
        <v>6476</v>
      </c>
      <c r="G70" s="235">
        <v>2685</v>
      </c>
    </row>
    <row r="71" spans="1:7" s="196" customFormat="1" ht="15" customHeight="1">
      <c r="A71" s="291" t="s">
        <v>473</v>
      </c>
      <c r="B71" s="261"/>
      <c r="C71" s="193">
        <f aca="true" t="shared" si="3" ref="C71:C79">SUM(D71:E71)</f>
        <v>4599669</v>
      </c>
      <c r="D71" s="193">
        <f>SUM(D72:D74)</f>
        <v>3024331</v>
      </c>
      <c r="E71" s="193">
        <f>SUM(E72:E74)</f>
        <v>1575338</v>
      </c>
      <c r="F71" s="262">
        <f>SUM(F72:F74)</f>
        <v>3274615</v>
      </c>
      <c r="G71" s="263">
        <f>SUM(G72:G74)</f>
        <v>1325054</v>
      </c>
    </row>
    <row r="72" spans="1:7" s="196" customFormat="1" ht="15" customHeight="1">
      <c r="A72" s="224"/>
      <c r="B72" s="237" t="s">
        <v>337</v>
      </c>
      <c r="C72" s="189">
        <f t="shared" si="3"/>
        <v>3412485</v>
      </c>
      <c r="D72" s="189">
        <v>2356448</v>
      </c>
      <c r="E72" s="189">
        <v>1056037</v>
      </c>
      <c r="F72" s="234">
        <v>2664316</v>
      </c>
      <c r="G72" s="235">
        <v>748169</v>
      </c>
    </row>
    <row r="73" spans="1:7" s="196" customFormat="1" ht="15" customHeight="1">
      <c r="A73" s="224"/>
      <c r="B73" s="237" t="s">
        <v>338</v>
      </c>
      <c r="C73" s="189">
        <f t="shared" si="3"/>
        <v>1178610</v>
      </c>
      <c r="D73" s="189">
        <v>660025</v>
      </c>
      <c r="E73" s="189">
        <v>518585</v>
      </c>
      <c r="F73" s="234">
        <v>603621</v>
      </c>
      <c r="G73" s="235">
        <v>574989</v>
      </c>
    </row>
    <row r="74" spans="1:7" s="196" customFormat="1" ht="15" customHeight="1">
      <c r="A74" s="224"/>
      <c r="B74" s="237" t="s">
        <v>339</v>
      </c>
      <c r="C74" s="189">
        <f t="shared" si="3"/>
        <v>8574</v>
      </c>
      <c r="D74" s="189">
        <v>7858</v>
      </c>
      <c r="E74" s="189">
        <v>716</v>
      </c>
      <c r="F74" s="234">
        <v>6678</v>
      </c>
      <c r="G74" s="235">
        <v>1896</v>
      </c>
    </row>
    <row r="75" spans="1:7" s="196" customFormat="1" ht="15" customHeight="1">
      <c r="A75" s="291" t="s">
        <v>578</v>
      </c>
      <c r="B75" s="272"/>
      <c r="C75" s="193">
        <f t="shared" si="3"/>
        <v>5239429</v>
      </c>
      <c r="D75" s="193">
        <f>SUM(D76:D78)</f>
        <v>3589748</v>
      </c>
      <c r="E75" s="193">
        <f>SUM(E76:E78)</f>
        <v>1649681</v>
      </c>
      <c r="F75" s="262">
        <f>SUM(F76:F78)</f>
        <v>3835984</v>
      </c>
      <c r="G75" s="263">
        <f>SUM(G76:G78)</f>
        <v>1403445</v>
      </c>
    </row>
    <row r="76" spans="1:7" s="196" customFormat="1" ht="15" customHeight="1">
      <c r="A76" s="224"/>
      <c r="B76" s="237" t="s">
        <v>342</v>
      </c>
      <c r="C76" s="189">
        <f t="shared" si="3"/>
        <v>3596304</v>
      </c>
      <c r="D76" s="189">
        <v>2496637</v>
      </c>
      <c r="E76" s="189">
        <v>1099667</v>
      </c>
      <c r="F76" s="234">
        <v>2802077</v>
      </c>
      <c r="G76" s="235">
        <v>794227</v>
      </c>
    </row>
    <row r="77" spans="1:7" s="196" customFormat="1" ht="15" customHeight="1">
      <c r="A77" s="224"/>
      <c r="B77" s="237" t="s">
        <v>343</v>
      </c>
      <c r="C77" s="189">
        <f t="shared" si="3"/>
        <v>1634738</v>
      </c>
      <c r="D77" s="189">
        <v>1085401</v>
      </c>
      <c r="E77" s="189">
        <v>549337</v>
      </c>
      <c r="F77" s="234">
        <v>1027430</v>
      </c>
      <c r="G77" s="235">
        <v>607308</v>
      </c>
    </row>
    <row r="78" spans="1:7" s="196" customFormat="1" ht="15" customHeight="1">
      <c r="A78" s="243"/>
      <c r="B78" s="239" t="s">
        <v>344</v>
      </c>
      <c r="C78" s="240">
        <f t="shared" si="3"/>
        <v>8387</v>
      </c>
      <c r="D78" s="240">
        <v>7710</v>
      </c>
      <c r="E78" s="240">
        <v>677</v>
      </c>
      <c r="F78" s="241">
        <v>6477</v>
      </c>
      <c r="G78" s="242">
        <v>1910</v>
      </c>
    </row>
    <row r="79" spans="1:7" ht="15" customHeight="1">
      <c r="A79" s="224" t="s">
        <v>623</v>
      </c>
      <c r="B79" s="236"/>
      <c r="C79" s="327">
        <f t="shared" si="3"/>
        <v>5301821</v>
      </c>
      <c r="D79" s="327">
        <f>SUM(D80:D82)</f>
        <v>3672988</v>
      </c>
      <c r="E79" s="327">
        <f>SUM(E80:E82)</f>
        <v>1628833</v>
      </c>
      <c r="F79" s="328">
        <f>SUM(F80:F82)</f>
        <v>3907113</v>
      </c>
      <c r="G79" s="329">
        <f>SUM(G80:G82)</f>
        <v>1394708</v>
      </c>
    </row>
    <row r="80" spans="1:7" ht="15" customHeight="1">
      <c r="A80" s="224"/>
      <c r="B80" s="236" t="s">
        <v>624</v>
      </c>
      <c r="C80" s="327">
        <f aca="true" t="shared" si="4" ref="C80:C94">SUM(D80:E80)</f>
        <v>3681829</v>
      </c>
      <c r="D80" s="327">
        <v>2557931</v>
      </c>
      <c r="E80" s="327">
        <v>1123898</v>
      </c>
      <c r="F80" s="328">
        <v>2867686</v>
      </c>
      <c r="G80" s="329">
        <v>814143</v>
      </c>
    </row>
    <row r="81" spans="1:7" ht="15" customHeight="1">
      <c r="A81" s="224"/>
      <c r="B81" s="236" t="s">
        <v>625</v>
      </c>
      <c r="C81" s="327">
        <f t="shared" si="4"/>
        <v>1611027</v>
      </c>
      <c r="D81" s="327">
        <v>1106977</v>
      </c>
      <c r="E81" s="327">
        <v>504050</v>
      </c>
      <c r="F81" s="328">
        <v>1032626</v>
      </c>
      <c r="G81" s="329">
        <v>578401</v>
      </c>
    </row>
    <row r="82" spans="1:7" ht="15" customHeight="1">
      <c r="A82" s="224"/>
      <c r="B82" s="236" t="s">
        <v>626</v>
      </c>
      <c r="C82" s="327">
        <f t="shared" si="4"/>
        <v>8965</v>
      </c>
      <c r="D82" s="327">
        <v>8080</v>
      </c>
      <c r="E82" s="327">
        <v>885</v>
      </c>
      <c r="F82" s="328">
        <v>6801</v>
      </c>
      <c r="G82" s="329">
        <v>2164</v>
      </c>
    </row>
    <row r="83" spans="1:7" ht="15" customHeight="1">
      <c r="A83" s="291" t="s">
        <v>628</v>
      </c>
      <c r="B83" s="363"/>
      <c r="C83" s="364">
        <f t="shared" si="4"/>
        <v>5307274</v>
      </c>
      <c r="D83" s="364">
        <f>SUM(D84:D86)</f>
        <v>3658368</v>
      </c>
      <c r="E83" s="364">
        <f>SUM(E84:E86)</f>
        <v>1648906</v>
      </c>
      <c r="F83" s="365">
        <f>SUM(F84:F86)</f>
        <v>3969406</v>
      </c>
      <c r="G83" s="366">
        <f>SUM(G84:G86)</f>
        <v>1337868</v>
      </c>
    </row>
    <row r="84" spans="1:7" ht="15" customHeight="1">
      <c r="A84" s="224"/>
      <c r="B84" s="236" t="s">
        <v>624</v>
      </c>
      <c r="C84" s="327">
        <f t="shared" si="4"/>
        <v>3771388</v>
      </c>
      <c r="D84" s="327">
        <v>2607386</v>
      </c>
      <c r="E84" s="327">
        <v>1164002</v>
      </c>
      <c r="F84" s="328">
        <v>2945616</v>
      </c>
      <c r="G84" s="329">
        <v>825772</v>
      </c>
    </row>
    <row r="85" spans="1:7" ht="15" customHeight="1">
      <c r="A85" s="224"/>
      <c r="B85" s="236" t="s">
        <v>625</v>
      </c>
      <c r="C85" s="327">
        <f t="shared" si="4"/>
        <v>1527374</v>
      </c>
      <c r="D85" s="327">
        <v>1043047</v>
      </c>
      <c r="E85" s="327">
        <v>484327</v>
      </c>
      <c r="F85" s="328">
        <v>1017333</v>
      </c>
      <c r="G85" s="329">
        <v>510041</v>
      </c>
    </row>
    <row r="86" spans="1:7" ht="15" customHeight="1">
      <c r="A86" s="243"/>
      <c r="B86" s="238" t="s">
        <v>626</v>
      </c>
      <c r="C86" s="367">
        <f t="shared" si="4"/>
        <v>8512</v>
      </c>
      <c r="D86" s="367">
        <v>7935</v>
      </c>
      <c r="E86" s="367">
        <v>577</v>
      </c>
      <c r="F86" s="368">
        <v>6457</v>
      </c>
      <c r="G86" s="369">
        <v>2055</v>
      </c>
    </row>
    <row r="87" spans="1:7" ht="15" customHeight="1">
      <c r="A87" s="224" t="s">
        <v>654</v>
      </c>
      <c r="B87" s="236"/>
      <c r="C87" s="327">
        <f t="shared" si="4"/>
        <v>2460794</v>
      </c>
      <c r="D87" s="327">
        <f>SUM(D88:D90)</f>
        <v>1821350</v>
      </c>
      <c r="E87" s="327">
        <f>SUM(E88:E90)</f>
        <v>639444</v>
      </c>
      <c r="F87" s="328">
        <f>SUM(F88:F90)</f>
        <v>1856815</v>
      </c>
      <c r="G87" s="329">
        <f>SUM(G88:G90)</f>
        <v>603979</v>
      </c>
    </row>
    <row r="88" spans="1:7" ht="15" customHeight="1">
      <c r="A88" s="224"/>
      <c r="B88" s="236" t="s">
        <v>624</v>
      </c>
      <c r="C88" s="327">
        <f t="shared" si="4"/>
        <v>1622975</v>
      </c>
      <c r="D88" s="327">
        <v>1122782</v>
      </c>
      <c r="E88" s="327">
        <v>500193</v>
      </c>
      <c r="F88" s="328">
        <v>1262056</v>
      </c>
      <c r="G88" s="329">
        <v>360919</v>
      </c>
    </row>
    <row r="89" spans="1:7" ht="15" customHeight="1">
      <c r="A89" s="224"/>
      <c r="B89" s="236" t="s">
        <v>625</v>
      </c>
      <c r="C89" s="327">
        <f t="shared" si="4"/>
        <v>837010</v>
      </c>
      <c r="D89" s="327">
        <v>697766</v>
      </c>
      <c r="E89" s="327">
        <v>139244</v>
      </c>
      <c r="F89" s="328">
        <v>594456</v>
      </c>
      <c r="G89" s="329">
        <v>242554</v>
      </c>
    </row>
    <row r="90" spans="1:7" ht="15" customHeight="1">
      <c r="A90" s="224"/>
      <c r="B90" s="236" t="s">
        <v>626</v>
      </c>
      <c r="C90" s="327">
        <f t="shared" si="4"/>
        <v>809</v>
      </c>
      <c r="D90" s="327">
        <v>802</v>
      </c>
      <c r="E90" s="327">
        <v>7</v>
      </c>
      <c r="F90" s="328">
        <v>303</v>
      </c>
      <c r="G90" s="329">
        <v>506</v>
      </c>
    </row>
    <row r="91" spans="1:7" ht="15" customHeight="1">
      <c r="A91" s="292" t="s">
        <v>672</v>
      </c>
      <c r="B91" s="370"/>
      <c r="C91" s="371">
        <f t="shared" si="4"/>
        <v>2755592</v>
      </c>
      <c r="D91" s="371">
        <f>SUM(D92:D94)</f>
        <v>2072137</v>
      </c>
      <c r="E91" s="371">
        <f>SUM(E92:E94)</f>
        <v>683455</v>
      </c>
      <c r="F91" s="372">
        <f>SUM(F92:F94)</f>
        <v>2085993</v>
      </c>
      <c r="G91" s="373">
        <f>SUM(G92:G94)</f>
        <v>669599</v>
      </c>
    </row>
    <row r="92" spans="1:7" ht="15" customHeight="1">
      <c r="A92" s="247"/>
      <c r="B92" s="326" t="s">
        <v>624</v>
      </c>
      <c r="C92" s="330">
        <f t="shared" si="4"/>
        <v>1902048</v>
      </c>
      <c r="D92" s="330">
        <v>1346264</v>
      </c>
      <c r="E92" s="330">
        <v>555784</v>
      </c>
      <c r="F92" s="331">
        <v>1470067</v>
      </c>
      <c r="G92" s="332">
        <v>431981</v>
      </c>
    </row>
    <row r="93" spans="1:7" ht="15" customHeight="1">
      <c r="A93" s="247"/>
      <c r="B93" s="326" t="s">
        <v>625</v>
      </c>
      <c r="C93" s="330">
        <f t="shared" si="4"/>
        <v>851209</v>
      </c>
      <c r="D93" s="330">
        <v>723735</v>
      </c>
      <c r="E93" s="330">
        <v>127474</v>
      </c>
      <c r="F93" s="331">
        <v>615354</v>
      </c>
      <c r="G93" s="332">
        <v>235855</v>
      </c>
    </row>
    <row r="94" spans="1:7" ht="15" customHeight="1">
      <c r="A94" s="226"/>
      <c r="B94" s="333" t="s">
        <v>626</v>
      </c>
      <c r="C94" s="334">
        <f t="shared" si="4"/>
        <v>2335</v>
      </c>
      <c r="D94" s="334">
        <v>2138</v>
      </c>
      <c r="E94" s="334">
        <v>197</v>
      </c>
      <c r="F94" s="335">
        <v>572</v>
      </c>
      <c r="G94" s="336">
        <v>1763</v>
      </c>
    </row>
    <row r="95" spans="1:2" ht="13.5" customHeight="1">
      <c r="A95" s="231" t="s">
        <v>329</v>
      </c>
      <c r="B95" s="231"/>
    </row>
    <row r="96" ht="6" customHeight="1"/>
  </sheetData>
  <sheetProtection/>
  <mergeCells count="5">
    <mergeCell ref="A1:G1"/>
    <mergeCell ref="A5:B6"/>
    <mergeCell ref="C5:C6"/>
    <mergeCell ref="D5:E5"/>
    <mergeCell ref="F5:G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3"/>
  <sheetViews>
    <sheetView showGridLines="0" zoomScalePageLayoutView="0" workbookViewId="0" topLeftCell="A1">
      <pane xSplit="2" ySplit="3" topLeftCell="C4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5.625" style="186" customWidth="1"/>
    <col min="2" max="2" width="1.625" style="186" customWidth="1"/>
    <col min="3" max="7" width="14.875" style="186" customWidth="1"/>
    <col min="8" max="16384" width="9.00390625" style="186" customWidth="1"/>
  </cols>
  <sheetData>
    <row r="1" spans="1:5" ht="19.5" customHeight="1">
      <c r="A1" s="15" t="s">
        <v>587</v>
      </c>
      <c r="B1" s="230"/>
      <c r="C1" s="230"/>
      <c r="D1" s="230"/>
      <c r="E1" s="231"/>
    </row>
    <row r="2" spans="1:5" ht="13.5" customHeight="1">
      <c r="A2" s="230" t="s">
        <v>600</v>
      </c>
      <c r="B2" s="230"/>
      <c r="C2" s="230"/>
      <c r="D2" s="230"/>
      <c r="E2" s="231"/>
    </row>
    <row r="3" spans="1:7" ht="15" customHeight="1">
      <c r="A3" s="500" t="s">
        <v>221</v>
      </c>
      <c r="B3" s="501"/>
      <c r="C3" s="295" t="s">
        <v>203</v>
      </c>
      <c r="D3" s="295" t="s">
        <v>588</v>
      </c>
      <c r="E3" s="295" t="s">
        <v>589</v>
      </c>
      <c r="F3" s="296" t="s">
        <v>590</v>
      </c>
      <c r="G3" s="297" t="s">
        <v>591</v>
      </c>
    </row>
    <row r="4" spans="1:7" ht="15" customHeight="1">
      <c r="A4" s="224" t="s">
        <v>468</v>
      </c>
      <c r="B4" s="233"/>
      <c r="C4" s="189">
        <f>SUM(D4:G4)</f>
        <v>1548067</v>
      </c>
      <c r="D4" s="189">
        <f>SUM(D5:D7)</f>
        <v>336478</v>
      </c>
      <c r="E4" s="189">
        <f>SUM(E5:E7)</f>
        <v>516057</v>
      </c>
      <c r="F4" s="234">
        <f>SUM(F5:F7)</f>
        <v>354942</v>
      </c>
      <c r="G4" s="235">
        <f>SUM(G5:G7)</f>
        <v>340590</v>
      </c>
    </row>
    <row r="5" spans="1:7" ht="15" customHeight="1">
      <c r="A5" s="236"/>
      <c r="B5" s="237" t="s">
        <v>337</v>
      </c>
      <c r="C5" s="189">
        <f aca="true" t="shared" si="0" ref="C5:C68">SUM(D5:G5)</f>
        <v>631295</v>
      </c>
      <c r="D5" s="189">
        <v>136471</v>
      </c>
      <c r="E5" s="189">
        <v>219280</v>
      </c>
      <c r="F5" s="234">
        <v>140899</v>
      </c>
      <c r="G5" s="235">
        <v>134645</v>
      </c>
    </row>
    <row r="6" spans="1:7" ht="15" customHeight="1">
      <c r="A6" s="236"/>
      <c r="B6" s="237" t="s">
        <v>338</v>
      </c>
      <c r="C6" s="189">
        <f t="shared" si="0"/>
        <v>912372</v>
      </c>
      <c r="D6" s="189">
        <v>199607</v>
      </c>
      <c r="E6" s="189">
        <v>293477</v>
      </c>
      <c r="F6" s="234">
        <v>213643</v>
      </c>
      <c r="G6" s="235">
        <v>205645</v>
      </c>
    </row>
    <row r="7" spans="1:7" ht="15" customHeight="1">
      <c r="A7" s="238"/>
      <c r="B7" s="239" t="s">
        <v>339</v>
      </c>
      <c r="C7" s="240">
        <f t="shared" si="0"/>
        <v>4400</v>
      </c>
      <c r="D7" s="240">
        <v>400</v>
      </c>
      <c r="E7" s="240">
        <v>3300</v>
      </c>
      <c r="F7" s="241">
        <v>400</v>
      </c>
      <c r="G7" s="242">
        <v>300</v>
      </c>
    </row>
    <row r="8" spans="1:7" ht="15" customHeight="1">
      <c r="A8" s="224" t="s">
        <v>469</v>
      </c>
      <c r="B8" s="233"/>
      <c r="C8" s="189">
        <f t="shared" si="0"/>
        <v>1524239</v>
      </c>
      <c r="D8" s="189">
        <f>SUM(D9:D11)</f>
        <v>341928</v>
      </c>
      <c r="E8" s="189">
        <f>SUM(E9:E11)</f>
        <v>526958</v>
      </c>
      <c r="F8" s="234">
        <f>SUM(F9:F11)</f>
        <v>324585</v>
      </c>
      <c r="G8" s="235">
        <f>SUM(G9:G11)</f>
        <v>330768</v>
      </c>
    </row>
    <row r="9" spans="1:7" ht="15" customHeight="1">
      <c r="A9" s="224"/>
      <c r="B9" s="237" t="s">
        <v>337</v>
      </c>
      <c r="C9" s="189">
        <f t="shared" si="0"/>
        <v>551743</v>
      </c>
      <c r="D9" s="189">
        <v>123837</v>
      </c>
      <c r="E9" s="189">
        <v>218337</v>
      </c>
      <c r="F9" s="234">
        <v>114665</v>
      </c>
      <c r="G9" s="235">
        <v>94904</v>
      </c>
    </row>
    <row r="10" spans="1:7" ht="15" customHeight="1">
      <c r="A10" s="224"/>
      <c r="B10" s="237" t="s">
        <v>338</v>
      </c>
      <c r="C10" s="189">
        <f t="shared" si="0"/>
        <v>968396</v>
      </c>
      <c r="D10" s="189">
        <v>217391</v>
      </c>
      <c r="E10" s="189">
        <v>305721</v>
      </c>
      <c r="F10" s="234">
        <v>209620</v>
      </c>
      <c r="G10" s="235">
        <v>235664</v>
      </c>
    </row>
    <row r="11" spans="1:7" ht="15" customHeight="1">
      <c r="A11" s="243"/>
      <c r="B11" s="239" t="s">
        <v>339</v>
      </c>
      <c r="C11" s="240">
        <f t="shared" si="0"/>
        <v>4100</v>
      </c>
      <c r="D11" s="240">
        <v>700</v>
      </c>
      <c r="E11" s="240">
        <v>2900</v>
      </c>
      <c r="F11" s="241">
        <v>300</v>
      </c>
      <c r="G11" s="242">
        <v>200</v>
      </c>
    </row>
    <row r="12" spans="1:7" ht="15" customHeight="1">
      <c r="A12" s="224" t="s">
        <v>470</v>
      </c>
      <c r="B12" s="233"/>
      <c r="C12" s="189">
        <f t="shared" si="0"/>
        <v>1549218</v>
      </c>
      <c r="D12" s="189">
        <f>SUM(D13:D15)</f>
        <v>358975</v>
      </c>
      <c r="E12" s="189">
        <f>SUM(E13:E15)</f>
        <v>515242</v>
      </c>
      <c r="F12" s="234">
        <f>SUM(F13:F15)</f>
        <v>338345</v>
      </c>
      <c r="G12" s="235">
        <f>SUM(G13:G15)</f>
        <v>336656</v>
      </c>
    </row>
    <row r="13" spans="1:7" ht="15" customHeight="1">
      <c r="A13" s="224"/>
      <c r="B13" s="237" t="s">
        <v>337</v>
      </c>
      <c r="C13" s="189">
        <f t="shared" si="0"/>
        <v>563776</v>
      </c>
      <c r="D13" s="189">
        <v>131793</v>
      </c>
      <c r="E13" s="189">
        <v>206501</v>
      </c>
      <c r="F13" s="234">
        <v>126286</v>
      </c>
      <c r="G13" s="235">
        <v>99196</v>
      </c>
    </row>
    <row r="14" spans="1:7" ht="15" customHeight="1">
      <c r="A14" s="224"/>
      <c r="B14" s="237" t="s">
        <v>338</v>
      </c>
      <c r="C14" s="189">
        <f t="shared" si="0"/>
        <v>979820</v>
      </c>
      <c r="D14" s="189">
        <v>225786</v>
      </c>
      <c r="E14" s="189">
        <v>304890</v>
      </c>
      <c r="F14" s="234">
        <v>211834</v>
      </c>
      <c r="G14" s="235">
        <v>237310</v>
      </c>
    </row>
    <row r="15" spans="1:7" ht="15" customHeight="1">
      <c r="A15" s="243"/>
      <c r="B15" s="239" t="s">
        <v>339</v>
      </c>
      <c r="C15" s="240">
        <f t="shared" si="0"/>
        <v>5622</v>
      </c>
      <c r="D15" s="240">
        <v>1396</v>
      </c>
      <c r="E15" s="240">
        <v>3851</v>
      </c>
      <c r="F15" s="241">
        <v>225</v>
      </c>
      <c r="G15" s="242">
        <v>150</v>
      </c>
    </row>
    <row r="16" spans="1:7" ht="15" customHeight="1">
      <c r="A16" s="224" t="s">
        <v>471</v>
      </c>
      <c r="B16" s="233"/>
      <c r="C16" s="189">
        <f t="shared" si="0"/>
        <v>1488361</v>
      </c>
      <c r="D16" s="189">
        <f>SUM(D17:D19)</f>
        <v>353925</v>
      </c>
      <c r="E16" s="189">
        <f>SUM(E17:E19)</f>
        <v>508149</v>
      </c>
      <c r="F16" s="234">
        <f>SUM(F17:F19)</f>
        <v>310722</v>
      </c>
      <c r="G16" s="235">
        <f>SUM(G17:G19)</f>
        <v>315565</v>
      </c>
    </row>
    <row r="17" spans="1:7" ht="15" customHeight="1">
      <c r="A17" s="224"/>
      <c r="B17" s="237" t="s">
        <v>337</v>
      </c>
      <c r="C17" s="189">
        <f t="shared" si="0"/>
        <v>575507</v>
      </c>
      <c r="D17" s="189">
        <v>132369</v>
      </c>
      <c r="E17" s="189">
        <v>216739</v>
      </c>
      <c r="F17" s="234">
        <v>130169</v>
      </c>
      <c r="G17" s="235">
        <v>96230</v>
      </c>
    </row>
    <row r="18" spans="1:7" ht="15" customHeight="1">
      <c r="A18" s="224"/>
      <c r="B18" s="237" t="s">
        <v>338</v>
      </c>
      <c r="C18" s="189">
        <f t="shared" si="0"/>
        <v>908121</v>
      </c>
      <c r="D18" s="189">
        <v>220644</v>
      </c>
      <c r="E18" s="189">
        <v>287762</v>
      </c>
      <c r="F18" s="234">
        <v>180490</v>
      </c>
      <c r="G18" s="235">
        <v>219225</v>
      </c>
    </row>
    <row r="19" spans="1:7" ht="15" customHeight="1">
      <c r="A19" s="243"/>
      <c r="B19" s="239" t="s">
        <v>339</v>
      </c>
      <c r="C19" s="240">
        <f t="shared" si="0"/>
        <v>4733</v>
      </c>
      <c r="D19" s="240">
        <v>912</v>
      </c>
      <c r="E19" s="240">
        <v>3648</v>
      </c>
      <c r="F19" s="241">
        <v>63</v>
      </c>
      <c r="G19" s="242">
        <v>110</v>
      </c>
    </row>
    <row r="20" spans="1:7" ht="15" customHeight="1">
      <c r="A20" s="244" t="s">
        <v>472</v>
      </c>
      <c r="B20" s="244"/>
      <c r="C20" s="189">
        <f t="shared" si="0"/>
        <v>1477822</v>
      </c>
      <c r="D20" s="189">
        <f>SUM(D21:D23)</f>
        <v>346182</v>
      </c>
      <c r="E20" s="189">
        <f>SUM(E21:E23)</f>
        <v>468695</v>
      </c>
      <c r="F20" s="234">
        <f>SUM(F21:F23)</f>
        <v>337679</v>
      </c>
      <c r="G20" s="235">
        <f>SUM(G21:G23)</f>
        <v>325266</v>
      </c>
    </row>
    <row r="21" spans="1:7" ht="15" customHeight="1">
      <c r="A21" s="244"/>
      <c r="B21" s="237" t="s">
        <v>337</v>
      </c>
      <c r="C21" s="189">
        <f t="shared" si="0"/>
        <v>605236</v>
      </c>
      <c r="D21" s="189">
        <v>137065</v>
      </c>
      <c r="E21" s="189">
        <v>207265</v>
      </c>
      <c r="F21" s="234">
        <v>156778</v>
      </c>
      <c r="G21" s="235">
        <v>104128</v>
      </c>
    </row>
    <row r="22" spans="1:7" ht="15" customHeight="1">
      <c r="A22" s="244"/>
      <c r="B22" s="237" t="s">
        <v>338</v>
      </c>
      <c r="C22" s="189">
        <f t="shared" si="0"/>
        <v>868163</v>
      </c>
      <c r="D22" s="189">
        <v>208186</v>
      </c>
      <c r="E22" s="189">
        <v>258358</v>
      </c>
      <c r="F22" s="234">
        <v>180705</v>
      </c>
      <c r="G22" s="235">
        <v>220914</v>
      </c>
    </row>
    <row r="23" spans="1:7" ht="15" customHeight="1">
      <c r="A23" s="245"/>
      <c r="B23" s="239" t="s">
        <v>339</v>
      </c>
      <c r="C23" s="240">
        <f t="shared" si="0"/>
        <v>4423</v>
      </c>
      <c r="D23" s="240">
        <v>931</v>
      </c>
      <c r="E23" s="240">
        <v>3072</v>
      </c>
      <c r="F23" s="241">
        <v>196</v>
      </c>
      <c r="G23" s="242">
        <v>224</v>
      </c>
    </row>
    <row r="24" spans="1:7" ht="15" customHeight="1">
      <c r="A24" s="224" t="s">
        <v>482</v>
      </c>
      <c r="B24" s="246"/>
      <c r="C24" s="189">
        <f t="shared" si="0"/>
        <v>1503440</v>
      </c>
      <c r="D24" s="189">
        <f>SUM(D25:D27)</f>
        <v>317230</v>
      </c>
      <c r="E24" s="189">
        <f>SUM(E25:E27)</f>
        <v>478266</v>
      </c>
      <c r="F24" s="234">
        <f>SUM(F25:F27)</f>
        <v>351161</v>
      </c>
      <c r="G24" s="235">
        <f>SUM(G25:G27)</f>
        <v>356783</v>
      </c>
    </row>
    <row r="25" spans="1:7" ht="15" customHeight="1">
      <c r="A25" s="224"/>
      <c r="B25" s="237" t="s">
        <v>337</v>
      </c>
      <c r="C25" s="189">
        <f t="shared" si="0"/>
        <v>645858</v>
      </c>
      <c r="D25" s="189">
        <v>137528</v>
      </c>
      <c r="E25" s="189">
        <v>210855</v>
      </c>
      <c r="F25" s="234">
        <v>159509</v>
      </c>
      <c r="G25" s="235">
        <v>137966</v>
      </c>
    </row>
    <row r="26" spans="1:7" ht="15" customHeight="1">
      <c r="A26" s="224"/>
      <c r="B26" s="237" t="s">
        <v>338</v>
      </c>
      <c r="C26" s="189">
        <f t="shared" si="0"/>
        <v>853661</v>
      </c>
      <c r="D26" s="189">
        <v>178977</v>
      </c>
      <c r="E26" s="189">
        <v>264717</v>
      </c>
      <c r="F26" s="234">
        <v>191417</v>
      </c>
      <c r="G26" s="235">
        <v>218550</v>
      </c>
    </row>
    <row r="27" spans="1:7" ht="15" customHeight="1">
      <c r="A27" s="243"/>
      <c r="B27" s="239" t="s">
        <v>339</v>
      </c>
      <c r="C27" s="240">
        <f t="shared" si="0"/>
        <v>3921</v>
      </c>
      <c r="D27" s="240">
        <v>725</v>
      </c>
      <c r="E27" s="240">
        <v>2694</v>
      </c>
      <c r="F27" s="241">
        <v>235</v>
      </c>
      <c r="G27" s="242">
        <v>267</v>
      </c>
    </row>
    <row r="28" spans="1:7" ht="15" customHeight="1">
      <c r="A28" s="224" t="s">
        <v>483</v>
      </c>
      <c r="B28" s="246"/>
      <c r="C28" s="189">
        <f t="shared" si="0"/>
        <v>1469817</v>
      </c>
      <c r="D28" s="189">
        <f>SUM(D29:D31)</f>
        <v>319255</v>
      </c>
      <c r="E28" s="189">
        <f>SUM(E29:E31)</f>
        <v>456577</v>
      </c>
      <c r="F28" s="234">
        <f>SUM(F29:F31)</f>
        <v>353057</v>
      </c>
      <c r="G28" s="235">
        <f>SUM(G29:G31)</f>
        <v>340928</v>
      </c>
    </row>
    <row r="29" spans="1:7" ht="15" customHeight="1">
      <c r="A29" s="224"/>
      <c r="B29" s="237" t="s">
        <v>337</v>
      </c>
      <c r="C29" s="189">
        <f t="shared" si="0"/>
        <v>638955</v>
      </c>
      <c r="D29" s="189">
        <v>137698</v>
      </c>
      <c r="E29" s="189">
        <v>206830</v>
      </c>
      <c r="F29" s="234">
        <v>160545</v>
      </c>
      <c r="G29" s="235">
        <v>133882</v>
      </c>
    </row>
    <row r="30" spans="1:7" ht="15" customHeight="1">
      <c r="A30" s="224"/>
      <c r="B30" s="237" t="s">
        <v>338</v>
      </c>
      <c r="C30" s="189">
        <f t="shared" si="0"/>
        <v>827161</v>
      </c>
      <c r="D30" s="189">
        <v>181045</v>
      </c>
      <c r="E30" s="189">
        <v>247228</v>
      </c>
      <c r="F30" s="234">
        <v>192152</v>
      </c>
      <c r="G30" s="235">
        <v>206736</v>
      </c>
    </row>
    <row r="31" spans="1:7" ht="15" customHeight="1">
      <c r="A31" s="243"/>
      <c r="B31" s="239" t="s">
        <v>339</v>
      </c>
      <c r="C31" s="240">
        <f t="shared" si="0"/>
        <v>3701</v>
      </c>
      <c r="D31" s="240">
        <v>512</v>
      </c>
      <c r="E31" s="240">
        <v>2519</v>
      </c>
      <c r="F31" s="241">
        <v>360</v>
      </c>
      <c r="G31" s="242">
        <v>310</v>
      </c>
    </row>
    <row r="32" spans="1:7" ht="15" customHeight="1">
      <c r="A32" s="224" t="s">
        <v>481</v>
      </c>
      <c r="B32" s="246"/>
      <c r="C32" s="189">
        <f t="shared" si="0"/>
        <v>1372621</v>
      </c>
      <c r="D32" s="189">
        <f>SUM(D33:D35)</f>
        <v>306873</v>
      </c>
      <c r="E32" s="189">
        <f>SUM(E33:E35)</f>
        <v>434325</v>
      </c>
      <c r="F32" s="234">
        <f>SUM(F33:F35)</f>
        <v>317980</v>
      </c>
      <c r="G32" s="235">
        <f>SUM(G33:G35)</f>
        <v>313443</v>
      </c>
    </row>
    <row r="33" spans="1:7" ht="15" customHeight="1">
      <c r="A33" s="224"/>
      <c r="B33" s="237" t="s">
        <v>337</v>
      </c>
      <c r="C33" s="189">
        <f t="shared" si="0"/>
        <v>611937</v>
      </c>
      <c r="D33" s="189">
        <v>142599</v>
      </c>
      <c r="E33" s="189">
        <v>202646</v>
      </c>
      <c r="F33" s="234">
        <v>142612</v>
      </c>
      <c r="G33" s="235">
        <v>124080</v>
      </c>
    </row>
    <row r="34" spans="1:7" ht="15" customHeight="1">
      <c r="A34" s="224"/>
      <c r="B34" s="237" t="s">
        <v>338</v>
      </c>
      <c r="C34" s="189">
        <f t="shared" si="0"/>
        <v>757190</v>
      </c>
      <c r="D34" s="189">
        <v>163677</v>
      </c>
      <c r="E34" s="189">
        <v>229317</v>
      </c>
      <c r="F34" s="234">
        <v>175018</v>
      </c>
      <c r="G34" s="235">
        <v>189178</v>
      </c>
    </row>
    <row r="35" spans="1:7" ht="15" customHeight="1">
      <c r="A35" s="243"/>
      <c r="B35" s="239" t="s">
        <v>339</v>
      </c>
      <c r="C35" s="240">
        <f t="shared" si="0"/>
        <v>3494</v>
      </c>
      <c r="D35" s="240">
        <v>597</v>
      </c>
      <c r="E35" s="240">
        <v>2362</v>
      </c>
      <c r="F35" s="241">
        <v>350</v>
      </c>
      <c r="G35" s="242">
        <v>185</v>
      </c>
    </row>
    <row r="36" spans="1:7" ht="15" customHeight="1">
      <c r="A36" s="224" t="s">
        <v>480</v>
      </c>
      <c r="B36" s="246"/>
      <c r="C36" s="189">
        <f t="shared" si="0"/>
        <v>1272083</v>
      </c>
      <c r="D36" s="189">
        <f>SUM(D37:D39)</f>
        <v>283604</v>
      </c>
      <c r="E36" s="189">
        <f>SUM(E37:E39)</f>
        <v>413029</v>
      </c>
      <c r="F36" s="234">
        <f>SUM(F37:F39)</f>
        <v>285985</v>
      </c>
      <c r="G36" s="235">
        <f>SUM(G37:G39)</f>
        <v>289465</v>
      </c>
    </row>
    <row r="37" spans="1:7" ht="15" customHeight="1">
      <c r="A37" s="224"/>
      <c r="B37" s="237" t="s">
        <v>337</v>
      </c>
      <c r="C37" s="189">
        <f t="shared" si="0"/>
        <v>578113</v>
      </c>
      <c r="D37" s="189">
        <v>131768</v>
      </c>
      <c r="E37" s="189">
        <v>198122</v>
      </c>
      <c r="F37" s="234">
        <v>129643</v>
      </c>
      <c r="G37" s="235">
        <v>118580</v>
      </c>
    </row>
    <row r="38" spans="1:7" ht="15" customHeight="1">
      <c r="A38" s="224"/>
      <c r="B38" s="237" t="s">
        <v>338</v>
      </c>
      <c r="C38" s="189">
        <f t="shared" si="0"/>
        <v>690790</v>
      </c>
      <c r="D38" s="189">
        <v>151332</v>
      </c>
      <c r="E38" s="189">
        <v>212726</v>
      </c>
      <c r="F38" s="234">
        <v>155966</v>
      </c>
      <c r="G38" s="235">
        <v>170766</v>
      </c>
    </row>
    <row r="39" spans="1:7" ht="15" customHeight="1">
      <c r="A39" s="243"/>
      <c r="B39" s="239" t="s">
        <v>339</v>
      </c>
      <c r="C39" s="240">
        <f t="shared" si="0"/>
        <v>3180</v>
      </c>
      <c r="D39" s="240">
        <v>504</v>
      </c>
      <c r="E39" s="240">
        <v>2181</v>
      </c>
      <c r="F39" s="241">
        <v>376</v>
      </c>
      <c r="G39" s="242">
        <v>119</v>
      </c>
    </row>
    <row r="40" spans="1:7" ht="15" customHeight="1">
      <c r="A40" s="224" t="s">
        <v>479</v>
      </c>
      <c r="B40" s="246"/>
      <c r="C40" s="189">
        <f t="shared" si="0"/>
        <v>1189497</v>
      </c>
      <c r="D40" s="189">
        <f>SUM(D41:D43)</f>
        <v>258091</v>
      </c>
      <c r="E40" s="189">
        <f>SUM(E41:E43)</f>
        <v>379138</v>
      </c>
      <c r="F40" s="234">
        <f>SUM(F41:F43)</f>
        <v>257528</v>
      </c>
      <c r="G40" s="235">
        <f>SUM(G41:G43)</f>
        <v>294740</v>
      </c>
    </row>
    <row r="41" spans="1:7" ht="15" customHeight="1">
      <c r="A41" s="224"/>
      <c r="B41" s="237" t="s">
        <v>337</v>
      </c>
      <c r="C41" s="189">
        <f t="shared" si="0"/>
        <v>550515</v>
      </c>
      <c r="D41" s="189">
        <v>123069</v>
      </c>
      <c r="E41" s="189">
        <v>179140</v>
      </c>
      <c r="F41" s="234">
        <v>122230</v>
      </c>
      <c r="G41" s="235">
        <v>126076</v>
      </c>
    </row>
    <row r="42" spans="1:7" ht="15" customHeight="1">
      <c r="A42" s="224"/>
      <c r="B42" s="237" t="s">
        <v>338</v>
      </c>
      <c r="C42" s="189">
        <f t="shared" si="0"/>
        <v>635276</v>
      </c>
      <c r="D42" s="189">
        <v>134466</v>
      </c>
      <c r="E42" s="189">
        <v>197285</v>
      </c>
      <c r="F42" s="234">
        <v>134981</v>
      </c>
      <c r="G42" s="235">
        <v>168544</v>
      </c>
    </row>
    <row r="43" spans="1:7" ht="15" customHeight="1">
      <c r="A43" s="243"/>
      <c r="B43" s="239" t="s">
        <v>339</v>
      </c>
      <c r="C43" s="240">
        <f t="shared" si="0"/>
        <v>3706</v>
      </c>
      <c r="D43" s="240">
        <v>556</v>
      </c>
      <c r="E43" s="240">
        <v>2713</v>
      </c>
      <c r="F43" s="241">
        <v>317</v>
      </c>
      <c r="G43" s="242">
        <v>120</v>
      </c>
    </row>
    <row r="44" spans="1:7" ht="15" customHeight="1">
      <c r="A44" s="224" t="s">
        <v>478</v>
      </c>
      <c r="B44" s="233"/>
      <c r="C44" s="189">
        <f t="shared" si="0"/>
        <v>1094975</v>
      </c>
      <c r="D44" s="189">
        <f>SUM(D45:D47)</f>
        <v>235437</v>
      </c>
      <c r="E44" s="189">
        <f>SUM(E45:E47)</f>
        <v>349118</v>
      </c>
      <c r="F44" s="234">
        <f>SUM(F45:F47)</f>
        <v>240512</v>
      </c>
      <c r="G44" s="235">
        <f>SUM(G45:G47)</f>
        <v>269908</v>
      </c>
    </row>
    <row r="45" spans="1:7" ht="15" customHeight="1">
      <c r="A45" s="224"/>
      <c r="B45" s="237" t="s">
        <v>337</v>
      </c>
      <c r="C45" s="189">
        <f t="shared" si="0"/>
        <v>527740</v>
      </c>
      <c r="D45" s="189">
        <v>114140</v>
      </c>
      <c r="E45" s="189">
        <v>169036</v>
      </c>
      <c r="F45" s="234">
        <v>119700</v>
      </c>
      <c r="G45" s="235">
        <v>124864</v>
      </c>
    </row>
    <row r="46" spans="1:7" ht="15" customHeight="1">
      <c r="A46" s="224"/>
      <c r="B46" s="237" t="s">
        <v>338</v>
      </c>
      <c r="C46" s="189">
        <f t="shared" si="0"/>
        <v>563687</v>
      </c>
      <c r="D46" s="189">
        <v>120760</v>
      </c>
      <c r="E46" s="189">
        <v>177558</v>
      </c>
      <c r="F46" s="234">
        <v>120542</v>
      </c>
      <c r="G46" s="235">
        <v>144827</v>
      </c>
    </row>
    <row r="47" spans="1:7" ht="15" customHeight="1">
      <c r="A47" s="243"/>
      <c r="B47" s="239" t="s">
        <v>339</v>
      </c>
      <c r="C47" s="240">
        <f t="shared" si="0"/>
        <v>3548</v>
      </c>
      <c r="D47" s="240">
        <v>537</v>
      </c>
      <c r="E47" s="240">
        <v>2524</v>
      </c>
      <c r="F47" s="241">
        <v>270</v>
      </c>
      <c r="G47" s="242">
        <v>217</v>
      </c>
    </row>
    <row r="48" spans="1:7" s="196" customFormat="1" ht="15" customHeight="1">
      <c r="A48" s="224" t="s">
        <v>477</v>
      </c>
      <c r="B48" s="233"/>
      <c r="C48" s="189">
        <f t="shared" si="0"/>
        <v>1026461</v>
      </c>
      <c r="D48" s="189">
        <f>SUM(D49:D51)</f>
        <v>194688</v>
      </c>
      <c r="E48" s="189">
        <f>SUM(E49:E51)</f>
        <v>323176</v>
      </c>
      <c r="F48" s="234">
        <f>SUM(F49:F51)</f>
        <v>236508</v>
      </c>
      <c r="G48" s="235">
        <f>SUM(G49:G51)</f>
        <v>272089</v>
      </c>
    </row>
    <row r="49" spans="1:7" s="196" customFormat="1" ht="15" customHeight="1">
      <c r="A49" s="224"/>
      <c r="B49" s="237" t="s">
        <v>337</v>
      </c>
      <c r="C49" s="189">
        <f t="shared" si="0"/>
        <v>523058</v>
      </c>
      <c r="D49" s="189">
        <v>95322</v>
      </c>
      <c r="E49" s="189">
        <v>170672</v>
      </c>
      <c r="F49" s="234">
        <v>122512</v>
      </c>
      <c r="G49" s="235">
        <v>134552</v>
      </c>
    </row>
    <row r="50" spans="1:7" s="196" customFormat="1" ht="15" customHeight="1">
      <c r="A50" s="224"/>
      <c r="B50" s="237" t="s">
        <v>338</v>
      </c>
      <c r="C50" s="189">
        <f t="shared" si="0"/>
        <v>499850</v>
      </c>
      <c r="D50" s="189">
        <v>98922</v>
      </c>
      <c r="E50" s="189">
        <v>149859</v>
      </c>
      <c r="F50" s="234">
        <v>113723</v>
      </c>
      <c r="G50" s="235">
        <v>137346</v>
      </c>
    </row>
    <row r="51" spans="1:7" s="196" customFormat="1" ht="15" customHeight="1">
      <c r="A51" s="243"/>
      <c r="B51" s="239" t="s">
        <v>339</v>
      </c>
      <c r="C51" s="240">
        <f t="shared" si="0"/>
        <v>3553</v>
      </c>
      <c r="D51" s="240">
        <v>444</v>
      </c>
      <c r="E51" s="240">
        <v>2645</v>
      </c>
      <c r="F51" s="241">
        <v>273</v>
      </c>
      <c r="G51" s="242">
        <v>191</v>
      </c>
    </row>
    <row r="52" spans="1:7" s="196" customFormat="1" ht="15" customHeight="1">
      <c r="A52" s="291" t="s">
        <v>635</v>
      </c>
      <c r="B52" s="261"/>
      <c r="C52" s="193">
        <f t="shared" si="0"/>
        <v>1156942</v>
      </c>
      <c r="D52" s="193">
        <f>SUM(D53:D55)</f>
        <v>248353</v>
      </c>
      <c r="E52" s="193">
        <f>SUM(E53:E55)</f>
        <v>357223</v>
      </c>
      <c r="F52" s="262">
        <f>SUM(F53:F55)</f>
        <v>260315</v>
      </c>
      <c r="G52" s="263">
        <f>SUM(G53:G55)</f>
        <v>291051</v>
      </c>
    </row>
    <row r="53" spans="1:7" s="196" customFormat="1" ht="15" customHeight="1">
      <c r="A53" s="224"/>
      <c r="B53" s="237" t="s">
        <v>337</v>
      </c>
      <c r="C53" s="189">
        <f t="shared" si="0"/>
        <v>583954</v>
      </c>
      <c r="D53" s="189">
        <v>132018</v>
      </c>
      <c r="E53" s="189">
        <v>177851</v>
      </c>
      <c r="F53" s="234">
        <v>130108</v>
      </c>
      <c r="G53" s="235">
        <v>143977</v>
      </c>
    </row>
    <row r="54" spans="1:7" s="196" customFormat="1" ht="15" customHeight="1">
      <c r="A54" s="224"/>
      <c r="B54" s="237" t="s">
        <v>338</v>
      </c>
      <c r="C54" s="189">
        <f t="shared" si="0"/>
        <v>569672</v>
      </c>
      <c r="D54" s="189">
        <v>115733</v>
      </c>
      <c r="E54" s="189">
        <v>177184</v>
      </c>
      <c r="F54" s="234">
        <v>129918</v>
      </c>
      <c r="G54" s="235">
        <v>146837</v>
      </c>
    </row>
    <row r="55" spans="1:7" s="196" customFormat="1" ht="15" customHeight="1">
      <c r="A55" s="243"/>
      <c r="B55" s="239" t="s">
        <v>339</v>
      </c>
      <c r="C55" s="240">
        <f t="shared" si="0"/>
        <v>3316</v>
      </c>
      <c r="D55" s="240">
        <v>602</v>
      </c>
      <c r="E55" s="240">
        <v>2188</v>
      </c>
      <c r="F55" s="241">
        <v>289</v>
      </c>
      <c r="G55" s="242">
        <v>237</v>
      </c>
    </row>
    <row r="56" spans="1:7" s="196" customFormat="1" ht="15" customHeight="1">
      <c r="A56" s="224" t="s">
        <v>476</v>
      </c>
      <c r="B56" s="233"/>
      <c r="C56" s="189">
        <f t="shared" si="0"/>
        <v>1199777</v>
      </c>
      <c r="D56" s="189">
        <f>SUM(D57:D59)</f>
        <v>257026</v>
      </c>
      <c r="E56" s="189">
        <f>SUM(E57:E59)</f>
        <v>370023</v>
      </c>
      <c r="F56" s="234">
        <f>SUM(F57:F59)</f>
        <v>271296</v>
      </c>
      <c r="G56" s="235">
        <f>SUM(G57:G59)</f>
        <v>301432</v>
      </c>
    </row>
    <row r="57" spans="1:7" s="196" customFormat="1" ht="15" customHeight="1">
      <c r="A57" s="224"/>
      <c r="B57" s="237" t="s">
        <v>337</v>
      </c>
      <c r="C57" s="189">
        <f t="shared" si="0"/>
        <v>626478</v>
      </c>
      <c r="D57" s="189">
        <v>137159</v>
      </c>
      <c r="E57" s="189">
        <v>198670</v>
      </c>
      <c r="F57" s="234">
        <v>141720</v>
      </c>
      <c r="G57" s="235">
        <v>148929</v>
      </c>
    </row>
    <row r="58" spans="1:7" s="196" customFormat="1" ht="15" customHeight="1">
      <c r="A58" s="224"/>
      <c r="B58" s="237" t="s">
        <v>338</v>
      </c>
      <c r="C58" s="189">
        <f t="shared" si="0"/>
        <v>570080</v>
      </c>
      <c r="D58" s="189">
        <v>119397</v>
      </c>
      <c r="E58" s="189">
        <v>169153</v>
      </c>
      <c r="F58" s="234">
        <v>129234</v>
      </c>
      <c r="G58" s="235">
        <v>152296</v>
      </c>
    </row>
    <row r="59" spans="1:7" s="196" customFormat="1" ht="15" customHeight="1">
      <c r="A59" s="243"/>
      <c r="B59" s="239" t="s">
        <v>339</v>
      </c>
      <c r="C59" s="240">
        <f t="shared" si="0"/>
        <v>3219</v>
      </c>
      <c r="D59" s="240">
        <v>470</v>
      </c>
      <c r="E59" s="240">
        <v>2200</v>
      </c>
      <c r="F59" s="241">
        <v>342</v>
      </c>
      <c r="G59" s="242">
        <v>207</v>
      </c>
    </row>
    <row r="60" spans="1:7" s="196" customFormat="1" ht="15" customHeight="1">
      <c r="A60" s="224" t="s">
        <v>475</v>
      </c>
      <c r="B60" s="237"/>
      <c r="C60" s="189">
        <f t="shared" si="0"/>
        <v>1291288</v>
      </c>
      <c r="D60" s="189">
        <f>SUM(D61:D63)</f>
        <v>275947</v>
      </c>
      <c r="E60" s="189">
        <f>SUM(E61:E63)</f>
        <v>402429</v>
      </c>
      <c r="F60" s="234">
        <f>SUM(F61:F63)</f>
        <v>292776</v>
      </c>
      <c r="G60" s="263">
        <f>SUM(G61:G63)</f>
        <v>320136</v>
      </c>
    </row>
    <row r="61" spans="1:7" s="196" customFormat="1" ht="15" customHeight="1">
      <c r="A61" s="224"/>
      <c r="B61" s="237" t="s">
        <v>342</v>
      </c>
      <c r="C61" s="189">
        <f t="shared" si="0"/>
        <v>706934</v>
      </c>
      <c r="D61" s="189">
        <v>155670</v>
      </c>
      <c r="E61" s="189">
        <v>231387</v>
      </c>
      <c r="F61" s="234">
        <v>153452</v>
      </c>
      <c r="G61" s="235">
        <v>166425</v>
      </c>
    </row>
    <row r="62" spans="1:7" s="196" customFormat="1" ht="15" customHeight="1">
      <c r="A62" s="224"/>
      <c r="B62" s="237" t="s">
        <v>343</v>
      </c>
      <c r="C62" s="189">
        <f t="shared" si="0"/>
        <v>581598</v>
      </c>
      <c r="D62" s="189">
        <v>119879</v>
      </c>
      <c r="E62" s="189">
        <v>169239</v>
      </c>
      <c r="F62" s="234">
        <v>139000</v>
      </c>
      <c r="G62" s="235">
        <v>153480</v>
      </c>
    </row>
    <row r="63" spans="1:7" s="196" customFormat="1" ht="15" customHeight="1">
      <c r="A63" s="224"/>
      <c r="B63" s="237" t="s">
        <v>344</v>
      </c>
      <c r="C63" s="189">
        <f t="shared" si="0"/>
        <v>2756</v>
      </c>
      <c r="D63" s="189">
        <v>398</v>
      </c>
      <c r="E63" s="189">
        <v>1803</v>
      </c>
      <c r="F63" s="234">
        <v>324</v>
      </c>
      <c r="G63" s="235">
        <v>231</v>
      </c>
    </row>
    <row r="64" spans="1:7" s="196" customFormat="1" ht="15" customHeight="1">
      <c r="A64" s="291" t="s">
        <v>474</v>
      </c>
      <c r="B64" s="272"/>
      <c r="C64" s="193">
        <f t="shared" si="0"/>
        <v>1377361</v>
      </c>
      <c r="D64" s="193">
        <f>SUM(D65:D67)</f>
        <v>314513</v>
      </c>
      <c r="E64" s="193">
        <f>SUM(E65:E67)</f>
        <v>415284</v>
      </c>
      <c r="F64" s="262">
        <f>SUM(F65:F67)</f>
        <v>309913</v>
      </c>
      <c r="G64" s="263">
        <f>SUM(G65:G67)</f>
        <v>337651</v>
      </c>
    </row>
    <row r="65" spans="1:7" s="196" customFormat="1" ht="15" customHeight="1">
      <c r="A65" s="224"/>
      <c r="B65" s="237" t="s">
        <v>342</v>
      </c>
      <c r="C65" s="189">
        <f t="shared" si="0"/>
        <v>773928</v>
      </c>
      <c r="D65" s="189">
        <v>182977</v>
      </c>
      <c r="E65" s="189">
        <v>245778</v>
      </c>
      <c r="F65" s="234">
        <v>164690</v>
      </c>
      <c r="G65" s="235">
        <v>180483</v>
      </c>
    </row>
    <row r="66" spans="1:7" s="196" customFormat="1" ht="15" customHeight="1">
      <c r="A66" s="224"/>
      <c r="B66" s="237" t="s">
        <v>343</v>
      </c>
      <c r="C66" s="189">
        <f t="shared" si="0"/>
        <v>600027</v>
      </c>
      <c r="D66" s="189">
        <v>131027</v>
      </c>
      <c r="E66" s="189">
        <v>167153</v>
      </c>
      <c r="F66" s="234">
        <v>144888</v>
      </c>
      <c r="G66" s="235">
        <v>156959</v>
      </c>
    </row>
    <row r="67" spans="1:7" s="196" customFormat="1" ht="15" customHeight="1">
      <c r="A67" s="224"/>
      <c r="B67" s="237" t="s">
        <v>344</v>
      </c>
      <c r="C67" s="189">
        <f t="shared" si="0"/>
        <v>3406</v>
      </c>
      <c r="D67" s="189">
        <v>509</v>
      </c>
      <c r="E67" s="189">
        <v>2353</v>
      </c>
      <c r="F67" s="234">
        <v>335</v>
      </c>
      <c r="G67" s="235">
        <v>209</v>
      </c>
    </row>
    <row r="68" spans="1:7" s="196" customFormat="1" ht="15" customHeight="1">
      <c r="A68" s="291" t="s">
        <v>473</v>
      </c>
      <c r="B68" s="261"/>
      <c r="C68" s="193">
        <f t="shared" si="0"/>
        <v>1451593</v>
      </c>
      <c r="D68" s="193">
        <f>SUM(D69:D71)</f>
        <v>330174</v>
      </c>
      <c r="E68" s="193">
        <f>SUM(E69:E71)</f>
        <v>470326</v>
      </c>
      <c r="F68" s="262">
        <f>SUM(F69:F71)</f>
        <v>308082</v>
      </c>
      <c r="G68" s="263">
        <f>SUM(G69:G71)</f>
        <v>343011</v>
      </c>
    </row>
    <row r="69" spans="1:7" s="196" customFormat="1" ht="15" customHeight="1">
      <c r="A69" s="224"/>
      <c r="B69" s="237" t="s">
        <v>337</v>
      </c>
      <c r="C69" s="189">
        <f aca="true" t="shared" si="1" ref="C69:C75">SUM(D69:G69)</f>
        <v>863351</v>
      </c>
      <c r="D69" s="189">
        <v>193064</v>
      </c>
      <c r="E69" s="189">
        <v>306127</v>
      </c>
      <c r="F69" s="234">
        <v>167769</v>
      </c>
      <c r="G69" s="235">
        <v>196391</v>
      </c>
    </row>
    <row r="70" spans="1:7" s="196" customFormat="1" ht="15" customHeight="1">
      <c r="A70" s="224"/>
      <c r="B70" s="237" t="s">
        <v>338</v>
      </c>
      <c r="C70" s="189">
        <f t="shared" si="1"/>
        <v>585927</v>
      </c>
      <c r="D70" s="189">
        <v>136715</v>
      </c>
      <c r="E70" s="189">
        <v>162637</v>
      </c>
      <c r="F70" s="234">
        <v>140146</v>
      </c>
      <c r="G70" s="235">
        <v>146429</v>
      </c>
    </row>
    <row r="71" spans="1:7" s="196" customFormat="1" ht="15" customHeight="1">
      <c r="A71" s="224"/>
      <c r="B71" s="237" t="s">
        <v>339</v>
      </c>
      <c r="C71" s="189">
        <f t="shared" si="1"/>
        <v>2315</v>
      </c>
      <c r="D71" s="189">
        <v>395</v>
      </c>
      <c r="E71" s="189">
        <v>1562</v>
      </c>
      <c r="F71" s="234">
        <v>167</v>
      </c>
      <c r="G71" s="235">
        <v>191</v>
      </c>
    </row>
    <row r="72" spans="1:7" s="196" customFormat="1" ht="15" customHeight="1">
      <c r="A72" s="291" t="s">
        <v>578</v>
      </c>
      <c r="B72" s="272"/>
      <c r="C72" s="193">
        <f t="shared" si="1"/>
        <v>1535382</v>
      </c>
      <c r="D72" s="193">
        <f>SUM(D73:D75)</f>
        <v>346688</v>
      </c>
      <c r="E72" s="193">
        <f>SUM(E73:E75)</f>
        <v>470330</v>
      </c>
      <c r="F72" s="262">
        <f>SUM(F73:F75)</f>
        <v>362314</v>
      </c>
      <c r="G72" s="263">
        <f>SUM(G73:G75)</f>
        <v>356050</v>
      </c>
    </row>
    <row r="73" spans="1:7" s="196" customFormat="1" ht="15" customHeight="1">
      <c r="A73" s="224"/>
      <c r="B73" s="237" t="s">
        <v>342</v>
      </c>
      <c r="C73" s="189">
        <f t="shared" si="1"/>
        <v>917372</v>
      </c>
      <c r="D73" s="189">
        <v>207657</v>
      </c>
      <c r="E73" s="189">
        <v>297325</v>
      </c>
      <c r="F73" s="234">
        <v>215239</v>
      </c>
      <c r="G73" s="235">
        <v>197151</v>
      </c>
    </row>
    <row r="74" spans="1:7" s="196" customFormat="1" ht="15" customHeight="1">
      <c r="A74" s="224"/>
      <c r="B74" s="237" t="s">
        <v>343</v>
      </c>
      <c r="C74" s="189">
        <f t="shared" si="1"/>
        <v>615752</v>
      </c>
      <c r="D74" s="189">
        <v>138605</v>
      </c>
      <c r="E74" s="189">
        <v>171494</v>
      </c>
      <c r="F74" s="234">
        <v>146891</v>
      </c>
      <c r="G74" s="235">
        <v>158762</v>
      </c>
    </row>
    <row r="75" spans="1:7" s="196" customFormat="1" ht="15" customHeight="1">
      <c r="A75" s="243"/>
      <c r="B75" s="239" t="s">
        <v>344</v>
      </c>
      <c r="C75" s="240">
        <f t="shared" si="1"/>
        <v>2258</v>
      </c>
      <c r="D75" s="240">
        <v>426</v>
      </c>
      <c r="E75" s="240">
        <v>1511</v>
      </c>
      <c r="F75" s="241">
        <v>184</v>
      </c>
      <c r="G75" s="242">
        <v>137</v>
      </c>
    </row>
    <row r="76" spans="1:7" ht="15" customHeight="1">
      <c r="A76" s="291" t="s">
        <v>582</v>
      </c>
      <c r="B76" s="261"/>
      <c r="C76" s="193">
        <f aca="true" t="shared" si="2" ref="C76:C87">SUM(D76:G76)</f>
        <v>1530944</v>
      </c>
      <c r="D76" s="193">
        <f>SUM(D77:D79)</f>
        <v>343209</v>
      </c>
      <c r="E76" s="193">
        <f>SUM(E77:E79)</f>
        <v>466812</v>
      </c>
      <c r="F76" s="262">
        <f>SUM(F77:F79)</f>
        <v>350412</v>
      </c>
      <c r="G76" s="263">
        <f>SUM(G77:G79)</f>
        <v>370511</v>
      </c>
    </row>
    <row r="77" spans="1:7" ht="15" customHeight="1">
      <c r="A77" s="224"/>
      <c r="B77" s="237" t="s">
        <v>624</v>
      </c>
      <c r="C77" s="189">
        <f t="shared" si="2"/>
        <v>941235</v>
      </c>
      <c r="D77" s="189">
        <v>211171</v>
      </c>
      <c r="E77" s="189">
        <v>306659</v>
      </c>
      <c r="F77" s="234">
        <v>216221</v>
      </c>
      <c r="G77" s="235">
        <v>207184</v>
      </c>
    </row>
    <row r="78" spans="1:7" ht="15" customHeight="1">
      <c r="A78" s="224"/>
      <c r="B78" s="237" t="s">
        <v>625</v>
      </c>
      <c r="C78" s="189">
        <f t="shared" si="2"/>
        <v>587323</v>
      </c>
      <c r="D78" s="189">
        <v>131458</v>
      </c>
      <c r="E78" s="189">
        <v>158727</v>
      </c>
      <c r="F78" s="234">
        <v>133949</v>
      </c>
      <c r="G78" s="235">
        <v>163189</v>
      </c>
    </row>
    <row r="79" spans="1:7" ht="15" customHeight="1">
      <c r="A79" s="224"/>
      <c r="B79" s="237" t="s">
        <v>626</v>
      </c>
      <c r="C79" s="189">
        <f t="shared" si="2"/>
        <v>2386</v>
      </c>
      <c r="D79" s="189">
        <v>580</v>
      </c>
      <c r="E79" s="189">
        <v>1426</v>
      </c>
      <c r="F79" s="234">
        <v>242</v>
      </c>
      <c r="G79" s="235">
        <v>138</v>
      </c>
    </row>
    <row r="80" spans="1:7" ht="15" customHeight="1">
      <c r="A80" s="291" t="s">
        <v>627</v>
      </c>
      <c r="B80" s="261"/>
      <c r="C80" s="193">
        <f>SUM(D80:G80)</f>
        <v>1476637</v>
      </c>
      <c r="D80" s="193">
        <f>SUM(D81:D83)</f>
        <v>356503</v>
      </c>
      <c r="E80" s="193">
        <f>SUM(E81:E83)</f>
        <v>511371</v>
      </c>
      <c r="F80" s="262">
        <f>SUM(F81:F83)</f>
        <v>346169</v>
      </c>
      <c r="G80" s="263">
        <f>SUM(G81:G83)</f>
        <v>262594</v>
      </c>
    </row>
    <row r="81" spans="1:7" ht="15" customHeight="1">
      <c r="A81" s="224"/>
      <c r="B81" s="237" t="s">
        <v>624</v>
      </c>
      <c r="C81" s="189">
        <f>SUM(D81:G81)</f>
        <v>948751</v>
      </c>
      <c r="D81" s="189">
        <v>229529</v>
      </c>
      <c r="E81" s="189">
        <v>339441</v>
      </c>
      <c r="F81" s="234">
        <v>217420</v>
      </c>
      <c r="G81" s="235">
        <v>162361</v>
      </c>
    </row>
    <row r="82" spans="1:7" ht="15" customHeight="1">
      <c r="A82" s="224"/>
      <c r="B82" s="237" t="s">
        <v>625</v>
      </c>
      <c r="C82" s="189">
        <f>SUM(D82:G82)</f>
        <v>525480</v>
      </c>
      <c r="D82" s="189">
        <v>126374</v>
      </c>
      <c r="E82" s="189">
        <v>170416</v>
      </c>
      <c r="F82" s="234">
        <v>128560</v>
      </c>
      <c r="G82" s="235">
        <v>100130</v>
      </c>
    </row>
    <row r="83" spans="1:7" ht="15" customHeight="1">
      <c r="A83" s="243"/>
      <c r="B83" s="239" t="s">
        <v>626</v>
      </c>
      <c r="C83" s="240">
        <f>SUM(D83:G83)</f>
        <v>2406</v>
      </c>
      <c r="D83" s="240">
        <v>600</v>
      </c>
      <c r="E83" s="240">
        <v>1514</v>
      </c>
      <c r="F83" s="241">
        <v>189</v>
      </c>
      <c r="G83" s="242">
        <v>103</v>
      </c>
    </row>
    <row r="84" spans="1:7" ht="15" customHeight="1">
      <c r="A84" s="224" t="s">
        <v>655</v>
      </c>
      <c r="B84" s="233"/>
      <c r="C84" s="189">
        <f>SUM(D84:G84)</f>
        <v>672097</v>
      </c>
      <c r="D84" s="189">
        <f>SUM(D85:D87)</f>
        <v>73692</v>
      </c>
      <c r="E84" s="189">
        <f>SUM(E85:E87)</f>
        <v>245817</v>
      </c>
      <c r="F84" s="234">
        <f>SUM(F85:F87)</f>
        <v>235438</v>
      </c>
      <c r="G84" s="235">
        <f>SUM(G85:G87)</f>
        <v>117150</v>
      </c>
    </row>
    <row r="85" spans="1:7" ht="15" customHeight="1">
      <c r="A85" s="224"/>
      <c r="B85" s="237" t="s">
        <v>624</v>
      </c>
      <c r="C85" s="189">
        <f t="shared" si="2"/>
        <v>416106</v>
      </c>
      <c r="D85" s="189">
        <v>57247</v>
      </c>
      <c r="E85" s="189">
        <v>153720</v>
      </c>
      <c r="F85" s="234">
        <v>123732</v>
      </c>
      <c r="G85" s="235">
        <v>81407</v>
      </c>
    </row>
    <row r="86" spans="1:7" ht="15" customHeight="1">
      <c r="A86" s="224"/>
      <c r="B86" s="237" t="s">
        <v>625</v>
      </c>
      <c r="C86" s="189">
        <f t="shared" si="2"/>
        <v>255413</v>
      </c>
      <c r="D86" s="189">
        <v>16381</v>
      </c>
      <c r="E86" s="189">
        <v>91799</v>
      </c>
      <c r="F86" s="234">
        <v>111490</v>
      </c>
      <c r="G86" s="235">
        <v>35743</v>
      </c>
    </row>
    <row r="87" spans="1:7" ht="15" customHeight="1">
      <c r="A87" s="224"/>
      <c r="B87" s="237" t="s">
        <v>626</v>
      </c>
      <c r="C87" s="189">
        <f t="shared" si="2"/>
        <v>578</v>
      </c>
      <c r="D87" s="189">
        <v>64</v>
      </c>
      <c r="E87" s="189">
        <v>298</v>
      </c>
      <c r="F87" s="234">
        <v>216</v>
      </c>
      <c r="G87" s="235">
        <v>0</v>
      </c>
    </row>
    <row r="88" spans="1:7" ht="15" customHeight="1">
      <c r="A88" s="292" t="s">
        <v>673</v>
      </c>
      <c r="B88" s="257"/>
      <c r="C88" s="258">
        <f>SUM(D88:G88)</f>
        <v>751886</v>
      </c>
      <c r="D88" s="258">
        <f>SUM(D89:D91)</f>
        <v>123430</v>
      </c>
      <c r="E88" s="258">
        <f>SUM(E89:E91)</f>
        <v>203223</v>
      </c>
      <c r="F88" s="259">
        <f>SUM(F89:F91)</f>
        <v>226280</v>
      </c>
      <c r="G88" s="260">
        <f>SUM(G89:G91)</f>
        <v>198953</v>
      </c>
    </row>
    <row r="89" spans="1:7" ht="15" customHeight="1">
      <c r="A89" s="247"/>
      <c r="B89" s="250" t="s">
        <v>624</v>
      </c>
      <c r="C89" s="197">
        <f>SUM(D89:G89)</f>
        <v>504585</v>
      </c>
      <c r="D89" s="197">
        <v>88241</v>
      </c>
      <c r="E89" s="197">
        <v>129308</v>
      </c>
      <c r="F89" s="248">
        <v>144034</v>
      </c>
      <c r="G89" s="249">
        <v>143002</v>
      </c>
    </row>
    <row r="90" spans="1:7" ht="15" customHeight="1">
      <c r="A90" s="247"/>
      <c r="B90" s="250" t="s">
        <v>625</v>
      </c>
      <c r="C90" s="197">
        <f>SUM(D90:G90)</f>
        <v>245153</v>
      </c>
      <c r="D90" s="197">
        <v>34684</v>
      </c>
      <c r="E90" s="197">
        <v>72632</v>
      </c>
      <c r="F90" s="248">
        <v>81930</v>
      </c>
      <c r="G90" s="249">
        <v>55907</v>
      </c>
    </row>
    <row r="91" spans="1:7" ht="15" customHeight="1">
      <c r="A91" s="226"/>
      <c r="B91" s="251" t="s">
        <v>626</v>
      </c>
      <c r="C91" s="227">
        <f>SUM(D91:G91)</f>
        <v>2148</v>
      </c>
      <c r="D91" s="227">
        <v>505</v>
      </c>
      <c r="E91" s="227">
        <v>1283</v>
      </c>
      <c r="F91" s="252">
        <v>316</v>
      </c>
      <c r="G91" s="253">
        <v>44</v>
      </c>
    </row>
    <row r="92" spans="1:2" ht="13.5" customHeight="1">
      <c r="A92" s="231" t="s">
        <v>329</v>
      </c>
      <c r="B92" s="231"/>
    </row>
    <row r="93" spans="1:2" ht="13.5" customHeight="1">
      <c r="A93" s="231" t="s">
        <v>595</v>
      </c>
      <c r="B93" s="231"/>
    </row>
    <row r="94" ht="6" customHeight="1"/>
  </sheetData>
  <sheetProtection/>
  <mergeCells count="1">
    <mergeCell ref="A3:B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pane xSplit="2" ySplit="3" topLeftCell="C4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5.625" style="186" customWidth="1"/>
    <col min="2" max="2" width="1.625" style="186" customWidth="1"/>
    <col min="3" max="5" width="14.875" style="186" customWidth="1"/>
    <col min="6" max="6" width="14.875" style="196" customWidth="1"/>
    <col min="7" max="16384" width="9.00390625" style="186" customWidth="1"/>
  </cols>
  <sheetData>
    <row r="1" spans="1:5" ht="19.5" customHeight="1">
      <c r="A1" s="15" t="s">
        <v>592</v>
      </c>
      <c r="B1" s="230"/>
      <c r="C1" s="230"/>
      <c r="D1" s="230"/>
      <c r="E1" s="231"/>
    </row>
    <row r="2" spans="1:5" ht="13.5" customHeight="1">
      <c r="A2" s="230" t="s">
        <v>601</v>
      </c>
      <c r="B2" s="230"/>
      <c r="C2" s="230"/>
      <c r="D2" s="230"/>
      <c r="E2" s="231"/>
    </row>
    <row r="3" spans="1:6" ht="15" customHeight="1">
      <c r="A3" s="500" t="s">
        <v>221</v>
      </c>
      <c r="B3" s="501"/>
      <c r="C3" s="295" t="s">
        <v>203</v>
      </c>
      <c r="D3" s="295" t="s">
        <v>337</v>
      </c>
      <c r="E3" s="295" t="s">
        <v>338</v>
      </c>
      <c r="F3" s="298" t="s">
        <v>339</v>
      </c>
    </row>
    <row r="4" spans="1:6" ht="15" customHeight="1">
      <c r="A4" s="224" t="s">
        <v>468</v>
      </c>
      <c r="B4" s="233"/>
      <c r="C4" s="189">
        <f>SUM(D4:F4)</f>
        <v>0</v>
      </c>
      <c r="D4" s="189">
        <v>0</v>
      </c>
      <c r="E4" s="189">
        <v>0</v>
      </c>
      <c r="F4" s="235">
        <v>0</v>
      </c>
    </row>
    <row r="5" spans="1:6" ht="15" customHeight="1">
      <c r="A5" s="224" t="s">
        <v>469</v>
      </c>
      <c r="B5" s="233"/>
      <c r="C5" s="189">
        <f aca="true" t="shared" si="0" ref="C5:C20">SUM(D5:F5)</f>
        <v>38792</v>
      </c>
      <c r="D5" s="189">
        <v>4176</v>
      </c>
      <c r="E5" s="189">
        <v>34616</v>
      </c>
      <c r="F5" s="235">
        <v>0</v>
      </c>
    </row>
    <row r="6" spans="1:6" ht="15" customHeight="1">
      <c r="A6" s="224" t="s">
        <v>470</v>
      </c>
      <c r="B6" s="233"/>
      <c r="C6" s="189">
        <f t="shared" si="0"/>
        <v>44524</v>
      </c>
      <c r="D6" s="189">
        <v>6624</v>
      </c>
      <c r="E6" s="189">
        <v>37900</v>
      </c>
      <c r="F6" s="235">
        <v>0</v>
      </c>
    </row>
    <row r="7" spans="1:6" ht="15" customHeight="1">
      <c r="A7" s="224" t="s">
        <v>471</v>
      </c>
      <c r="B7" s="233"/>
      <c r="C7" s="189">
        <f t="shared" si="0"/>
        <v>44512</v>
      </c>
      <c r="D7" s="189">
        <v>5990</v>
      </c>
      <c r="E7" s="189">
        <v>38522</v>
      </c>
      <c r="F7" s="235">
        <v>0</v>
      </c>
    </row>
    <row r="8" spans="1:6" ht="15" customHeight="1">
      <c r="A8" s="244" t="s">
        <v>472</v>
      </c>
      <c r="B8" s="244"/>
      <c r="C8" s="189">
        <f t="shared" si="0"/>
        <v>69429</v>
      </c>
      <c r="D8" s="189">
        <v>10499</v>
      </c>
      <c r="E8" s="189">
        <v>58930</v>
      </c>
      <c r="F8" s="235">
        <v>0</v>
      </c>
    </row>
    <row r="9" spans="1:6" ht="15" customHeight="1">
      <c r="A9" s="224" t="s">
        <v>482</v>
      </c>
      <c r="B9" s="246"/>
      <c r="C9" s="189">
        <f t="shared" si="0"/>
        <v>71007</v>
      </c>
      <c r="D9" s="189">
        <v>9918</v>
      </c>
      <c r="E9" s="189">
        <v>61089</v>
      </c>
      <c r="F9" s="235">
        <v>0</v>
      </c>
    </row>
    <row r="10" spans="1:6" ht="15" customHeight="1">
      <c r="A10" s="224" t="s">
        <v>483</v>
      </c>
      <c r="B10" s="246"/>
      <c r="C10" s="189">
        <f t="shared" si="0"/>
        <v>68456</v>
      </c>
      <c r="D10" s="189">
        <v>9418</v>
      </c>
      <c r="E10" s="189">
        <v>59038</v>
      </c>
      <c r="F10" s="235">
        <v>0</v>
      </c>
    </row>
    <row r="11" spans="1:6" ht="15" customHeight="1">
      <c r="A11" s="224" t="s">
        <v>481</v>
      </c>
      <c r="B11" s="246"/>
      <c r="C11" s="189">
        <f t="shared" si="0"/>
        <v>55637</v>
      </c>
      <c r="D11" s="189">
        <v>6983</v>
      </c>
      <c r="E11" s="189">
        <v>48654</v>
      </c>
      <c r="F11" s="235">
        <v>0</v>
      </c>
    </row>
    <row r="12" spans="1:6" ht="15" customHeight="1">
      <c r="A12" s="224" t="s">
        <v>480</v>
      </c>
      <c r="B12" s="246"/>
      <c r="C12" s="189">
        <f t="shared" si="0"/>
        <v>59235</v>
      </c>
      <c r="D12" s="189">
        <v>12282</v>
      </c>
      <c r="E12" s="189">
        <v>46953</v>
      </c>
      <c r="F12" s="235">
        <v>0</v>
      </c>
    </row>
    <row r="13" spans="1:6" ht="15" customHeight="1">
      <c r="A13" s="224" t="s">
        <v>479</v>
      </c>
      <c r="B13" s="246"/>
      <c r="C13" s="189">
        <f t="shared" si="0"/>
        <v>59999</v>
      </c>
      <c r="D13" s="189">
        <v>10840</v>
      </c>
      <c r="E13" s="189">
        <v>49159</v>
      </c>
      <c r="F13" s="235">
        <v>0</v>
      </c>
    </row>
    <row r="14" spans="1:6" ht="15" customHeight="1">
      <c r="A14" s="224" t="s">
        <v>478</v>
      </c>
      <c r="B14" s="233"/>
      <c r="C14" s="189">
        <f t="shared" si="0"/>
        <v>57866</v>
      </c>
      <c r="D14" s="189">
        <v>9289</v>
      </c>
      <c r="E14" s="189">
        <v>48577</v>
      </c>
      <c r="F14" s="235">
        <v>0</v>
      </c>
    </row>
    <row r="15" spans="1:6" s="196" customFormat="1" ht="15" customHeight="1">
      <c r="A15" s="224" t="s">
        <v>477</v>
      </c>
      <c r="B15" s="233"/>
      <c r="C15" s="189">
        <f t="shared" si="0"/>
        <v>40156</v>
      </c>
      <c r="D15" s="189">
        <v>7823</v>
      </c>
      <c r="E15" s="189">
        <v>32320</v>
      </c>
      <c r="F15" s="235">
        <v>13</v>
      </c>
    </row>
    <row r="16" spans="1:6" s="196" customFormat="1" ht="15" customHeight="1">
      <c r="A16" s="224" t="s">
        <v>635</v>
      </c>
      <c r="B16" s="233"/>
      <c r="C16" s="189">
        <f t="shared" si="0"/>
        <v>63398</v>
      </c>
      <c r="D16" s="189">
        <v>9613</v>
      </c>
      <c r="E16" s="189">
        <v>53773</v>
      </c>
      <c r="F16" s="235">
        <v>12</v>
      </c>
    </row>
    <row r="17" spans="1:6" s="196" customFormat="1" ht="15" customHeight="1">
      <c r="A17" s="224" t="s">
        <v>476</v>
      </c>
      <c r="B17" s="233"/>
      <c r="C17" s="189">
        <f t="shared" si="0"/>
        <v>88526</v>
      </c>
      <c r="D17" s="189">
        <v>13462</v>
      </c>
      <c r="E17" s="189">
        <v>75064</v>
      </c>
      <c r="F17" s="235">
        <v>0</v>
      </c>
    </row>
    <row r="18" spans="1:6" s="196" customFormat="1" ht="15" customHeight="1">
      <c r="A18" s="224" t="s">
        <v>475</v>
      </c>
      <c r="B18" s="237"/>
      <c r="C18" s="189">
        <f t="shared" si="0"/>
        <v>102978</v>
      </c>
      <c r="D18" s="189">
        <v>14605</v>
      </c>
      <c r="E18" s="189">
        <v>88373</v>
      </c>
      <c r="F18" s="235">
        <v>0</v>
      </c>
    </row>
    <row r="19" spans="1:6" s="196" customFormat="1" ht="15" customHeight="1">
      <c r="A19" s="224" t="s">
        <v>474</v>
      </c>
      <c r="B19" s="237"/>
      <c r="C19" s="189">
        <f t="shared" si="0"/>
        <v>142547</v>
      </c>
      <c r="D19" s="189">
        <v>20047</v>
      </c>
      <c r="E19" s="189">
        <v>122500</v>
      </c>
      <c r="F19" s="235">
        <v>0</v>
      </c>
    </row>
    <row r="20" spans="1:6" s="196" customFormat="1" ht="15" customHeight="1">
      <c r="A20" s="224" t="s">
        <v>473</v>
      </c>
      <c r="B20" s="233"/>
      <c r="C20" s="189">
        <f t="shared" si="0"/>
        <v>133261</v>
      </c>
      <c r="D20" s="189">
        <v>24239</v>
      </c>
      <c r="E20" s="189">
        <v>109022</v>
      </c>
      <c r="F20" s="235">
        <v>0</v>
      </c>
    </row>
    <row r="21" spans="1:6" s="196" customFormat="1" ht="15" customHeight="1">
      <c r="A21" s="224" t="s">
        <v>578</v>
      </c>
      <c r="B21" s="237"/>
      <c r="C21" s="189">
        <f>SUM(D21:F21)</f>
        <v>156300</v>
      </c>
      <c r="D21" s="189">
        <v>32859</v>
      </c>
      <c r="E21" s="189">
        <v>123423</v>
      </c>
      <c r="F21" s="235">
        <v>18</v>
      </c>
    </row>
    <row r="22" spans="1:6" ht="15" customHeight="1">
      <c r="A22" s="224" t="s">
        <v>582</v>
      </c>
      <c r="B22" s="233"/>
      <c r="C22" s="189">
        <f>SUM(D22:F22)</f>
        <v>160036</v>
      </c>
      <c r="D22" s="189">
        <v>43872</v>
      </c>
      <c r="E22" s="189">
        <v>116164</v>
      </c>
      <c r="F22" s="235">
        <v>0</v>
      </c>
    </row>
    <row r="23" spans="1:6" s="196" customFormat="1" ht="15" customHeight="1">
      <c r="A23" s="224" t="s">
        <v>627</v>
      </c>
      <c r="B23" s="233"/>
      <c r="C23" s="189">
        <f>SUM(D23:F23)</f>
        <v>140046</v>
      </c>
      <c r="D23" s="189">
        <v>42162</v>
      </c>
      <c r="E23" s="189">
        <v>97882</v>
      </c>
      <c r="F23" s="235">
        <v>2</v>
      </c>
    </row>
    <row r="24" spans="1:6" ht="15" customHeight="1">
      <c r="A24" s="224" t="s">
        <v>655</v>
      </c>
      <c r="B24" s="233"/>
      <c r="C24" s="189">
        <f>SUM(D24:F24)</f>
        <v>1152</v>
      </c>
      <c r="D24" s="189">
        <v>991</v>
      </c>
      <c r="E24" s="189">
        <v>161</v>
      </c>
      <c r="F24" s="235">
        <v>0</v>
      </c>
    </row>
    <row r="25" spans="1:6" ht="15" customHeight="1">
      <c r="A25" s="226" t="s">
        <v>673</v>
      </c>
      <c r="B25" s="299"/>
      <c r="C25" s="227">
        <f>SUM(D25:F25)</f>
        <v>1761</v>
      </c>
      <c r="D25" s="227">
        <v>1725</v>
      </c>
      <c r="E25" s="227">
        <v>36</v>
      </c>
      <c r="F25" s="253">
        <v>0</v>
      </c>
    </row>
    <row r="26" spans="1:2" ht="13.5" customHeight="1">
      <c r="A26" s="231" t="s">
        <v>329</v>
      </c>
      <c r="B26" s="231"/>
    </row>
    <row r="27" ht="6" customHeight="1"/>
  </sheetData>
  <sheetProtection/>
  <mergeCells count="1">
    <mergeCell ref="A3:B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pane xSplit="1" ySplit="5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I1"/>
    </sheetView>
  </sheetViews>
  <sheetFormatPr defaultColWidth="8.625" defaultRowHeight="13.5" customHeight="1"/>
  <cols>
    <col min="1" max="1" width="16.75390625" style="6" customWidth="1"/>
    <col min="2" max="9" width="10.00390625" style="6" customWidth="1"/>
    <col min="10" max="16384" width="8.625" style="6" customWidth="1"/>
  </cols>
  <sheetData>
    <row r="1" spans="1:9" ht="19.5" customHeight="1">
      <c r="A1" s="502" t="s">
        <v>165</v>
      </c>
      <c r="B1" s="502"/>
      <c r="C1" s="502"/>
      <c r="D1" s="502"/>
      <c r="E1" s="502"/>
      <c r="F1" s="502"/>
      <c r="G1" s="502"/>
      <c r="H1" s="502"/>
      <c r="I1" s="502"/>
    </row>
    <row r="2" spans="1:9" ht="19.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3.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5" customHeight="1">
      <c r="A4" s="377" t="s">
        <v>221</v>
      </c>
      <c r="B4" s="503" t="s">
        <v>1</v>
      </c>
      <c r="C4" s="504"/>
      <c r="D4" s="503" t="s">
        <v>2</v>
      </c>
      <c r="E4" s="377"/>
      <c r="F4" s="505" t="s">
        <v>266</v>
      </c>
      <c r="G4" s="506"/>
      <c r="H4" s="506"/>
      <c r="I4" s="506"/>
    </row>
    <row r="5" spans="1:9" ht="15" customHeight="1">
      <c r="A5" s="378"/>
      <c r="B5" s="37"/>
      <c r="C5" s="129" t="s">
        <v>108</v>
      </c>
      <c r="D5" s="37"/>
      <c r="E5" s="129" t="s">
        <v>108</v>
      </c>
      <c r="F5" s="127" t="s">
        <v>0</v>
      </c>
      <c r="G5" s="127" t="s">
        <v>156</v>
      </c>
      <c r="H5" s="127" t="s">
        <v>583</v>
      </c>
      <c r="I5" s="128" t="s">
        <v>157</v>
      </c>
    </row>
    <row r="6" spans="1:9" ht="15" customHeight="1">
      <c r="A6" s="281" t="s">
        <v>414</v>
      </c>
      <c r="B6" s="2" t="s">
        <v>311</v>
      </c>
      <c r="C6" s="2" t="s">
        <v>311</v>
      </c>
      <c r="D6" s="2" t="s">
        <v>311</v>
      </c>
      <c r="E6" s="2" t="s">
        <v>311</v>
      </c>
      <c r="F6" s="9">
        <f aca="true" t="shared" si="0" ref="F6:F19">SUM(G6:I6)</f>
        <v>1317</v>
      </c>
      <c r="G6" s="9">
        <v>1148</v>
      </c>
      <c r="H6" s="9">
        <v>169</v>
      </c>
      <c r="I6" s="31">
        <v>0</v>
      </c>
    </row>
    <row r="7" spans="1:9" ht="15" customHeight="1">
      <c r="A7" s="281" t="s">
        <v>415</v>
      </c>
      <c r="B7" s="9">
        <v>84050</v>
      </c>
      <c r="C7" s="9">
        <v>67221</v>
      </c>
      <c r="D7" s="9">
        <v>21975</v>
      </c>
      <c r="E7" s="9">
        <v>10370</v>
      </c>
      <c r="F7" s="9">
        <f t="shared" si="0"/>
        <v>1271</v>
      </c>
      <c r="G7" s="9">
        <v>972</v>
      </c>
      <c r="H7" s="9">
        <v>135</v>
      </c>
      <c r="I7" s="31">
        <v>164</v>
      </c>
    </row>
    <row r="8" spans="1:9" ht="15" customHeight="1">
      <c r="A8" s="281" t="s">
        <v>416</v>
      </c>
      <c r="B8" s="9">
        <v>84133</v>
      </c>
      <c r="C8" s="9">
        <v>68099</v>
      </c>
      <c r="D8" s="9">
        <v>19588</v>
      </c>
      <c r="E8" s="9">
        <v>8571</v>
      </c>
      <c r="F8" s="9">
        <f t="shared" si="0"/>
        <v>1132</v>
      </c>
      <c r="G8" s="9">
        <v>840</v>
      </c>
      <c r="H8" s="9">
        <v>131</v>
      </c>
      <c r="I8" s="31">
        <v>161</v>
      </c>
    </row>
    <row r="9" spans="1:9" ht="15" customHeight="1">
      <c r="A9" s="281" t="s">
        <v>417</v>
      </c>
      <c r="B9" s="9">
        <v>85361</v>
      </c>
      <c r="C9" s="9">
        <v>69691</v>
      </c>
      <c r="D9" s="9">
        <v>16793</v>
      </c>
      <c r="E9" s="9">
        <v>6088</v>
      </c>
      <c r="F9" s="9">
        <f t="shared" si="0"/>
        <v>991</v>
      </c>
      <c r="G9" s="9">
        <v>709</v>
      </c>
      <c r="H9" s="9">
        <v>123</v>
      </c>
      <c r="I9" s="31">
        <v>159</v>
      </c>
    </row>
    <row r="10" spans="1:9" ht="15" customHeight="1">
      <c r="A10" s="281" t="s">
        <v>418</v>
      </c>
      <c r="B10" s="2">
        <v>85291</v>
      </c>
      <c r="C10" s="2">
        <v>70062</v>
      </c>
      <c r="D10" s="2">
        <v>12230</v>
      </c>
      <c r="E10" s="2">
        <v>4342</v>
      </c>
      <c r="F10" s="9">
        <f t="shared" si="0"/>
        <v>837</v>
      </c>
      <c r="G10" s="9">
        <v>621</v>
      </c>
      <c r="H10" s="9">
        <v>111</v>
      </c>
      <c r="I10" s="31">
        <v>105</v>
      </c>
    </row>
    <row r="11" spans="1:9" ht="15" customHeight="1">
      <c r="A11" s="281" t="s">
        <v>419</v>
      </c>
      <c r="B11" s="2">
        <v>80438</v>
      </c>
      <c r="C11" s="2">
        <v>66050</v>
      </c>
      <c r="D11" s="2">
        <v>13396</v>
      </c>
      <c r="E11" s="2">
        <v>3287</v>
      </c>
      <c r="F11" s="9">
        <f t="shared" si="0"/>
        <v>611</v>
      </c>
      <c r="G11" s="9">
        <v>483</v>
      </c>
      <c r="H11" s="9">
        <v>128</v>
      </c>
      <c r="I11" s="31">
        <v>0</v>
      </c>
    </row>
    <row r="12" spans="1:9" ht="15" customHeight="1">
      <c r="A12" s="281" t="s">
        <v>420</v>
      </c>
      <c r="B12" s="3">
        <v>73908</v>
      </c>
      <c r="C12" s="3">
        <v>60376</v>
      </c>
      <c r="D12" s="3">
        <v>11935</v>
      </c>
      <c r="E12" s="3">
        <v>2449</v>
      </c>
      <c r="F12" s="3">
        <f t="shared" si="0"/>
        <v>525</v>
      </c>
      <c r="G12" s="3">
        <v>414</v>
      </c>
      <c r="H12" s="3">
        <v>111</v>
      </c>
      <c r="I12" s="31">
        <v>0</v>
      </c>
    </row>
    <row r="13" spans="1:11" s="7" customFormat="1" ht="15" customHeight="1">
      <c r="A13" s="281" t="s">
        <v>421</v>
      </c>
      <c r="B13" s="2">
        <v>70546</v>
      </c>
      <c r="C13" s="2">
        <v>57810</v>
      </c>
      <c r="D13" s="2">
        <v>10825</v>
      </c>
      <c r="E13" s="2">
        <v>2044</v>
      </c>
      <c r="F13" s="9">
        <f t="shared" si="0"/>
        <v>515</v>
      </c>
      <c r="G13" s="9">
        <v>407</v>
      </c>
      <c r="H13" s="9">
        <v>108</v>
      </c>
      <c r="I13" s="31">
        <v>0</v>
      </c>
      <c r="K13" s="43"/>
    </row>
    <row r="14" spans="1:11" s="7" customFormat="1" ht="15" customHeight="1">
      <c r="A14" s="281" t="s">
        <v>422</v>
      </c>
      <c r="B14" s="2">
        <v>63527</v>
      </c>
      <c r="C14" s="2">
        <v>52185</v>
      </c>
      <c r="D14" s="2">
        <v>9144</v>
      </c>
      <c r="E14" s="2">
        <v>1497</v>
      </c>
      <c r="F14" s="9">
        <f t="shared" si="0"/>
        <v>494</v>
      </c>
      <c r="G14" s="9">
        <v>396</v>
      </c>
      <c r="H14" s="9">
        <v>98</v>
      </c>
      <c r="I14" s="31">
        <v>0</v>
      </c>
      <c r="K14" s="43"/>
    </row>
    <row r="15" spans="1:11" s="7" customFormat="1" ht="15" customHeight="1">
      <c r="A15" s="281" t="s">
        <v>423</v>
      </c>
      <c r="B15" s="2">
        <v>59694</v>
      </c>
      <c r="C15" s="2">
        <v>49046</v>
      </c>
      <c r="D15" s="2">
        <v>8004</v>
      </c>
      <c r="E15" s="2">
        <v>1195</v>
      </c>
      <c r="F15" s="9">
        <f t="shared" si="0"/>
        <v>461</v>
      </c>
      <c r="G15" s="9">
        <v>369</v>
      </c>
      <c r="H15" s="9">
        <v>92</v>
      </c>
      <c r="I15" s="31">
        <v>0</v>
      </c>
      <c r="K15" s="43"/>
    </row>
    <row r="16" spans="1:11" s="7" customFormat="1" ht="15" customHeight="1">
      <c r="A16" s="281" t="s">
        <v>424</v>
      </c>
      <c r="B16" s="2">
        <v>55984</v>
      </c>
      <c r="C16" s="2">
        <v>45910</v>
      </c>
      <c r="D16" s="2">
        <v>7218</v>
      </c>
      <c r="E16" s="2">
        <v>987</v>
      </c>
      <c r="F16" s="9">
        <f t="shared" si="0"/>
        <v>380</v>
      </c>
      <c r="G16" s="9">
        <v>290</v>
      </c>
      <c r="H16" s="9">
        <v>90</v>
      </c>
      <c r="I16" s="31">
        <v>0</v>
      </c>
      <c r="J16" s="43"/>
      <c r="K16" s="43"/>
    </row>
    <row r="17" spans="1:11" s="7" customFormat="1" ht="15" customHeight="1">
      <c r="A17" s="281" t="s">
        <v>425</v>
      </c>
      <c r="B17" s="2">
        <v>51964</v>
      </c>
      <c r="C17" s="2">
        <v>42487</v>
      </c>
      <c r="D17" s="2">
        <v>6464</v>
      </c>
      <c r="E17" s="2">
        <v>796</v>
      </c>
      <c r="F17" s="9">
        <f t="shared" si="0"/>
        <v>319</v>
      </c>
      <c r="G17" s="9">
        <v>228</v>
      </c>
      <c r="H17" s="9">
        <v>91</v>
      </c>
      <c r="I17" s="31">
        <v>0</v>
      </c>
      <c r="J17" s="43"/>
      <c r="K17" s="43"/>
    </row>
    <row r="18" spans="1:11" s="7" customFormat="1" ht="15" customHeight="1">
      <c r="A18" s="281" t="s">
        <v>426</v>
      </c>
      <c r="B18" s="2">
        <v>48617</v>
      </c>
      <c r="C18" s="2">
        <v>39986</v>
      </c>
      <c r="D18" s="2">
        <v>5785</v>
      </c>
      <c r="E18" s="2">
        <v>673</v>
      </c>
      <c r="F18" s="9">
        <f t="shared" si="0"/>
        <v>299</v>
      </c>
      <c r="G18" s="9">
        <v>202</v>
      </c>
      <c r="H18" s="9">
        <v>97</v>
      </c>
      <c r="I18" s="31">
        <v>0</v>
      </c>
      <c r="J18" s="43"/>
      <c r="K18" s="43"/>
    </row>
    <row r="19" spans="1:11" s="7" customFormat="1" ht="15" customHeight="1">
      <c r="A19" s="281" t="s">
        <v>427</v>
      </c>
      <c r="B19" s="2">
        <v>45283</v>
      </c>
      <c r="C19" s="2">
        <v>37479</v>
      </c>
      <c r="D19" s="2">
        <v>5118</v>
      </c>
      <c r="E19" s="2">
        <v>555</v>
      </c>
      <c r="F19" s="9">
        <f t="shared" si="0"/>
        <v>279</v>
      </c>
      <c r="G19" s="9">
        <v>163</v>
      </c>
      <c r="H19" s="9">
        <v>116</v>
      </c>
      <c r="I19" s="31">
        <v>0</v>
      </c>
      <c r="J19" s="43"/>
      <c r="K19" s="43"/>
    </row>
    <row r="20" spans="1:11" s="7" customFormat="1" ht="15" customHeight="1">
      <c r="A20" s="281" t="s">
        <v>428</v>
      </c>
      <c r="B20" s="2">
        <v>42843</v>
      </c>
      <c r="C20" s="2">
        <v>35531</v>
      </c>
      <c r="D20" s="2">
        <v>4588</v>
      </c>
      <c r="E20" s="2">
        <v>464</v>
      </c>
      <c r="F20" s="9">
        <f>SUM(G20:I20)</f>
        <v>254</v>
      </c>
      <c r="G20" s="9">
        <v>121</v>
      </c>
      <c r="H20" s="9">
        <v>133</v>
      </c>
      <c r="I20" s="31">
        <v>0</v>
      </c>
      <c r="J20" s="43"/>
      <c r="K20" s="43"/>
    </row>
    <row r="21" spans="1:11" s="7" customFormat="1" ht="15" customHeight="1">
      <c r="A21" s="281" t="s">
        <v>429</v>
      </c>
      <c r="B21" s="2">
        <v>40910</v>
      </c>
      <c r="C21" s="2">
        <v>34234</v>
      </c>
      <c r="D21" s="2">
        <v>4106</v>
      </c>
      <c r="E21" s="2">
        <v>401</v>
      </c>
      <c r="F21" s="9">
        <f>SUM(G21:I21)</f>
        <v>236</v>
      </c>
      <c r="G21" s="9">
        <v>101</v>
      </c>
      <c r="H21" s="9">
        <v>135</v>
      </c>
      <c r="I21" s="31">
        <v>0</v>
      </c>
      <c r="J21" s="43"/>
      <c r="K21" s="43"/>
    </row>
    <row r="22" spans="1:11" s="7" customFormat="1" ht="15" customHeight="1">
      <c r="A22" s="281" t="s">
        <v>430</v>
      </c>
      <c r="B22" s="2">
        <v>38934</v>
      </c>
      <c r="C22" s="2">
        <v>32587</v>
      </c>
      <c r="D22" s="2">
        <v>3762</v>
      </c>
      <c r="E22" s="2">
        <v>356</v>
      </c>
      <c r="F22" s="9">
        <f>SUM(G22:I22)</f>
        <v>229</v>
      </c>
      <c r="G22" s="9">
        <v>96</v>
      </c>
      <c r="H22" s="9">
        <v>133</v>
      </c>
      <c r="I22" s="31">
        <v>0</v>
      </c>
      <c r="J22" s="43"/>
      <c r="K22" s="43"/>
    </row>
    <row r="23" spans="1:11" s="7" customFormat="1" ht="15" customHeight="1">
      <c r="A23" s="281" t="s">
        <v>431</v>
      </c>
      <c r="B23" s="2">
        <v>36385</v>
      </c>
      <c r="C23" s="2">
        <v>30463</v>
      </c>
      <c r="D23" s="2">
        <v>3422</v>
      </c>
      <c r="E23" s="2">
        <v>299</v>
      </c>
      <c r="F23" s="9">
        <f>SUM(G23:I23)</f>
        <v>228</v>
      </c>
      <c r="G23" s="9">
        <v>97</v>
      </c>
      <c r="H23" s="9">
        <v>131</v>
      </c>
      <c r="I23" s="31">
        <v>0</v>
      </c>
      <c r="J23" s="43"/>
      <c r="K23" s="43"/>
    </row>
    <row r="24" spans="1:11" s="103" customFormat="1" ht="15" customHeight="1">
      <c r="A24" s="246" t="s">
        <v>619</v>
      </c>
      <c r="B24" s="308">
        <v>33803</v>
      </c>
      <c r="C24" s="308">
        <v>28242</v>
      </c>
      <c r="D24" s="308">
        <v>3155</v>
      </c>
      <c r="E24" s="308">
        <v>255</v>
      </c>
      <c r="F24" s="234">
        <v>230</v>
      </c>
      <c r="G24" s="234">
        <v>108</v>
      </c>
      <c r="H24" s="234">
        <v>122</v>
      </c>
      <c r="I24" s="235">
        <v>0</v>
      </c>
      <c r="J24" s="44"/>
      <c r="K24" s="44"/>
    </row>
    <row r="25" spans="1:11" s="103" customFormat="1" ht="15" customHeight="1">
      <c r="A25" s="246" t="s">
        <v>620</v>
      </c>
      <c r="B25" s="308">
        <v>31046</v>
      </c>
      <c r="C25" s="308">
        <v>25942</v>
      </c>
      <c r="D25" s="308">
        <v>2873</v>
      </c>
      <c r="E25" s="308">
        <v>221</v>
      </c>
      <c r="F25" s="234">
        <v>228</v>
      </c>
      <c r="G25" s="234">
        <v>110</v>
      </c>
      <c r="H25" s="234">
        <v>118</v>
      </c>
      <c r="I25" s="235">
        <v>0</v>
      </c>
      <c r="J25" s="44"/>
      <c r="K25" s="44"/>
    </row>
    <row r="26" spans="1:11" s="7" customFormat="1" ht="15" customHeight="1">
      <c r="A26" s="246" t="s">
        <v>653</v>
      </c>
      <c r="B26" s="308">
        <v>28896</v>
      </c>
      <c r="C26" s="308">
        <v>24107</v>
      </c>
      <c r="D26" s="308">
        <v>2569</v>
      </c>
      <c r="E26" s="308">
        <v>195</v>
      </c>
      <c r="F26" s="234">
        <v>229</v>
      </c>
      <c r="G26" s="234">
        <v>133</v>
      </c>
      <c r="H26" s="234">
        <v>96</v>
      </c>
      <c r="I26" s="235">
        <v>0</v>
      </c>
      <c r="J26" s="43"/>
      <c r="K26" s="43"/>
    </row>
    <row r="27" spans="1:11" s="103" customFormat="1" ht="15" customHeight="1">
      <c r="A27" s="310" t="s">
        <v>668</v>
      </c>
      <c r="B27" s="311">
        <v>26926</v>
      </c>
      <c r="C27" s="311">
        <v>22358</v>
      </c>
      <c r="D27" s="311">
        <v>2296</v>
      </c>
      <c r="E27" s="311">
        <v>168</v>
      </c>
      <c r="F27" s="252">
        <v>224</v>
      </c>
      <c r="G27" s="252">
        <v>143</v>
      </c>
      <c r="H27" s="252">
        <v>81</v>
      </c>
      <c r="I27" s="253">
        <v>0</v>
      </c>
      <c r="J27" s="44"/>
      <c r="K27" s="44"/>
    </row>
    <row r="28" spans="1:9" ht="13.5" customHeight="1">
      <c r="A28" s="7" t="s">
        <v>574</v>
      </c>
      <c r="B28" s="7"/>
      <c r="C28" s="7"/>
      <c r="D28" s="7"/>
      <c r="E28" s="7"/>
      <c r="F28" s="7"/>
      <c r="G28" s="7"/>
      <c r="H28" s="7"/>
      <c r="I28" s="7"/>
    </row>
    <row r="29" spans="1:9" ht="13.5" customHeight="1">
      <c r="A29" s="7" t="s">
        <v>313</v>
      </c>
      <c r="B29" s="7"/>
      <c r="C29" s="7"/>
      <c r="D29" s="7"/>
      <c r="E29" s="7"/>
      <c r="F29" s="7"/>
      <c r="G29" s="7"/>
      <c r="H29" s="7"/>
      <c r="I29" s="7"/>
    </row>
    <row r="30" spans="1:9" ht="13.5" customHeight="1">
      <c r="A30" s="7" t="s">
        <v>575</v>
      </c>
      <c r="B30" s="7"/>
      <c r="C30" s="7"/>
      <c r="D30" s="7"/>
      <c r="E30" s="7"/>
      <c r="F30" s="7"/>
      <c r="G30" s="7"/>
      <c r="H30" s="7"/>
      <c r="I30" s="7"/>
    </row>
    <row r="31" spans="1:9" ht="13.5" customHeight="1">
      <c r="A31" s="7" t="s">
        <v>556</v>
      </c>
      <c r="B31" s="7"/>
      <c r="C31" s="7"/>
      <c r="D31" s="7"/>
      <c r="E31" s="7"/>
      <c r="F31" s="7"/>
      <c r="G31" s="7"/>
      <c r="H31" s="7"/>
      <c r="I31" s="7"/>
    </row>
  </sheetData>
  <sheetProtection/>
  <mergeCells count="5">
    <mergeCell ref="A1:I1"/>
    <mergeCell ref="A4:A5"/>
    <mergeCell ref="B4:C4"/>
    <mergeCell ref="D4:E4"/>
    <mergeCell ref="F4:I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pane xSplit="1" ySplit="5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I1"/>
    </sheetView>
  </sheetViews>
  <sheetFormatPr defaultColWidth="9.00390625" defaultRowHeight="13.5" customHeight="1"/>
  <cols>
    <col min="1" max="1" width="15.50390625" style="6" customWidth="1"/>
    <col min="2" max="6" width="9.50390625" style="6" customWidth="1"/>
    <col min="7" max="7" width="9.625" style="6" customWidth="1"/>
    <col min="8" max="8" width="9.75390625" style="6" customWidth="1"/>
    <col min="9" max="9" width="9.50390625" style="6" customWidth="1"/>
    <col min="10" max="16384" width="9.00390625" style="6" customWidth="1"/>
  </cols>
  <sheetData>
    <row r="1" spans="1:9" ht="19.5" customHeight="1">
      <c r="A1" s="385" t="s">
        <v>166</v>
      </c>
      <c r="B1" s="385"/>
      <c r="C1" s="385"/>
      <c r="D1" s="385"/>
      <c r="E1" s="385"/>
      <c r="F1" s="385"/>
      <c r="G1" s="385"/>
      <c r="H1" s="385"/>
      <c r="I1" s="385"/>
    </row>
    <row r="2" spans="1:9" ht="19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13.5" customHeight="1">
      <c r="A3" s="6" t="s">
        <v>553</v>
      </c>
      <c r="B3" s="21"/>
      <c r="C3" s="21"/>
      <c r="D3" s="21"/>
      <c r="E3" s="21"/>
      <c r="F3" s="21"/>
      <c r="G3" s="21"/>
      <c r="H3" s="21"/>
      <c r="I3" s="45"/>
    </row>
    <row r="4" spans="1:9" ht="15" customHeight="1">
      <c r="A4" s="377" t="s">
        <v>267</v>
      </c>
      <c r="B4" s="400" t="s">
        <v>268</v>
      </c>
      <c r="C4" s="401"/>
      <c r="D4" s="402"/>
      <c r="E4" s="400" t="s">
        <v>307</v>
      </c>
      <c r="F4" s="401"/>
      <c r="G4" s="402"/>
      <c r="H4" s="379" t="s">
        <v>643</v>
      </c>
      <c r="I4" s="383" t="s">
        <v>96</v>
      </c>
    </row>
    <row r="5" spans="1:9" ht="15" customHeight="1">
      <c r="A5" s="452"/>
      <c r="B5" s="109" t="s">
        <v>38</v>
      </c>
      <c r="C5" s="109" t="s">
        <v>268</v>
      </c>
      <c r="D5" s="109" t="s">
        <v>98</v>
      </c>
      <c r="E5" s="136" t="s">
        <v>3</v>
      </c>
      <c r="F5" s="109" t="s">
        <v>308</v>
      </c>
      <c r="G5" s="136" t="s">
        <v>309</v>
      </c>
      <c r="H5" s="507"/>
      <c r="I5" s="384"/>
    </row>
    <row r="6" spans="1:9" ht="15" customHeight="1">
      <c r="A6" s="281" t="s">
        <v>484</v>
      </c>
      <c r="B6" s="9">
        <v>41</v>
      </c>
      <c r="C6" s="2" t="s">
        <v>101</v>
      </c>
      <c r="D6" s="2" t="s">
        <v>101</v>
      </c>
      <c r="E6" s="2" t="s">
        <v>101</v>
      </c>
      <c r="F6" s="2" t="s">
        <v>101</v>
      </c>
      <c r="G6" s="2" t="s">
        <v>101</v>
      </c>
      <c r="H6" s="9">
        <v>281</v>
      </c>
      <c r="I6" s="31">
        <v>257</v>
      </c>
    </row>
    <row r="7" spans="1:9" ht="15" customHeight="1">
      <c r="A7" s="281" t="s">
        <v>485</v>
      </c>
      <c r="B7" s="9">
        <v>41</v>
      </c>
      <c r="C7" s="2" t="s">
        <v>101</v>
      </c>
      <c r="D7" s="2" t="s">
        <v>101</v>
      </c>
      <c r="E7" s="2" t="s">
        <v>101</v>
      </c>
      <c r="F7" s="2" t="s">
        <v>101</v>
      </c>
      <c r="G7" s="2" t="s">
        <v>101</v>
      </c>
      <c r="H7" s="9">
        <v>290</v>
      </c>
      <c r="I7" s="31">
        <v>279</v>
      </c>
    </row>
    <row r="8" spans="1:9" ht="15" customHeight="1">
      <c r="A8" s="281" t="s">
        <v>486</v>
      </c>
      <c r="B8" s="9">
        <v>41</v>
      </c>
      <c r="C8" s="2" t="s">
        <v>101</v>
      </c>
      <c r="D8" s="2" t="s">
        <v>101</v>
      </c>
      <c r="E8" s="2" t="s">
        <v>101</v>
      </c>
      <c r="F8" s="2" t="s">
        <v>101</v>
      </c>
      <c r="G8" s="2" t="s">
        <v>101</v>
      </c>
      <c r="H8" s="9">
        <v>267</v>
      </c>
      <c r="I8" s="31">
        <v>281</v>
      </c>
    </row>
    <row r="9" spans="1:9" ht="15" customHeight="1">
      <c r="A9" s="281" t="s">
        <v>487</v>
      </c>
      <c r="B9" s="9">
        <v>41</v>
      </c>
      <c r="C9" s="2" t="s">
        <v>101</v>
      </c>
      <c r="D9" s="2" t="s">
        <v>101</v>
      </c>
      <c r="E9" s="2" t="s">
        <v>101</v>
      </c>
      <c r="F9" s="2" t="s">
        <v>101</v>
      </c>
      <c r="G9" s="2" t="s">
        <v>101</v>
      </c>
      <c r="H9" s="2">
        <v>271</v>
      </c>
      <c r="I9" s="47">
        <v>289</v>
      </c>
    </row>
    <row r="10" spans="1:9" ht="15" customHeight="1">
      <c r="A10" s="281" t="s">
        <v>488</v>
      </c>
      <c r="B10" s="9">
        <v>41</v>
      </c>
      <c r="C10" s="2" t="s">
        <v>101</v>
      </c>
      <c r="D10" s="2" t="s">
        <v>101</v>
      </c>
      <c r="E10" s="2" t="s">
        <v>101</v>
      </c>
      <c r="F10" s="2" t="s">
        <v>101</v>
      </c>
      <c r="G10" s="2" t="s">
        <v>101</v>
      </c>
      <c r="H10" s="2">
        <v>279</v>
      </c>
      <c r="I10" s="47">
        <v>275</v>
      </c>
    </row>
    <row r="11" spans="1:9" ht="15" customHeight="1">
      <c r="A11" s="281" t="s">
        <v>489</v>
      </c>
      <c r="B11" s="9">
        <v>41</v>
      </c>
      <c r="C11" s="2" t="s">
        <v>101</v>
      </c>
      <c r="D11" s="2" t="s">
        <v>101</v>
      </c>
      <c r="E11" s="2" t="s">
        <v>101</v>
      </c>
      <c r="F11" s="2" t="s">
        <v>101</v>
      </c>
      <c r="G11" s="2" t="s">
        <v>101</v>
      </c>
      <c r="H11" s="9">
        <v>257</v>
      </c>
      <c r="I11" s="31">
        <v>276</v>
      </c>
    </row>
    <row r="12" spans="1:9" s="7" customFormat="1" ht="15" customHeight="1">
      <c r="A12" s="281" t="s">
        <v>490</v>
      </c>
      <c r="B12" s="9">
        <f aca="true" t="shared" si="0" ref="B12:B18">SUM(C12:D12)</f>
        <v>40</v>
      </c>
      <c r="C12" s="9">
        <v>38</v>
      </c>
      <c r="D12" s="9">
        <v>2</v>
      </c>
      <c r="E12" s="9">
        <f>SUM(F12:G12)</f>
        <v>5</v>
      </c>
      <c r="F12" s="9">
        <v>2</v>
      </c>
      <c r="G12" s="9">
        <v>3</v>
      </c>
      <c r="H12" s="2">
        <v>240</v>
      </c>
      <c r="I12" s="47">
        <v>270</v>
      </c>
    </row>
    <row r="13" spans="1:9" s="7" customFormat="1" ht="15" customHeight="1">
      <c r="A13" s="281" t="s">
        <v>491</v>
      </c>
      <c r="B13" s="9">
        <f t="shared" si="0"/>
        <v>40</v>
      </c>
      <c r="C13" s="9">
        <v>38</v>
      </c>
      <c r="D13" s="9">
        <v>2</v>
      </c>
      <c r="E13" s="9">
        <f>SUM(F13:G13)</f>
        <v>5</v>
      </c>
      <c r="F13" s="9">
        <v>2</v>
      </c>
      <c r="G13" s="9">
        <v>3</v>
      </c>
      <c r="H13" s="2">
        <v>274</v>
      </c>
      <c r="I13" s="47">
        <v>288</v>
      </c>
    </row>
    <row r="14" spans="1:9" s="7" customFormat="1" ht="15" customHeight="1">
      <c r="A14" s="281" t="s">
        <v>492</v>
      </c>
      <c r="B14" s="9">
        <f t="shared" si="0"/>
        <v>40</v>
      </c>
      <c r="C14" s="9">
        <v>38</v>
      </c>
      <c r="D14" s="9">
        <v>2</v>
      </c>
      <c r="E14" s="9">
        <f>SUM(F14:G14)</f>
        <v>5</v>
      </c>
      <c r="F14" s="9">
        <v>2</v>
      </c>
      <c r="G14" s="9">
        <v>3</v>
      </c>
      <c r="H14" s="2">
        <v>235</v>
      </c>
      <c r="I14" s="47">
        <v>272</v>
      </c>
    </row>
    <row r="15" spans="1:9" s="7" customFormat="1" ht="15" customHeight="1">
      <c r="A15" s="281" t="s">
        <v>493</v>
      </c>
      <c r="B15" s="9">
        <f t="shared" si="0"/>
        <v>40</v>
      </c>
      <c r="C15" s="9">
        <v>38</v>
      </c>
      <c r="D15" s="9">
        <v>2</v>
      </c>
      <c r="E15" s="9">
        <f>SUM(F15:G15)</f>
        <v>6</v>
      </c>
      <c r="F15" s="9">
        <v>3</v>
      </c>
      <c r="G15" s="9">
        <v>3</v>
      </c>
      <c r="H15" s="2">
        <v>232</v>
      </c>
      <c r="I15" s="47">
        <v>262</v>
      </c>
    </row>
    <row r="16" spans="1:9" s="7" customFormat="1" ht="15" customHeight="1">
      <c r="A16" s="281" t="s">
        <v>494</v>
      </c>
      <c r="B16" s="9">
        <f t="shared" si="0"/>
        <v>40</v>
      </c>
      <c r="C16" s="9">
        <v>38</v>
      </c>
      <c r="D16" s="9">
        <v>2</v>
      </c>
      <c r="E16" s="9">
        <f>SUM(F16:G16)</f>
        <v>5</v>
      </c>
      <c r="F16" s="9">
        <v>2</v>
      </c>
      <c r="G16" s="9">
        <v>3</v>
      </c>
      <c r="H16" s="2">
        <v>240</v>
      </c>
      <c r="I16" s="47">
        <v>262</v>
      </c>
    </row>
    <row r="17" spans="1:9" s="7" customFormat="1" ht="15" customHeight="1">
      <c r="A17" s="281" t="s">
        <v>495</v>
      </c>
      <c r="B17" s="9">
        <f>SUM(C17:D17)</f>
        <v>40</v>
      </c>
      <c r="C17" s="9">
        <v>38</v>
      </c>
      <c r="D17" s="9">
        <v>2</v>
      </c>
      <c r="E17" s="9">
        <f aca="true" t="shared" si="1" ref="E17:E26">SUM(F17:G17)</f>
        <v>0</v>
      </c>
      <c r="F17" s="9">
        <v>0</v>
      </c>
      <c r="G17" s="9">
        <v>0</v>
      </c>
      <c r="H17" s="2">
        <v>238</v>
      </c>
      <c r="I17" s="47">
        <v>263</v>
      </c>
    </row>
    <row r="18" spans="1:9" s="7" customFormat="1" ht="15" customHeight="1">
      <c r="A18" s="281" t="s">
        <v>496</v>
      </c>
      <c r="B18" s="9">
        <f t="shared" si="0"/>
        <v>40</v>
      </c>
      <c r="C18" s="9">
        <v>38</v>
      </c>
      <c r="D18" s="9">
        <v>2</v>
      </c>
      <c r="E18" s="9">
        <f t="shared" si="1"/>
        <v>0</v>
      </c>
      <c r="F18" s="9">
        <v>0</v>
      </c>
      <c r="G18" s="9">
        <v>0</v>
      </c>
      <c r="H18" s="2">
        <v>215</v>
      </c>
      <c r="I18" s="47">
        <v>266</v>
      </c>
    </row>
    <row r="19" spans="1:9" s="7" customFormat="1" ht="15" customHeight="1">
      <c r="A19" s="281" t="s">
        <v>497</v>
      </c>
      <c r="B19" s="9">
        <f aca="true" t="shared" si="2" ref="B19:B26">SUM(C19:D19)</f>
        <v>40</v>
      </c>
      <c r="C19" s="9">
        <v>38</v>
      </c>
      <c r="D19" s="9">
        <v>2</v>
      </c>
      <c r="E19" s="9">
        <f t="shared" si="1"/>
        <v>0</v>
      </c>
      <c r="F19" s="9">
        <v>0</v>
      </c>
      <c r="G19" s="9">
        <v>0</v>
      </c>
      <c r="H19" s="2">
        <v>226</v>
      </c>
      <c r="I19" s="47">
        <v>259</v>
      </c>
    </row>
    <row r="20" spans="1:9" s="7" customFormat="1" ht="15" customHeight="1">
      <c r="A20" s="281" t="s">
        <v>498</v>
      </c>
      <c r="B20" s="9">
        <f t="shared" si="2"/>
        <v>40</v>
      </c>
      <c r="C20" s="9">
        <v>38</v>
      </c>
      <c r="D20" s="9">
        <v>2</v>
      </c>
      <c r="E20" s="9">
        <f t="shared" si="1"/>
        <v>0</v>
      </c>
      <c r="F20" s="9">
        <v>0</v>
      </c>
      <c r="G20" s="9">
        <v>0</v>
      </c>
      <c r="H20" s="2">
        <v>216</v>
      </c>
      <c r="I20" s="47">
        <v>259</v>
      </c>
    </row>
    <row r="21" spans="1:9" s="7" customFormat="1" ht="15" customHeight="1">
      <c r="A21" s="281" t="s">
        <v>499</v>
      </c>
      <c r="B21" s="9">
        <f t="shared" si="2"/>
        <v>40</v>
      </c>
      <c r="C21" s="9">
        <v>38</v>
      </c>
      <c r="D21" s="9">
        <v>2</v>
      </c>
      <c r="E21" s="9">
        <f t="shared" si="1"/>
        <v>0</v>
      </c>
      <c r="F21" s="9">
        <v>0</v>
      </c>
      <c r="G21" s="9">
        <v>0</v>
      </c>
      <c r="H21" s="2">
        <v>217</v>
      </c>
      <c r="I21" s="47">
        <v>257</v>
      </c>
    </row>
    <row r="22" spans="1:9" s="7" customFormat="1" ht="15" customHeight="1">
      <c r="A22" s="281" t="s">
        <v>500</v>
      </c>
      <c r="B22" s="9">
        <f t="shared" si="2"/>
        <v>40</v>
      </c>
      <c r="C22" s="9">
        <v>38</v>
      </c>
      <c r="D22" s="9">
        <v>2</v>
      </c>
      <c r="E22" s="9">
        <f t="shared" si="1"/>
        <v>0</v>
      </c>
      <c r="F22" s="9">
        <v>0</v>
      </c>
      <c r="G22" s="9">
        <v>0</v>
      </c>
      <c r="H22" s="2">
        <v>216</v>
      </c>
      <c r="I22" s="47">
        <v>256</v>
      </c>
    </row>
    <row r="23" spans="1:9" s="103" customFormat="1" ht="15" customHeight="1">
      <c r="A23" s="246" t="s">
        <v>629</v>
      </c>
      <c r="B23" s="234">
        <f t="shared" si="2"/>
        <v>39</v>
      </c>
      <c r="C23" s="234">
        <v>37</v>
      </c>
      <c r="D23" s="234">
        <v>2</v>
      </c>
      <c r="E23" s="234">
        <f t="shared" si="1"/>
        <v>0</v>
      </c>
      <c r="F23" s="234">
        <v>0</v>
      </c>
      <c r="G23" s="234">
        <v>0</v>
      </c>
      <c r="H23" s="308">
        <v>222</v>
      </c>
      <c r="I23" s="323">
        <v>256</v>
      </c>
    </row>
    <row r="24" spans="1:9" s="7" customFormat="1" ht="15" customHeight="1">
      <c r="A24" s="246" t="s">
        <v>630</v>
      </c>
      <c r="B24" s="234">
        <f t="shared" si="2"/>
        <v>40</v>
      </c>
      <c r="C24" s="234">
        <v>38</v>
      </c>
      <c r="D24" s="234">
        <v>2</v>
      </c>
      <c r="E24" s="234">
        <f>SUM(F24:G24)</f>
        <v>0</v>
      </c>
      <c r="F24" s="234">
        <v>0</v>
      </c>
      <c r="G24" s="234">
        <v>0</v>
      </c>
      <c r="H24" s="308">
        <v>223</v>
      </c>
      <c r="I24" s="323">
        <v>256</v>
      </c>
    </row>
    <row r="25" spans="1:9" s="7" customFormat="1" ht="15" customHeight="1">
      <c r="A25" s="246" t="s">
        <v>656</v>
      </c>
      <c r="B25" s="234">
        <f t="shared" si="2"/>
        <v>40</v>
      </c>
      <c r="C25" s="234">
        <v>38</v>
      </c>
      <c r="D25" s="234">
        <v>2</v>
      </c>
      <c r="E25" s="234">
        <f>SUM(F25:G25)</f>
        <v>0</v>
      </c>
      <c r="F25" s="234">
        <v>0</v>
      </c>
      <c r="G25" s="234">
        <v>0</v>
      </c>
      <c r="H25" s="308">
        <v>190</v>
      </c>
      <c r="I25" s="323">
        <v>251</v>
      </c>
    </row>
    <row r="26" spans="1:9" s="103" customFormat="1" ht="15" customHeight="1">
      <c r="A26" s="310" t="s">
        <v>674</v>
      </c>
      <c r="B26" s="252">
        <f t="shared" si="2"/>
        <v>40</v>
      </c>
      <c r="C26" s="252">
        <v>38</v>
      </c>
      <c r="D26" s="252">
        <v>2</v>
      </c>
      <c r="E26" s="252">
        <f t="shared" si="1"/>
        <v>0</v>
      </c>
      <c r="F26" s="252">
        <v>0</v>
      </c>
      <c r="G26" s="252">
        <v>0</v>
      </c>
      <c r="H26" s="311">
        <v>186</v>
      </c>
      <c r="I26" s="324">
        <v>252</v>
      </c>
    </row>
    <row r="27" ht="12">
      <c r="A27" s="6" t="s">
        <v>326</v>
      </c>
    </row>
    <row r="28" ht="12">
      <c r="A28" s="6" t="s">
        <v>97</v>
      </c>
    </row>
    <row r="29" ht="12">
      <c r="A29" s="6" t="s">
        <v>359</v>
      </c>
    </row>
    <row r="30" ht="13.5" customHeight="1">
      <c r="A30" s="6" t="s">
        <v>576</v>
      </c>
    </row>
    <row r="31" ht="13.5" customHeight="1">
      <c r="A31" s="6" t="s">
        <v>557</v>
      </c>
    </row>
  </sheetData>
  <sheetProtection/>
  <mergeCells count="6">
    <mergeCell ref="A1:I1"/>
    <mergeCell ref="A4:A5"/>
    <mergeCell ref="I4:I5"/>
    <mergeCell ref="H4:H5"/>
    <mergeCell ref="B4:D4"/>
    <mergeCell ref="E4:G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E12:G16 F17:G1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pane xSplit="1" ySplit="3" topLeftCell="B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J1"/>
    </sheetView>
  </sheetViews>
  <sheetFormatPr defaultColWidth="9.00390625" defaultRowHeight="13.5" customHeight="1"/>
  <cols>
    <col min="1" max="1" width="16.75390625" style="6" customWidth="1"/>
    <col min="2" max="2" width="1.875" style="6" customWidth="1"/>
    <col min="3" max="3" width="7.50390625" style="6" customWidth="1"/>
    <col min="4" max="10" width="9.375" style="6" customWidth="1"/>
    <col min="11" max="16384" width="9.00390625" style="6" customWidth="1"/>
  </cols>
  <sheetData>
    <row r="1" spans="1:10" ht="19.5" customHeight="1">
      <c r="A1" s="385" t="s">
        <v>116</v>
      </c>
      <c r="B1" s="385"/>
      <c r="C1" s="385"/>
      <c r="D1" s="385"/>
      <c r="E1" s="385"/>
      <c r="F1" s="385"/>
      <c r="G1" s="385"/>
      <c r="H1" s="385"/>
      <c r="I1" s="385"/>
      <c r="J1" s="385"/>
    </row>
    <row r="2" ht="19.5" customHeight="1"/>
    <row r="3" spans="1:2" ht="19.5" customHeight="1">
      <c r="A3" s="15" t="s">
        <v>117</v>
      </c>
      <c r="B3" s="15"/>
    </row>
    <row r="4" spans="1:2" ht="13.5" customHeight="1">
      <c r="A4" s="5" t="s">
        <v>5</v>
      </c>
      <c r="B4" s="5"/>
    </row>
    <row r="5" spans="1:10" ht="13.5" customHeight="1">
      <c r="A5" s="6" t="s">
        <v>4</v>
      </c>
      <c r="J5" s="53"/>
    </row>
    <row r="6" spans="1:10" ht="15" customHeight="1">
      <c r="A6" s="377" t="s">
        <v>269</v>
      </c>
      <c r="B6" s="404" t="s">
        <v>270</v>
      </c>
      <c r="C6" s="516"/>
      <c r="D6" s="381" t="s">
        <v>273</v>
      </c>
      <c r="E6" s="506" t="s">
        <v>104</v>
      </c>
      <c r="F6" s="506"/>
      <c r="G6" s="506"/>
      <c r="H6" s="506"/>
      <c r="I6" s="379" t="s">
        <v>6</v>
      </c>
      <c r="J6" s="520" t="s">
        <v>271</v>
      </c>
    </row>
    <row r="7" spans="1:10" ht="15" customHeight="1">
      <c r="A7" s="378"/>
      <c r="B7" s="517"/>
      <c r="C7" s="518"/>
      <c r="D7" s="515"/>
      <c r="E7" s="16" t="s">
        <v>3</v>
      </c>
      <c r="F7" s="16" t="s">
        <v>183</v>
      </c>
      <c r="G7" s="16" t="s">
        <v>184</v>
      </c>
      <c r="H7" s="17" t="s">
        <v>185</v>
      </c>
      <c r="I7" s="507"/>
      <c r="J7" s="521"/>
    </row>
    <row r="8" spans="1:10" ht="15" customHeight="1">
      <c r="A8" s="281" t="s">
        <v>501</v>
      </c>
      <c r="B8" s="513">
        <f>SUM(D8:E8,I8:J8)</f>
        <v>111367</v>
      </c>
      <c r="C8" s="514"/>
      <c r="D8" s="9">
        <v>3087</v>
      </c>
      <c r="E8" s="9">
        <f>SUM(F8:H8)</f>
        <v>88865</v>
      </c>
      <c r="F8" s="9">
        <v>493</v>
      </c>
      <c r="G8" s="9">
        <v>85495</v>
      </c>
      <c r="H8" s="9">
        <v>2877</v>
      </c>
      <c r="I8" s="29">
        <v>4174</v>
      </c>
      <c r="J8" s="43">
        <v>15241</v>
      </c>
    </row>
    <row r="9" spans="1:10" ht="15" customHeight="1">
      <c r="A9" s="281" t="s">
        <v>502</v>
      </c>
      <c r="B9" s="508">
        <f aca="true" t="shared" si="0" ref="B9:B18">SUM(D9:E9,I9:J9)</f>
        <v>112979</v>
      </c>
      <c r="C9" s="509"/>
      <c r="D9" s="9">
        <v>3165</v>
      </c>
      <c r="E9" s="9">
        <f aca="true" t="shared" si="1" ref="E9:E18">SUM(F9:H9)</f>
        <v>88497</v>
      </c>
      <c r="F9" s="9">
        <v>496</v>
      </c>
      <c r="G9" s="9">
        <v>85096</v>
      </c>
      <c r="H9" s="9">
        <v>2905</v>
      </c>
      <c r="I9" s="9">
        <v>4493</v>
      </c>
      <c r="J9" s="43">
        <v>16824</v>
      </c>
    </row>
    <row r="10" spans="1:10" ht="15" customHeight="1">
      <c r="A10" s="281" t="s">
        <v>503</v>
      </c>
      <c r="B10" s="508">
        <f t="shared" si="0"/>
        <v>113923</v>
      </c>
      <c r="C10" s="509"/>
      <c r="D10" s="9">
        <v>2940</v>
      </c>
      <c r="E10" s="9">
        <f t="shared" si="1"/>
        <v>87855</v>
      </c>
      <c r="F10" s="9">
        <v>564</v>
      </c>
      <c r="G10" s="9">
        <v>84390</v>
      </c>
      <c r="H10" s="9">
        <v>2901</v>
      </c>
      <c r="I10" s="9">
        <v>5071</v>
      </c>
      <c r="J10" s="43">
        <v>18057</v>
      </c>
    </row>
    <row r="11" spans="1:10" ht="15" customHeight="1">
      <c r="A11" s="281" t="s">
        <v>504</v>
      </c>
      <c r="B11" s="508">
        <f t="shared" si="0"/>
        <v>116575</v>
      </c>
      <c r="C11" s="509"/>
      <c r="D11" s="9">
        <v>2817</v>
      </c>
      <c r="E11" s="9">
        <f t="shared" si="1"/>
        <v>86922</v>
      </c>
      <c r="F11" s="9">
        <v>632</v>
      </c>
      <c r="G11" s="9">
        <v>83395</v>
      </c>
      <c r="H11" s="9">
        <v>2895</v>
      </c>
      <c r="I11" s="9">
        <v>5971</v>
      </c>
      <c r="J11" s="43">
        <v>20865</v>
      </c>
    </row>
    <row r="12" spans="1:10" s="7" customFormat="1" ht="15" customHeight="1">
      <c r="A12" s="281" t="s">
        <v>505</v>
      </c>
      <c r="B12" s="508">
        <f t="shared" si="0"/>
        <v>117061</v>
      </c>
      <c r="C12" s="509"/>
      <c r="D12" s="9">
        <v>2503</v>
      </c>
      <c r="E12" s="9">
        <f t="shared" si="1"/>
        <v>86083</v>
      </c>
      <c r="F12" s="9">
        <v>710</v>
      </c>
      <c r="G12" s="9">
        <v>82498</v>
      </c>
      <c r="H12" s="9">
        <v>2875</v>
      </c>
      <c r="I12" s="9">
        <v>6862</v>
      </c>
      <c r="J12" s="31">
        <v>21613</v>
      </c>
    </row>
    <row r="13" spans="1:10" s="7" customFormat="1" ht="15" customHeight="1">
      <c r="A13" s="281" t="s">
        <v>506</v>
      </c>
      <c r="B13" s="508">
        <f t="shared" si="0"/>
        <v>118405</v>
      </c>
      <c r="C13" s="509"/>
      <c r="D13" s="9">
        <v>2479</v>
      </c>
      <c r="E13" s="9">
        <f t="shared" si="1"/>
        <v>85839</v>
      </c>
      <c r="F13" s="9">
        <v>807</v>
      </c>
      <c r="G13" s="9">
        <v>82186</v>
      </c>
      <c r="H13" s="9">
        <v>2846</v>
      </c>
      <c r="I13" s="9">
        <v>8013</v>
      </c>
      <c r="J13" s="31">
        <v>22074</v>
      </c>
    </row>
    <row r="14" spans="1:10" s="103" customFormat="1" ht="15" customHeight="1">
      <c r="A14" s="281" t="s">
        <v>507</v>
      </c>
      <c r="B14" s="508">
        <f t="shared" si="0"/>
        <v>118697</v>
      </c>
      <c r="C14" s="509"/>
      <c r="D14" s="9">
        <v>2494</v>
      </c>
      <c r="E14" s="9">
        <f t="shared" si="1"/>
        <v>84908</v>
      </c>
      <c r="F14" s="9">
        <v>793</v>
      </c>
      <c r="G14" s="9">
        <v>81277</v>
      </c>
      <c r="H14" s="9">
        <v>2838</v>
      </c>
      <c r="I14" s="9">
        <v>8735</v>
      </c>
      <c r="J14" s="31">
        <v>22560</v>
      </c>
    </row>
    <row r="15" spans="1:10" s="7" customFormat="1" ht="15" customHeight="1">
      <c r="A15" s="281" t="s">
        <v>508</v>
      </c>
      <c r="B15" s="508">
        <f>SUM(D15:E15,I15:J15)</f>
        <v>118678</v>
      </c>
      <c r="C15" s="509"/>
      <c r="D15" s="9">
        <v>2430</v>
      </c>
      <c r="E15" s="9">
        <f t="shared" si="1"/>
        <v>84260</v>
      </c>
      <c r="F15" s="9">
        <v>782</v>
      </c>
      <c r="G15" s="9">
        <v>80648</v>
      </c>
      <c r="H15" s="9">
        <v>2830</v>
      </c>
      <c r="I15" s="9">
        <v>9442</v>
      </c>
      <c r="J15" s="31">
        <v>22546</v>
      </c>
    </row>
    <row r="16" spans="1:10" s="7" customFormat="1" ht="15" customHeight="1">
      <c r="A16" s="281" t="s">
        <v>509</v>
      </c>
      <c r="B16" s="508">
        <f>SUM(D16:E16,I16:J16)</f>
        <v>118375</v>
      </c>
      <c r="C16" s="509"/>
      <c r="D16" s="9">
        <v>2269</v>
      </c>
      <c r="E16" s="9">
        <f t="shared" si="1"/>
        <v>83661</v>
      </c>
      <c r="F16" s="9">
        <v>778</v>
      </c>
      <c r="G16" s="9">
        <v>80054</v>
      </c>
      <c r="H16" s="9">
        <v>2829</v>
      </c>
      <c r="I16" s="9">
        <v>10066</v>
      </c>
      <c r="J16" s="31">
        <v>22379</v>
      </c>
    </row>
    <row r="17" spans="1:10" s="7" customFormat="1" ht="15" customHeight="1">
      <c r="A17" s="281" t="s">
        <v>510</v>
      </c>
      <c r="B17" s="508">
        <f>SUM(D17:E17,I17:J17)</f>
        <v>118319</v>
      </c>
      <c r="C17" s="509"/>
      <c r="D17" s="9">
        <v>2173</v>
      </c>
      <c r="E17" s="9">
        <f t="shared" si="1"/>
        <v>83112</v>
      </c>
      <c r="F17" s="9">
        <v>773</v>
      </c>
      <c r="G17" s="9">
        <v>79529</v>
      </c>
      <c r="H17" s="9">
        <v>2810</v>
      </c>
      <c r="I17" s="9">
        <v>10663</v>
      </c>
      <c r="J17" s="31">
        <v>22371</v>
      </c>
    </row>
    <row r="18" spans="1:10" s="7" customFormat="1" ht="15" customHeight="1">
      <c r="A18" s="281" t="s">
        <v>511</v>
      </c>
      <c r="B18" s="508">
        <f t="shared" si="0"/>
        <v>117869</v>
      </c>
      <c r="C18" s="509"/>
      <c r="D18" s="9">
        <v>2170</v>
      </c>
      <c r="E18" s="9">
        <f t="shared" si="1"/>
        <v>82324</v>
      </c>
      <c r="F18" s="9">
        <v>780</v>
      </c>
      <c r="G18" s="9">
        <v>78737</v>
      </c>
      <c r="H18" s="9">
        <v>2807</v>
      </c>
      <c r="I18" s="9">
        <v>11083</v>
      </c>
      <c r="J18" s="31">
        <v>22292</v>
      </c>
    </row>
    <row r="19" spans="1:10" s="7" customFormat="1" ht="15" customHeight="1">
      <c r="A19" s="281" t="s">
        <v>512</v>
      </c>
      <c r="B19" s="508">
        <f>SUM(D19:E19,I19:J19)</f>
        <v>120238</v>
      </c>
      <c r="C19" s="509"/>
      <c r="D19" s="9">
        <v>2204</v>
      </c>
      <c r="E19" s="9">
        <f>SUM(F19:H19)</f>
        <v>81860</v>
      </c>
      <c r="F19" s="9">
        <v>782</v>
      </c>
      <c r="G19" s="9">
        <v>78252</v>
      </c>
      <c r="H19" s="9">
        <v>2826</v>
      </c>
      <c r="I19" s="9">
        <v>13848</v>
      </c>
      <c r="J19" s="31">
        <v>22326</v>
      </c>
    </row>
    <row r="20" spans="1:10" s="103" customFormat="1" ht="15" customHeight="1">
      <c r="A20" s="284" t="s">
        <v>513</v>
      </c>
      <c r="B20" s="511">
        <f>SUM(D20:E20,I20:J20)</f>
        <v>117764</v>
      </c>
      <c r="C20" s="512"/>
      <c r="D20" s="172">
        <v>2221</v>
      </c>
      <c r="E20" s="172">
        <f>SUM(F20:H20)</f>
        <v>81343</v>
      </c>
      <c r="F20" s="172">
        <v>797</v>
      </c>
      <c r="G20" s="172">
        <v>77741</v>
      </c>
      <c r="H20" s="172">
        <v>2805</v>
      </c>
      <c r="I20" s="172">
        <v>11780</v>
      </c>
      <c r="J20" s="171">
        <v>22420</v>
      </c>
    </row>
    <row r="22" spans="1:2" ht="13.5" customHeight="1">
      <c r="A22" s="5" t="s">
        <v>7</v>
      </c>
      <c r="B22" s="5"/>
    </row>
    <row r="23" spans="1:10" ht="13.5" customHeight="1">
      <c r="A23" s="6" t="s">
        <v>8</v>
      </c>
      <c r="J23" s="53"/>
    </row>
    <row r="24" spans="1:10" ht="15" customHeight="1">
      <c r="A24" s="377" t="s">
        <v>269</v>
      </c>
      <c r="B24" s="404" t="s">
        <v>270</v>
      </c>
      <c r="C24" s="516"/>
      <c r="D24" s="381" t="s">
        <v>273</v>
      </c>
      <c r="E24" s="506" t="s">
        <v>104</v>
      </c>
      <c r="F24" s="506"/>
      <c r="G24" s="506"/>
      <c r="H24" s="506"/>
      <c r="I24" s="379" t="s">
        <v>6</v>
      </c>
      <c r="J24" s="520" t="s">
        <v>271</v>
      </c>
    </row>
    <row r="25" spans="1:10" ht="15" customHeight="1">
      <c r="A25" s="378"/>
      <c r="B25" s="517"/>
      <c r="C25" s="518"/>
      <c r="D25" s="515"/>
      <c r="E25" s="16" t="s">
        <v>3</v>
      </c>
      <c r="F25" s="16" t="s">
        <v>183</v>
      </c>
      <c r="G25" s="16" t="s">
        <v>184</v>
      </c>
      <c r="H25" s="17" t="s">
        <v>185</v>
      </c>
      <c r="I25" s="507"/>
      <c r="J25" s="521"/>
    </row>
    <row r="26" spans="1:10" ht="15" customHeight="1">
      <c r="A26" s="281" t="s">
        <v>514</v>
      </c>
      <c r="B26" s="513">
        <f>SUM(D26:E26,I26:J26)</f>
        <v>393073</v>
      </c>
      <c r="C26" s="514"/>
      <c r="D26" s="9">
        <v>1472</v>
      </c>
      <c r="E26" s="9">
        <f>SUM(F26:H26)</f>
        <v>319429</v>
      </c>
      <c r="F26" s="9">
        <v>247</v>
      </c>
      <c r="G26" s="9">
        <v>261864</v>
      </c>
      <c r="H26" s="9">
        <v>57318</v>
      </c>
      <c r="I26" s="29">
        <v>50353</v>
      </c>
      <c r="J26" s="43">
        <v>21819</v>
      </c>
    </row>
    <row r="27" spans="1:10" ht="15" customHeight="1">
      <c r="A27" s="281" t="s">
        <v>515</v>
      </c>
      <c r="B27" s="508">
        <f aca="true" t="shared" si="2" ref="B27:B36">SUM(D27:E27,I27:J27)</f>
        <v>395326</v>
      </c>
      <c r="C27" s="509"/>
      <c r="D27" s="9">
        <v>1529</v>
      </c>
      <c r="E27" s="9">
        <f aca="true" t="shared" si="3" ref="E27:E36">SUM(F27:H27)</f>
        <v>318055</v>
      </c>
      <c r="F27" s="9">
        <v>245</v>
      </c>
      <c r="G27" s="9">
        <v>261146</v>
      </c>
      <c r="H27" s="9">
        <v>56664</v>
      </c>
      <c r="I27" s="9">
        <v>53822</v>
      </c>
      <c r="J27" s="43">
        <v>21920</v>
      </c>
    </row>
    <row r="28" spans="1:10" ht="15" customHeight="1">
      <c r="A28" s="281" t="s">
        <v>516</v>
      </c>
      <c r="B28" s="508">
        <f t="shared" si="2"/>
        <v>396658</v>
      </c>
      <c r="C28" s="509"/>
      <c r="D28" s="9">
        <v>1525</v>
      </c>
      <c r="E28" s="9">
        <f t="shared" si="3"/>
        <v>316321</v>
      </c>
      <c r="F28" s="9">
        <v>260</v>
      </c>
      <c r="G28" s="9">
        <v>260606</v>
      </c>
      <c r="H28" s="9">
        <v>55455</v>
      </c>
      <c r="I28" s="9">
        <v>56749</v>
      </c>
      <c r="J28" s="43">
        <v>22063</v>
      </c>
    </row>
    <row r="29" spans="1:10" ht="15" customHeight="1">
      <c r="A29" s="281" t="s">
        <v>517</v>
      </c>
      <c r="B29" s="508">
        <f t="shared" si="2"/>
        <v>400189</v>
      </c>
      <c r="C29" s="509"/>
      <c r="D29" s="9">
        <v>1466</v>
      </c>
      <c r="E29" s="9">
        <f t="shared" si="3"/>
        <v>312512</v>
      </c>
      <c r="F29" s="9">
        <v>324</v>
      </c>
      <c r="G29" s="9">
        <v>257658</v>
      </c>
      <c r="H29" s="9">
        <v>54530</v>
      </c>
      <c r="I29" s="9">
        <v>64205</v>
      </c>
      <c r="J29" s="43">
        <v>22006</v>
      </c>
    </row>
    <row r="30" spans="1:10" s="7" customFormat="1" ht="15" customHeight="1">
      <c r="A30" s="281" t="s">
        <v>518</v>
      </c>
      <c r="B30" s="508">
        <f t="shared" si="2"/>
        <v>405295</v>
      </c>
      <c r="C30" s="509"/>
      <c r="D30" s="9">
        <v>1427</v>
      </c>
      <c r="E30" s="9">
        <f t="shared" si="3"/>
        <v>308158</v>
      </c>
      <c r="F30" s="9">
        <v>371</v>
      </c>
      <c r="G30" s="9">
        <v>254693</v>
      </c>
      <c r="H30" s="9">
        <v>53094</v>
      </c>
      <c r="I30" s="9">
        <v>74288</v>
      </c>
      <c r="J30" s="31">
        <v>21422</v>
      </c>
    </row>
    <row r="31" spans="1:10" s="7" customFormat="1" ht="15" customHeight="1">
      <c r="A31" s="281" t="s">
        <v>519</v>
      </c>
      <c r="B31" s="508">
        <f t="shared" si="2"/>
        <v>406456</v>
      </c>
      <c r="C31" s="509"/>
      <c r="D31" s="9">
        <v>1350</v>
      </c>
      <c r="E31" s="9">
        <f t="shared" si="3"/>
        <v>299052</v>
      </c>
      <c r="F31" s="9">
        <v>412</v>
      </c>
      <c r="G31" s="9">
        <v>248544</v>
      </c>
      <c r="H31" s="9">
        <v>50096</v>
      </c>
      <c r="I31" s="9">
        <v>84680</v>
      </c>
      <c r="J31" s="31">
        <v>21374</v>
      </c>
    </row>
    <row r="32" spans="1:10" s="7" customFormat="1" ht="15" customHeight="1">
      <c r="A32" s="281" t="s">
        <v>520</v>
      </c>
      <c r="B32" s="508">
        <f t="shared" si="2"/>
        <v>418558</v>
      </c>
      <c r="C32" s="509"/>
      <c r="D32" s="9">
        <v>1319</v>
      </c>
      <c r="E32" s="9">
        <f t="shared" si="3"/>
        <v>299048</v>
      </c>
      <c r="F32" s="9">
        <v>427</v>
      </c>
      <c r="G32" s="9">
        <v>249706</v>
      </c>
      <c r="H32" s="9">
        <v>48915</v>
      </c>
      <c r="I32" s="9">
        <v>97216</v>
      </c>
      <c r="J32" s="31">
        <v>20975</v>
      </c>
    </row>
    <row r="33" spans="1:10" s="7" customFormat="1" ht="15" customHeight="1">
      <c r="A33" s="281" t="s">
        <v>521</v>
      </c>
      <c r="B33" s="508">
        <f t="shared" si="2"/>
        <v>422344</v>
      </c>
      <c r="C33" s="509"/>
      <c r="D33" s="9">
        <v>1314</v>
      </c>
      <c r="E33" s="9">
        <f t="shared" si="3"/>
        <v>295873</v>
      </c>
      <c r="F33" s="9">
        <v>425</v>
      </c>
      <c r="G33" s="9">
        <v>247948</v>
      </c>
      <c r="H33" s="9">
        <v>47500</v>
      </c>
      <c r="I33" s="9">
        <v>104806</v>
      </c>
      <c r="J33" s="31">
        <v>20351</v>
      </c>
    </row>
    <row r="34" spans="1:10" s="7" customFormat="1" ht="15" customHeight="1">
      <c r="A34" s="281" t="s">
        <v>522</v>
      </c>
      <c r="B34" s="508">
        <f t="shared" si="2"/>
        <v>422219</v>
      </c>
      <c r="C34" s="509"/>
      <c r="D34" s="9">
        <v>1287</v>
      </c>
      <c r="E34" s="9">
        <f t="shared" si="3"/>
        <v>288827</v>
      </c>
      <c r="F34" s="9">
        <v>430</v>
      </c>
      <c r="G34" s="9">
        <v>243010</v>
      </c>
      <c r="H34" s="9">
        <v>45387</v>
      </c>
      <c r="I34" s="9">
        <v>112951</v>
      </c>
      <c r="J34" s="31">
        <v>19154</v>
      </c>
    </row>
    <row r="35" spans="1:10" s="7" customFormat="1" ht="15" customHeight="1">
      <c r="A35" s="281" t="s">
        <v>523</v>
      </c>
      <c r="B35" s="508">
        <f t="shared" si="2"/>
        <v>412585</v>
      </c>
      <c r="C35" s="509"/>
      <c r="D35" s="9">
        <v>1227</v>
      </c>
      <c r="E35" s="9">
        <f t="shared" si="3"/>
        <v>276936</v>
      </c>
      <c r="F35" s="9">
        <v>416</v>
      </c>
      <c r="G35" s="9">
        <v>233459</v>
      </c>
      <c r="H35" s="9">
        <v>43061</v>
      </c>
      <c r="I35" s="9">
        <v>116698</v>
      </c>
      <c r="J35" s="31">
        <v>17724</v>
      </c>
    </row>
    <row r="36" spans="1:10" s="7" customFormat="1" ht="15" customHeight="1">
      <c r="A36" s="281" t="s">
        <v>524</v>
      </c>
      <c r="B36" s="508">
        <f t="shared" si="2"/>
        <v>399567</v>
      </c>
      <c r="C36" s="509"/>
      <c r="D36" s="9">
        <v>1239</v>
      </c>
      <c r="E36" s="9">
        <f t="shared" si="3"/>
        <v>264334</v>
      </c>
      <c r="F36" s="9">
        <v>411</v>
      </c>
      <c r="G36" s="9">
        <v>222925</v>
      </c>
      <c r="H36" s="9">
        <v>40998</v>
      </c>
      <c r="I36" s="9">
        <v>116718</v>
      </c>
      <c r="J36" s="31">
        <v>17276</v>
      </c>
    </row>
    <row r="37" spans="1:10" s="7" customFormat="1" ht="15" customHeight="1">
      <c r="A37" s="281" t="s">
        <v>525</v>
      </c>
      <c r="B37" s="508">
        <f>SUM(D37:E37,I37:J37)</f>
        <v>416669</v>
      </c>
      <c r="C37" s="509"/>
      <c r="D37" s="9">
        <v>1269</v>
      </c>
      <c r="E37" s="9">
        <f>SUM(F37:H37)</f>
        <v>254937</v>
      </c>
      <c r="F37" s="9">
        <v>397</v>
      </c>
      <c r="G37" s="9">
        <v>214939</v>
      </c>
      <c r="H37" s="9">
        <v>39601</v>
      </c>
      <c r="I37" s="9">
        <v>144040</v>
      </c>
      <c r="J37" s="31">
        <v>16423</v>
      </c>
    </row>
    <row r="38" spans="1:10" s="103" customFormat="1" ht="15" customHeight="1">
      <c r="A38" s="284" t="s">
        <v>526</v>
      </c>
      <c r="B38" s="511">
        <f>SUM(D38:E38,I38:J38)</f>
        <v>378820</v>
      </c>
      <c r="C38" s="512"/>
      <c r="D38" s="172">
        <v>1290</v>
      </c>
      <c r="E38" s="172">
        <f>SUM(F38:H38)</f>
        <v>248510</v>
      </c>
      <c r="F38" s="172">
        <v>387</v>
      </c>
      <c r="G38" s="172">
        <v>209743</v>
      </c>
      <c r="H38" s="172">
        <v>38380</v>
      </c>
      <c r="I38" s="172">
        <v>113216</v>
      </c>
      <c r="J38" s="171">
        <v>15804</v>
      </c>
    </row>
    <row r="39" spans="1:5" ht="13.5" customHeight="1">
      <c r="A39" s="40" t="s">
        <v>9</v>
      </c>
      <c r="B39" s="40"/>
      <c r="C39" s="41"/>
      <c r="D39" s="41"/>
      <c r="E39" s="41"/>
    </row>
    <row r="40" spans="1:5" ht="13.5" customHeight="1">
      <c r="A40" s="40" t="s">
        <v>10</v>
      </c>
      <c r="B40" s="40"/>
      <c r="C40" s="41"/>
      <c r="D40" s="41"/>
      <c r="E40" s="41"/>
    </row>
    <row r="41" spans="1:5" ht="13.5" customHeight="1">
      <c r="A41" s="510" t="s">
        <v>186</v>
      </c>
      <c r="B41" s="510"/>
      <c r="C41" s="6" t="s">
        <v>316</v>
      </c>
      <c r="D41" s="41"/>
      <c r="E41" s="41"/>
    </row>
    <row r="42" spans="1:5" ht="13.5" customHeight="1">
      <c r="A42" s="510" t="s">
        <v>187</v>
      </c>
      <c r="B42" s="510"/>
      <c r="C42" s="6" t="s">
        <v>317</v>
      </c>
      <c r="D42" s="41"/>
      <c r="E42" s="41"/>
    </row>
    <row r="43" spans="1:5" ht="13.5" customHeight="1">
      <c r="A43" s="510" t="s">
        <v>188</v>
      </c>
      <c r="B43" s="510"/>
      <c r="C43" s="6" t="s">
        <v>318</v>
      </c>
      <c r="D43" s="41"/>
      <c r="E43" s="41"/>
    </row>
    <row r="44" spans="1:5" ht="13.5" customHeight="1">
      <c r="A44" s="510" t="s">
        <v>189</v>
      </c>
      <c r="B44" s="510"/>
      <c r="C44" s="6" t="s">
        <v>319</v>
      </c>
      <c r="D44" s="41"/>
      <c r="E44" s="41"/>
    </row>
    <row r="45" spans="1:5" ht="13.5" customHeight="1">
      <c r="A45" s="519" t="s">
        <v>272</v>
      </c>
      <c r="B45" s="519"/>
      <c r="C45" s="6" t="s">
        <v>190</v>
      </c>
      <c r="D45" s="41"/>
      <c r="E45" s="41"/>
    </row>
    <row r="46" spans="1:5" ht="13.5" customHeight="1">
      <c r="A46" s="45"/>
      <c r="B46" s="45"/>
      <c r="C46" s="6" t="s">
        <v>191</v>
      </c>
      <c r="D46" s="41"/>
      <c r="E46" s="41"/>
    </row>
    <row r="47" spans="1:5" ht="13.5" customHeight="1">
      <c r="A47" s="510" t="s">
        <v>193</v>
      </c>
      <c r="B47" s="510"/>
      <c r="C47" s="6" t="s">
        <v>192</v>
      </c>
      <c r="D47" s="41"/>
      <c r="E47" s="41"/>
    </row>
    <row r="48" spans="1:5" ht="13.5" customHeight="1">
      <c r="A48" s="6" t="s">
        <v>11</v>
      </c>
      <c r="C48" s="41"/>
      <c r="D48" s="41"/>
      <c r="E48" s="41"/>
    </row>
    <row r="49" spans="1:5" ht="13.5" customHeight="1">
      <c r="A49" s="42" t="s">
        <v>558</v>
      </c>
      <c r="B49" s="46"/>
      <c r="C49" s="41"/>
      <c r="D49" s="41"/>
      <c r="E49" s="41"/>
    </row>
  </sheetData>
  <sheetProtection/>
  <mergeCells count="45">
    <mergeCell ref="B30:C30"/>
    <mergeCell ref="B27:C27"/>
    <mergeCell ref="B28:C28"/>
    <mergeCell ref="B34:C34"/>
    <mergeCell ref="A1:J1"/>
    <mergeCell ref="I24:I25"/>
    <mergeCell ref="J24:J25"/>
    <mergeCell ref="E6:H6"/>
    <mergeCell ref="A6:A7"/>
    <mergeCell ref="J6:J7"/>
    <mergeCell ref="B18:C18"/>
    <mergeCell ref="B16:C16"/>
    <mergeCell ref="B17:C17"/>
    <mergeCell ref="I6:I7"/>
    <mergeCell ref="B6:C7"/>
    <mergeCell ref="B8:C8"/>
    <mergeCell ref="B15:C15"/>
    <mergeCell ref="B13:C13"/>
    <mergeCell ref="D6:D7"/>
    <mergeCell ref="B9:C9"/>
    <mergeCell ref="B10:C10"/>
    <mergeCell ref="B11:C11"/>
    <mergeCell ref="B12:C12"/>
    <mergeCell ref="A47:B47"/>
    <mergeCell ref="A44:B44"/>
    <mergeCell ref="A43:B43"/>
    <mergeCell ref="A45:B45"/>
    <mergeCell ref="B32:C32"/>
    <mergeCell ref="B29:C29"/>
    <mergeCell ref="B14:C14"/>
    <mergeCell ref="B26:C26"/>
    <mergeCell ref="A24:A25"/>
    <mergeCell ref="B19:C19"/>
    <mergeCell ref="B20:C20"/>
    <mergeCell ref="E24:H24"/>
    <mergeCell ref="D24:D25"/>
    <mergeCell ref="B24:C25"/>
    <mergeCell ref="B37:C37"/>
    <mergeCell ref="A42:B42"/>
    <mergeCell ref="B33:C33"/>
    <mergeCell ref="B35:C35"/>
    <mergeCell ref="B31:C31"/>
    <mergeCell ref="B36:C36"/>
    <mergeCell ref="A41:B41"/>
    <mergeCell ref="B38:C3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E8 E26 B26:C26 E9:E20 B8:C14 B15:C17 B27:C35 E27:E38 B18:B20 B36:B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Q1"/>
    </sheetView>
  </sheetViews>
  <sheetFormatPr defaultColWidth="11.875" defaultRowHeight="13.5" customHeight="1"/>
  <cols>
    <col min="1" max="1" width="13.625" style="6" customWidth="1"/>
    <col min="2" max="3" width="7.375" style="6" customWidth="1"/>
    <col min="4" max="17" width="6.25390625" style="160" customWidth="1"/>
    <col min="18" max="16384" width="11.875" style="6" customWidth="1"/>
  </cols>
  <sheetData>
    <row r="1" spans="1:17" ht="19.5" customHeight="1">
      <c r="A1" s="385" t="s">
        <v>161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6"/>
    </row>
    <row r="2" spans="1:17" ht="19.5" customHeight="1">
      <c r="A2" s="11"/>
      <c r="B2" s="11"/>
      <c r="C2" s="11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ht="19.5" customHeight="1">
      <c r="A3" s="15" t="s">
        <v>20</v>
      </c>
    </row>
    <row r="4" spans="1:13" ht="13.5" customHeight="1">
      <c r="A4" s="7" t="s">
        <v>21</v>
      </c>
      <c r="B4" s="7"/>
      <c r="C4" s="7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7" ht="15" customHeight="1">
      <c r="A5" s="377" t="s">
        <v>204</v>
      </c>
      <c r="B5" s="379" t="s">
        <v>23</v>
      </c>
      <c r="C5" s="381" t="s">
        <v>205</v>
      </c>
      <c r="D5" s="383" t="s">
        <v>24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8"/>
    </row>
    <row r="6" spans="1:17" ht="15" customHeight="1">
      <c r="A6" s="378"/>
      <c r="B6" s="380"/>
      <c r="C6" s="382"/>
      <c r="D6" s="384"/>
      <c r="E6" s="109" t="s">
        <v>206</v>
      </c>
      <c r="F6" s="109" t="s">
        <v>345</v>
      </c>
      <c r="G6" s="109" t="s">
        <v>207</v>
      </c>
      <c r="H6" s="109" t="s">
        <v>208</v>
      </c>
      <c r="I6" s="109" t="s">
        <v>612</v>
      </c>
      <c r="J6" s="109" t="s">
        <v>346</v>
      </c>
      <c r="K6" s="16" t="s">
        <v>22</v>
      </c>
      <c r="L6" s="109" t="s">
        <v>310</v>
      </c>
      <c r="M6" s="109" t="s">
        <v>209</v>
      </c>
      <c r="N6" s="109" t="s">
        <v>210</v>
      </c>
      <c r="O6" s="110" t="s">
        <v>212</v>
      </c>
      <c r="P6" s="110" t="s">
        <v>211</v>
      </c>
      <c r="Q6" s="182" t="s">
        <v>330</v>
      </c>
    </row>
    <row r="7" spans="1:18" ht="15" customHeight="1">
      <c r="A7" s="281" t="s">
        <v>360</v>
      </c>
      <c r="B7" s="170">
        <v>11271</v>
      </c>
      <c r="C7" s="170">
        <v>11147</v>
      </c>
      <c r="D7" s="164">
        <f aca="true" t="shared" si="0" ref="D7:D20">C7/B7*100</f>
        <v>98.89983142578298</v>
      </c>
      <c r="E7" s="164">
        <v>99.5</v>
      </c>
      <c r="F7" s="164">
        <v>98.7</v>
      </c>
      <c r="G7" s="164">
        <v>97.9</v>
      </c>
      <c r="H7" s="164">
        <v>99.4</v>
      </c>
      <c r="I7" s="3">
        <v>0</v>
      </c>
      <c r="J7" s="3">
        <v>0</v>
      </c>
      <c r="K7" s="163">
        <v>99.3</v>
      </c>
      <c r="L7" s="163">
        <v>98.8</v>
      </c>
      <c r="M7" s="9">
        <v>0</v>
      </c>
      <c r="N7" s="163">
        <v>100</v>
      </c>
      <c r="O7" s="166">
        <v>97.9</v>
      </c>
      <c r="P7" s="167">
        <v>98.8</v>
      </c>
      <c r="Q7" s="167">
        <v>100</v>
      </c>
      <c r="R7" s="183"/>
    </row>
    <row r="8" spans="1:18" ht="15" customHeight="1">
      <c r="A8" s="281" t="s">
        <v>361</v>
      </c>
      <c r="B8" s="170">
        <v>11781</v>
      </c>
      <c r="C8" s="170">
        <v>11646</v>
      </c>
      <c r="D8" s="164">
        <f t="shared" si="0"/>
        <v>98.85408708938121</v>
      </c>
      <c r="E8" s="164">
        <v>99.4</v>
      </c>
      <c r="F8" s="164">
        <v>99</v>
      </c>
      <c r="G8" s="164">
        <v>96</v>
      </c>
      <c r="H8" s="164">
        <v>99.7</v>
      </c>
      <c r="I8" s="3">
        <v>0</v>
      </c>
      <c r="J8" s="3">
        <v>0</v>
      </c>
      <c r="K8" s="163">
        <v>100</v>
      </c>
      <c r="L8" s="9">
        <v>0</v>
      </c>
      <c r="M8" s="9">
        <v>0</v>
      </c>
      <c r="N8" s="9">
        <v>0</v>
      </c>
      <c r="O8" s="166">
        <v>99.2</v>
      </c>
      <c r="P8" s="167">
        <v>98.8</v>
      </c>
      <c r="Q8" s="167">
        <v>100</v>
      </c>
      <c r="R8" s="183"/>
    </row>
    <row r="9" spans="1:18" ht="15" customHeight="1">
      <c r="A9" s="281" t="s">
        <v>362</v>
      </c>
      <c r="B9" s="170">
        <v>12680</v>
      </c>
      <c r="C9" s="170">
        <v>12379</v>
      </c>
      <c r="D9" s="164">
        <f t="shared" si="0"/>
        <v>97.62618296529968</v>
      </c>
      <c r="E9" s="164">
        <v>99.2</v>
      </c>
      <c r="F9" s="164">
        <v>97.4</v>
      </c>
      <c r="G9" s="164">
        <v>95.4</v>
      </c>
      <c r="H9" s="164">
        <v>98.9</v>
      </c>
      <c r="I9" s="9">
        <v>0</v>
      </c>
      <c r="J9" s="164">
        <v>98.4</v>
      </c>
      <c r="K9" s="163">
        <v>98.8</v>
      </c>
      <c r="L9" s="9">
        <v>0</v>
      </c>
      <c r="M9" s="9">
        <v>0</v>
      </c>
      <c r="N9" s="163">
        <v>98.4</v>
      </c>
      <c r="O9" s="166">
        <v>95.6</v>
      </c>
      <c r="P9" s="167">
        <v>97.1</v>
      </c>
      <c r="Q9" s="167">
        <v>100</v>
      </c>
      <c r="R9" s="183"/>
    </row>
    <row r="10" spans="1:18" ht="15" customHeight="1">
      <c r="A10" s="281" t="s">
        <v>363</v>
      </c>
      <c r="B10" s="170">
        <v>12788</v>
      </c>
      <c r="C10" s="170">
        <v>12289</v>
      </c>
      <c r="D10" s="164">
        <f t="shared" si="0"/>
        <v>96.09790428526745</v>
      </c>
      <c r="E10" s="164">
        <v>98.4</v>
      </c>
      <c r="F10" s="164">
        <v>94.2</v>
      </c>
      <c r="G10" s="164">
        <v>94.6</v>
      </c>
      <c r="H10" s="164">
        <v>96.9</v>
      </c>
      <c r="I10" s="9">
        <v>0</v>
      </c>
      <c r="J10" s="164">
        <v>100</v>
      </c>
      <c r="K10" s="163">
        <v>97.9</v>
      </c>
      <c r="L10" s="9">
        <v>0</v>
      </c>
      <c r="M10" s="9">
        <v>0</v>
      </c>
      <c r="N10" s="2">
        <v>0</v>
      </c>
      <c r="O10" s="166">
        <v>96.6</v>
      </c>
      <c r="P10" s="167">
        <v>93.7</v>
      </c>
      <c r="Q10" s="167">
        <v>100</v>
      </c>
      <c r="R10" s="183"/>
    </row>
    <row r="11" spans="1:18" ht="15" customHeight="1">
      <c r="A11" s="281" t="s">
        <v>364</v>
      </c>
      <c r="B11" s="170">
        <v>12577</v>
      </c>
      <c r="C11" s="170">
        <v>12243</v>
      </c>
      <c r="D11" s="164">
        <f t="shared" si="0"/>
        <v>97.34435875009939</v>
      </c>
      <c r="E11" s="164">
        <v>99.6</v>
      </c>
      <c r="F11" s="164">
        <v>97.2</v>
      </c>
      <c r="G11" s="164">
        <v>94.6</v>
      </c>
      <c r="H11" s="164">
        <v>97.7</v>
      </c>
      <c r="I11" s="9">
        <v>0</v>
      </c>
      <c r="J11" s="164">
        <v>100</v>
      </c>
      <c r="K11" s="163">
        <v>100</v>
      </c>
      <c r="L11" s="9">
        <v>0</v>
      </c>
      <c r="M11" s="163">
        <v>98.3</v>
      </c>
      <c r="N11" s="2">
        <v>0</v>
      </c>
      <c r="O11" s="166">
        <v>97.1</v>
      </c>
      <c r="P11" s="167">
        <v>96.4</v>
      </c>
      <c r="Q11" s="167">
        <v>100</v>
      </c>
      <c r="R11" s="183"/>
    </row>
    <row r="12" spans="1:18" ht="15" customHeight="1">
      <c r="A12" s="281" t="s">
        <v>365</v>
      </c>
      <c r="B12" s="170">
        <v>11931</v>
      </c>
      <c r="C12" s="170">
        <v>11687</v>
      </c>
      <c r="D12" s="164">
        <f t="shared" si="0"/>
        <v>97.95490738412539</v>
      </c>
      <c r="E12" s="164">
        <v>99.5</v>
      </c>
      <c r="F12" s="164">
        <v>98.6</v>
      </c>
      <c r="G12" s="164">
        <v>95.2</v>
      </c>
      <c r="H12" s="164">
        <v>100</v>
      </c>
      <c r="I12" s="9">
        <v>0</v>
      </c>
      <c r="J12" s="164">
        <v>98.1</v>
      </c>
      <c r="K12" s="9">
        <v>0</v>
      </c>
      <c r="L12" s="9">
        <v>0</v>
      </c>
      <c r="M12" s="163">
        <v>99</v>
      </c>
      <c r="N12" s="9">
        <v>0</v>
      </c>
      <c r="O12" s="166">
        <v>97.9</v>
      </c>
      <c r="P12" s="167">
        <v>97.8</v>
      </c>
      <c r="Q12" s="167">
        <v>99.13419913419914</v>
      </c>
      <c r="R12" s="183"/>
    </row>
    <row r="13" spans="1:18" ht="15" customHeight="1">
      <c r="A13" s="281" t="s">
        <v>366</v>
      </c>
      <c r="B13" s="170">
        <v>12085</v>
      </c>
      <c r="C13" s="170">
        <v>11837</v>
      </c>
      <c r="D13" s="164">
        <f t="shared" si="0"/>
        <v>97.94786925941249</v>
      </c>
      <c r="E13" s="164">
        <v>99.3</v>
      </c>
      <c r="F13" s="164">
        <v>97.7</v>
      </c>
      <c r="G13" s="164">
        <v>96.1</v>
      </c>
      <c r="H13" s="164">
        <v>99.6</v>
      </c>
      <c r="I13" s="9">
        <v>0</v>
      </c>
      <c r="J13" s="164">
        <v>100</v>
      </c>
      <c r="K13" s="9">
        <v>0</v>
      </c>
      <c r="L13" s="9">
        <v>0</v>
      </c>
      <c r="M13" s="163">
        <v>99.2</v>
      </c>
      <c r="N13" s="9">
        <v>0</v>
      </c>
      <c r="O13" s="166">
        <v>98.1</v>
      </c>
      <c r="P13" s="167">
        <v>97.7</v>
      </c>
      <c r="Q13" s="167">
        <v>100</v>
      </c>
      <c r="R13" s="183"/>
    </row>
    <row r="14" spans="1:18" ht="15" customHeight="1">
      <c r="A14" s="281" t="s">
        <v>367</v>
      </c>
      <c r="B14" s="170">
        <v>12189</v>
      </c>
      <c r="C14" s="170">
        <v>11792</v>
      </c>
      <c r="D14" s="164">
        <f t="shared" si="0"/>
        <v>96.74296496841414</v>
      </c>
      <c r="E14" s="164">
        <v>98.9</v>
      </c>
      <c r="F14" s="164">
        <v>96</v>
      </c>
      <c r="G14" s="164">
        <v>94.8</v>
      </c>
      <c r="H14" s="164">
        <v>100</v>
      </c>
      <c r="I14" s="9">
        <v>0</v>
      </c>
      <c r="J14" s="164">
        <v>100</v>
      </c>
      <c r="K14" s="9">
        <v>0</v>
      </c>
      <c r="L14" s="9">
        <v>0</v>
      </c>
      <c r="M14" s="163">
        <v>98.9</v>
      </c>
      <c r="N14" s="9">
        <v>0</v>
      </c>
      <c r="O14" s="166">
        <v>96.2</v>
      </c>
      <c r="P14" s="167">
        <v>93.4</v>
      </c>
      <c r="Q14" s="167">
        <v>100</v>
      </c>
      <c r="R14" s="183"/>
    </row>
    <row r="15" spans="1:18" ht="15" customHeight="1">
      <c r="A15" s="281" t="s">
        <v>368</v>
      </c>
      <c r="B15" s="170">
        <v>11751</v>
      </c>
      <c r="C15" s="170">
        <v>11427</v>
      </c>
      <c r="D15" s="164">
        <f t="shared" si="0"/>
        <v>97.24278784784273</v>
      </c>
      <c r="E15" s="164">
        <v>99.03333333333332</v>
      </c>
      <c r="F15" s="164">
        <v>96.775</v>
      </c>
      <c r="G15" s="164">
        <v>95.125</v>
      </c>
      <c r="H15" s="164">
        <v>100</v>
      </c>
      <c r="I15" s="9">
        <v>0</v>
      </c>
      <c r="J15" s="164">
        <v>100</v>
      </c>
      <c r="K15" s="9">
        <v>0</v>
      </c>
      <c r="L15" s="9">
        <v>0</v>
      </c>
      <c r="M15" s="163">
        <v>99.31</v>
      </c>
      <c r="N15" s="9">
        <v>0</v>
      </c>
      <c r="O15" s="166">
        <v>96.625</v>
      </c>
      <c r="P15" s="31">
        <v>0</v>
      </c>
      <c r="Q15" s="167">
        <v>100</v>
      </c>
      <c r="R15" s="183"/>
    </row>
    <row r="16" spans="1:18" ht="15" customHeight="1">
      <c r="A16" s="281" t="s">
        <v>369</v>
      </c>
      <c r="B16" s="170">
        <v>10692</v>
      </c>
      <c r="C16" s="170">
        <v>10486</v>
      </c>
      <c r="D16" s="164">
        <f t="shared" si="0"/>
        <v>98.07332585110363</v>
      </c>
      <c r="E16" s="164">
        <v>99.1</v>
      </c>
      <c r="F16" s="164">
        <v>98</v>
      </c>
      <c r="G16" s="164">
        <v>96.7</v>
      </c>
      <c r="H16" s="3">
        <v>0</v>
      </c>
      <c r="I16" s="9">
        <v>0</v>
      </c>
      <c r="J16" s="164">
        <v>100</v>
      </c>
      <c r="K16" s="9">
        <v>0</v>
      </c>
      <c r="L16" s="9">
        <v>0</v>
      </c>
      <c r="M16" s="163">
        <v>97.9</v>
      </c>
      <c r="N16" s="9">
        <v>0</v>
      </c>
      <c r="O16" s="166">
        <v>96.8</v>
      </c>
      <c r="P16" s="31">
        <v>0</v>
      </c>
      <c r="Q16" s="167">
        <v>100</v>
      </c>
      <c r="R16" s="183"/>
    </row>
    <row r="17" spans="1:18" ht="15" customHeight="1">
      <c r="A17" s="281" t="s">
        <v>370</v>
      </c>
      <c r="B17" s="9">
        <v>8775</v>
      </c>
      <c r="C17" s="9">
        <v>8524</v>
      </c>
      <c r="D17" s="164">
        <f t="shared" si="0"/>
        <v>97.13960113960114</v>
      </c>
      <c r="E17" s="163">
        <v>99.5</v>
      </c>
      <c r="F17" s="163">
        <v>98</v>
      </c>
      <c r="G17" s="163">
        <v>92.4</v>
      </c>
      <c r="H17" s="9">
        <v>0</v>
      </c>
      <c r="I17" s="9">
        <v>0</v>
      </c>
      <c r="J17" s="163">
        <v>100</v>
      </c>
      <c r="K17" s="9">
        <v>0</v>
      </c>
      <c r="L17" s="9">
        <v>0</v>
      </c>
      <c r="M17" s="9">
        <v>0</v>
      </c>
      <c r="N17" s="9">
        <v>0</v>
      </c>
      <c r="O17" s="166">
        <v>93.6</v>
      </c>
      <c r="P17" s="31">
        <v>0</v>
      </c>
      <c r="Q17" s="167">
        <v>88.23529411764706</v>
      </c>
      <c r="R17" s="183"/>
    </row>
    <row r="18" spans="1:18" ht="15" customHeight="1">
      <c r="A18" s="281" t="s">
        <v>371</v>
      </c>
      <c r="B18" s="9">
        <v>7984</v>
      </c>
      <c r="C18" s="9">
        <v>7785</v>
      </c>
      <c r="D18" s="164">
        <f t="shared" si="0"/>
        <v>97.50751503006012</v>
      </c>
      <c r="E18" s="163">
        <v>99.20678336980306</v>
      </c>
      <c r="F18" s="163">
        <v>96.26593806921676</v>
      </c>
      <c r="G18" s="163">
        <v>95.4356846473029</v>
      </c>
      <c r="H18" s="9">
        <v>0</v>
      </c>
      <c r="I18" s="9">
        <v>0</v>
      </c>
      <c r="J18" s="163">
        <v>100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31">
        <v>0</v>
      </c>
      <c r="Q18" s="167">
        <v>100</v>
      </c>
      <c r="R18" s="183"/>
    </row>
    <row r="19" spans="1:17" ht="15" customHeight="1">
      <c r="A19" s="281" t="s">
        <v>372</v>
      </c>
      <c r="B19" s="9">
        <v>9380</v>
      </c>
      <c r="C19" s="9">
        <v>9170</v>
      </c>
      <c r="D19" s="164">
        <f t="shared" si="0"/>
        <v>97.76119402985076</v>
      </c>
      <c r="E19" s="163">
        <v>99.20678336980306</v>
      </c>
      <c r="F19" s="163">
        <v>96.26593806921676</v>
      </c>
      <c r="G19" s="163">
        <v>95.4356846473029</v>
      </c>
      <c r="H19" s="9">
        <v>0</v>
      </c>
      <c r="I19" s="9">
        <v>0</v>
      </c>
      <c r="J19" s="163">
        <v>100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31">
        <v>0</v>
      </c>
      <c r="Q19" s="167">
        <v>100</v>
      </c>
    </row>
    <row r="20" spans="1:17" ht="15" customHeight="1">
      <c r="A20" s="281" t="s">
        <v>373</v>
      </c>
      <c r="B20" s="9">
        <v>9340</v>
      </c>
      <c r="C20" s="9">
        <v>9088</v>
      </c>
      <c r="D20" s="163">
        <f t="shared" si="0"/>
        <v>97.30192719486081</v>
      </c>
      <c r="E20" s="163">
        <v>98.21917808219179</v>
      </c>
      <c r="F20" s="163">
        <v>97.07762557077626</v>
      </c>
      <c r="G20" s="163">
        <v>95.76597382602002</v>
      </c>
      <c r="H20" s="9">
        <v>0</v>
      </c>
      <c r="I20" s="9">
        <v>0</v>
      </c>
      <c r="J20" s="163">
        <v>100</v>
      </c>
      <c r="K20" s="9">
        <v>0</v>
      </c>
      <c r="L20" s="9">
        <v>0</v>
      </c>
      <c r="M20" s="163">
        <v>100</v>
      </c>
      <c r="N20" s="9">
        <v>0</v>
      </c>
      <c r="O20" s="9">
        <v>0</v>
      </c>
      <c r="P20" s="31">
        <v>0</v>
      </c>
      <c r="Q20" s="167">
        <v>100</v>
      </c>
    </row>
    <row r="21" spans="1:17" ht="15" customHeight="1">
      <c r="A21" s="281" t="s">
        <v>374</v>
      </c>
      <c r="B21" s="9">
        <v>9277</v>
      </c>
      <c r="C21" s="9">
        <v>8930</v>
      </c>
      <c r="D21" s="163">
        <f>C21/B21*100</f>
        <v>96.25956667025977</v>
      </c>
      <c r="E21" s="163">
        <v>97.96803652968038</v>
      </c>
      <c r="F21" s="163">
        <v>93.65296803652969</v>
      </c>
      <c r="G21" s="163">
        <v>95.37617554858933</v>
      </c>
      <c r="H21" s="9">
        <v>0</v>
      </c>
      <c r="I21" s="9">
        <v>0</v>
      </c>
      <c r="J21" s="163">
        <v>98.91304347826086</v>
      </c>
      <c r="K21" s="9">
        <v>0</v>
      </c>
      <c r="L21" s="9">
        <v>0</v>
      </c>
      <c r="M21" s="163">
        <v>100</v>
      </c>
      <c r="N21" s="9">
        <v>0</v>
      </c>
      <c r="O21" s="9">
        <v>0</v>
      </c>
      <c r="P21" s="31">
        <v>0</v>
      </c>
      <c r="Q21" s="167">
        <v>100</v>
      </c>
    </row>
    <row r="22" spans="1:17" s="7" customFormat="1" ht="15" customHeight="1">
      <c r="A22" s="281" t="s">
        <v>375</v>
      </c>
      <c r="B22" s="9">
        <v>9558</v>
      </c>
      <c r="C22" s="9">
        <v>9220</v>
      </c>
      <c r="D22" s="163">
        <v>96.46369533375183</v>
      </c>
      <c r="E22" s="163">
        <v>98.38379239699522</v>
      </c>
      <c r="F22" s="163">
        <v>92.9187471629596</v>
      </c>
      <c r="G22" s="163">
        <v>96.19758351101635</v>
      </c>
      <c r="H22" s="9">
        <v>0</v>
      </c>
      <c r="I22" s="9">
        <v>0</v>
      </c>
      <c r="J22" s="163">
        <v>95.83333333333334</v>
      </c>
      <c r="K22" s="9">
        <v>0</v>
      </c>
      <c r="L22" s="9">
        <v>0</v>
      </c>
      <c r="M22" s="163">
        <v>100</v>
      </c>
      <c r="N22" s="9">
        <v>0</v>
      </c>
      <c r="O22" s="9">
        <v>0</v>
      </c>
      <c r="P22" s="31">
        <v>0</v>
      </c>
      <c r="Q22" s="167">
        <v>100</v>
      </c>
    </row>
    <row r="23" spans="1:17" s="7" customFormat="1" ht="15" customHeight="1">
      <c r="A23" s="281" t="s">
        <v>376</v>
      </c>
      <c r="B23" s="9">
        <v>9464</v>
      </c>
      <c r="C23" s="9">
        <v>9319</v>
      </c>
      <c r="D23" s="163">
        <v>98.46787827557058</v>
      </c>
      <c r="E23" s="163">
        <v>99.49771689497717</v>
      </c>
      <c r="F23" s="163">
        <v>97.57990867579909</v>
      </c>
      <c r="G23" s="163">
        <v>97.50361794500724</v>
      </c>
      <c r="H23" s="9">
        <v>0</v>
      </c>
      <c r="I23" s="9">
        <v>0</v>
      </c>
      <c r="J23" s="163">
        <v>98.9795918367347</v>
      </c>
      <c r="K23" s="9">
        <v>0</v>
      </c>
      <c r="L23" s="9">
        <v>0</v>
      </c>
      <c r="M23" s="163">
        <v>100</v>
      </c>
      <c r="N23" s="9">
        <v>0</v>
      </c>
      <c r="O23" s="9">
        <v>0</v>
      </c>
      <c r="P23" s="31">
        <v>0</v>
      </c>
      <c r="Q23" s="167">
        <v>100</v>
      </c>
    </row>
    <row r="24" spans="1:17" s="7" customFormat="1" ht="15" customHeight="1">
      <c r="A24" s="281" t="s">
        <v>377</v>
      </c>
      <c r="B24" s="9">
        <v>9776</v>
      </c>
      <c r="C24" s="9">
        <v>9475</v>
      </c>
      <c r="D24" s="163">
        <v>96.92103109656301</v>
      </c>
      <c r="E24" s="163">
        <v>98.70011402508551</v>
      </c>
      <c r="F24" s="163">
        <v>94.84018264840182</v>
      </c>
      <c r="G24" s="163">
        <v>95.76393917451122</v>
      </c>
      <c r="H24" s="23">
        <v>96.07843137254902</v>
      </c>
      <c r="I24" s="9">
        <v>0</v>
      </c>
      <c r="J24" s="163">
        <v>97.95918367346938</v>
      </c>
      <c r="K24" s="9">
        <v>0</v>
      </c>
      <c r="L24" s="9">
        <v>0</v>
      </c>
      <c r="M24" s="163">
        <v>100</v>
      </c>
      <c r="N24" s="9">
        <v>0</v>
      </c>
      <c r="O24" s="9">
        <v>0</v>
      </c>
      <c r="P24" s="31">
        <v>0</v>
      </c>
      <c r="Q24" s="167">
        <v>100</v>
      </c>
    </row>
    <row r="25" spans="1:17" s="7" customFormat="1" ht="15" customHeight="1">
      <c r="A25" s="281" t="s">
        <v>577</v>
      </c>
      <c r="B25" s="9">
        <v>10151</v>
      </c>
      <c r="C25" s="9">
        <v>9887</v>
      </c>
      <c r="D25" s="163">
        <v>97.39927100778249</v>
      </c>
      <c r="E25" s="163">
        <v>98.99543378995433</v>
      </c>
      <c r="F25" s="163">
        <v>95.79908675799086</v>
      </c>
      <c r="G25" s="163">
        <v>96.17880317231435</v>
      </c>
      <c r="H25" s="23">
        <v>97.26027397260275</v>
      </c>
      <c r="I25" s="9">
        <v>0</v>
      </c>
      <c r="J25" s="163">
        <v>100</v>
      </c>
      <c r="K25" s="9">
        <v>0</v>
      </c>
      <c r="L25" s="9">
        <v>0</v>
      </c>
      <c r="M25" s="163">
        <v>92.9</v>
      </c>
      <c r="N25" s="9">
        <v>0</v>
      </c>
      <c r="O25" s="9">
        <v>0</v>
      </c>
      <c r="P25" s="31">
        <v>0</v>
      </c>
      <c r="Q25" s="167">
        <v>100</v>
      </c>
    </row>
    <row r="26" spans="1:17" s="7" customFormat="1" ht="15" customHeight="1">
      <c r="A26" s="281" t="s">
        <v>649</v>
      </c>
      <c r="B26" s="9">
        <v>7988</v>
      </c>
      <c r="C26" s="9">
        <v>7734</v>
      </c>
      <c r="D26" s="163">
        <v>96.82023034551828</v>
      </c>
      <c r="E26" s="301">
        <v>98.63013698630137</v>
      </c>
      <c r="F26" s="301">
        <v>95.7280385078219</v>
      </c>
      <c r="G26" s="301">
        <v>94.65004022526146</v>
      </c>
      <c r="H26" s="301">
        <v>99.01960784313727</v>
      </c>
      <c r="I26" s="301">
        <v>99.23076923076923</v>
      </c>
      <c r="J26" s="301">
        <v>90.9090909090909</v>
      </c>
      <c r="K26" s="9">
        <v>0</v>
      </c>
      <c r="L26" s="9">
        <v>0</v>
      </c>
      <c r="M26" s="301">
        <v>100</v>
      </c>
      <c r="N26" s="31">
        <v>0</v>
      </c>
      <c r="O26" s="31">
        <v>0</v>
      </c>
      <c r="P26" s="31">
        <v>0</v>
      </c>
      <c r="Q26" s="31">
        <v>0</v>
      </c>
    </row>
    <row r="27" spans="1:17" s="7" customFormat="1" ht="15" customHeight="1">
      <c r="A27" s="281" t="s">
        <v>650</v>
      </c>
      <c r="B27" s="9">
        <v>7482</v>
      </c>
      <c r="C27" s="9">
        <v>7193</v>
      </c>
      <c r="D27" s="163">
        <v>96.13739641807003</v>
      </c>
      <c r="E27" s="163">
        <v>98.5345429169574</v>
      </c>
      <c r="F27" s="163">
        <v>96.1791831357049</v>
      </c>
      <c r="G27" s="163">
        <v>92.1560035056968</v>
      </c>
      <c r="H27" s="163">
        <v>99.1561181434599</v>
      </c>
      <c r="I27" s="163">
        <v>99.2857142857143</v>
      </c>
      <c r="J27" s="163">
        <v>94.4444444444444</v>
      </c>
      <c r="K27" s="31">
        <v>0</v>
      </c>
      <c r="L27" s="31">
        <v>0</v>
      </c>
      <c r="M27" s="304">
        <v>92.3076923076923</v>
      </c>
      <c r="N27" s="31">
        <v>0</v>
      </c>
      <c r="O27" s="31">
        <v>0</v>
      </c>
      <c r="P27" s="31">
        <v>0</v>
      </c>
      <c r="Q27" s="31">
        <v>0</v>
      </c>
    </row>
    <row r="28" spans="1:17" s="7" customFormat="1" ht="15" customHeight="1">
      <c r="A28" s="282" t="s">
        <v>660</v>
      </c>
      <c r="B28" s="173">
        <v>9760</v>
      </c>
      <c r="C28" s="173">
        <v>9376</v>
      </c>
      <c r="D28" s="174">
        <v>96.07</v>
      </c>
      <c r="E28" s="355">
        <f>AVERAGE(E29:E40)</f>
        <v>98.11666666666666</v>
      </c>
      <c r="F28" s="355">
        <f aca="true" t="shared" si="1" ref="F28:Q28">AVERAGE(F29:F40)</f>
        <v>93.81666666666666</v>
      </c>
      <c r="G28" s="355">
        <f t="shared" si="1"/>
        <v>93.03333333333335</v>
      </c>
      <c r="H28" s="552">
        <f t="shared" si="1"/>
        <v>98.28333333333335</v>
      </c>
      <c r="I28" s="552">
        <f>AVERAGE(I29:I40)</f>
        <v>88.53333333333335</v>
      </c>
      <c r="J28" s="8">
        <f t="shared" si="1"/>
        <v>0</v>
      </c>
      <c r="K28" s="31">
        <f t="shared" si="1"/>
        <v>0</v>
      </c>
      <c r="L28" s="31">
        <f t="shared" si="1"/>
        <v>0</v>
      </c>
      <c r="M28" s="356">
        <v>100</v>
      </c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</row>
    <row r="29" spans="1:19" ht="15" customHeight="1">
      <c r="A29" s="283" t="s">
        <v>661</v>
      </c>
      <c r="B29" s="12">
        <v>758</v>
      </c>
      <c r="C29" s="12">
        <v>694</v>
      </c>
      <c r="D29" s="165">
        <v>91.56</v>
      </c>
      <c r="E29" s="165">
        <v>97.4</v>
      </c>
      <c r="F29" s="165">
        <v>89.8</v>
      </c>
      <c r="G29" s="165">
        <v>80</v>
      </c>
      <c r="H29" s="549">
        <v>100</v>
      </c>
      <c r="I29" s="549">
        <v>92.9</v>
      </c>
      <c r="J29" s="300">
        <v>0</v>
      </c>
      <c r="K29" s="300">
        <v>0</v>
      </c>
      <c r="L29" s="300">
        <v>0</v>
      </c>
      <c r="M29" s="300">
        <v>0</v>
      </c>
      <c r="N29" s="300">
        <v>0</v>
      </c>
      <c r="O29" s="300">
        <v>0</v>
      </c>
      <c r="P29" s="303">
        <v>0</v>
      </c>
      <c r="Q29" s="303">
        <v>0</v>
      </c>
      <c r="R29" s="156"/>
      <c r="S29" s="134"/>
    </row>
    <row r="30" spans="1:17" ht="15" customHeight="1">
      <c r="A30" s="281" t="s">
        <v>680</v>
      </c>
      <c r="B30" s="3">
        <v>646</v>
      </c>
      <c r="C30" s="3">
        <v>578</v>
      </c>
      <c r="D30" s="163">
        <v>89.47</v>
      </c>
      <c r="E30" s="163">
        <v>95</v>
      </c>
      <c r="F30" s="163">
        <v>86.9</v>
      </c>
      <c r="G30" s="163">
        <v>80</v>
      </c>
      <c r="H30" s="550">
        <v>92.9</v>
      </c>
      <c r="I30" s="550">
        <v>100</v>
      </c>
      <c r="J30" s="301">
        <v>0</v>
      </c>
      <c r="K30" s="301">
        <v>0</v>
      </c>
      <c r="L30" s="301">
        <v>0</v>
      </c>
      <c r="M30" s="301">
        <v>0</v>
      </c>
      <c r="N30" s="301">
        <v>0</v>
      </c>
      <c r="O30" s="301">
        <v>0</v>
      </c>
      <c r="P30" s="304">
        <v>0</v>
      </c>
      <c r="Q30" s="304">
        <v>0</v>
      </c>
    </row>
    <row r="31" spans="1:17" ht="15" customHeight="1">
      <c r="A31" s="281" t="s">
        <v>602</v>
      </c>
      <c r="B31" s="3">
        <v>734</v>
      </c>
      <c r="C31" s="3">
        <v>675</v>
      </c>
      <c r="D31" s="163">
        <v>91.96</v>
      </c>
      <c r="E31" s="163">
        <v>94.9</v>
      </c>
      <c r="F31" s="163">
        <v>89.8</v>
      </c>
      <c r="G31" s="163">
        <v>86.7</v>
      </c>
      <c r="H31" s="550">
        <v>100</v>
      </c>
      <c r="I31" s="550">
        <v>93.8</v>
      </c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304">
        <v>0</v>
      </c>
      <c r="Q31" s="304">
        <v>0</v>
      </c>
    </row>
    <row r="32" spans="1:17" ht="15" customHeight="1">
      <c r="A32" s="281" t="s">
        <v>603</v>
      </c>
      <c r="B32" s="3">
        <v>768</v>
      </c>
      <c r="C32" s="3">
        <v>758</v>
      </c>
      <c r="D32" s="163">
        <v>98.7</v>
      </c>
      <c r="E32" s="163">
        <v>100</v>
      </c>
      <c r="F32" s="163">
        <v>97.8</v>
      </c>
      <c r="G32" s="163">
        <v>97.8</v>
      </c>
      <c r="H32" s="550">
        <v>100</v>
      </c>
      <c r="I32" s="550">
        <v>95.7</v>
      </c>
      <c r="J32" s="301">
        <v>0</v>
      </c>
      <c r="K32" s="301">
        <v>0</v>
      </c>
      <c r="L32" s="301">
        <v>0</v>
      </c>
      <c r="M32" s="301">
        <v>0</v>
      </c>
      <c r="N32" s="301">
        <v>0</v>
      </c>
      <c r="O32" s="301">
        <v>0</v>
      </c>
      <c r="P32" s="304">
        <v>0</v>
      </c>
      <c r="Q32" s="304">
        <v>0</v>
      </c>
    </row>
    <row r="33" spans="1:17" ht="15" customHeight="1">
      <c r="A33" s="281" t="s">
        <v>604</v>
      </c>
      <c r="B33" s="3">
        <v>842</v>
      </c>
      <c r="C33" s="3">
        <v>804</v>
      </c>
      <c r="D33" s="163">
        <v>95.49</v>
      </c>
      <c r="E33" s="163">
        <v>99.4</v>
      </c>
      <c r="F33" s="163">
        <v>91.4</v>
      </c>
      <c r="G33" s="163">
        <v>93.7</v>
      </c>
      <c r="H33" s="550">
        <v>96.3</v>
      </c>
      <c r="I33" s="550">
        <v>88</v>
      </c>
      <c r="J33" s="301">
        <v>0</v>
      </c>
      <c r="K33" s="301">
        <v>0</v>
      </c>
      <c r="L33" s="301">
        <v>0</v>
      </c>
      <c r="M33" s="301">
        <v>0</v>
      </c>
      <c r="N33" s="301">
        <v>0</v>
      </c>
      <c r="O33" s="301">
        <v>0</v>
      </c>
      <c r="P33" s="304">
        <v>0</v>
      </c>
      <c r="Q33" s="304">
        <v>0</v>
      </c>
    </row>
    <row r="34" spans="1:17" ht="15" customHeight="1">
      <c r="A34" s="281" t="s">
        <v>168</v>
      </c>
      <c r="B34" s="3">
        <v>834</v>
      </c>
      <c r="C34" s="3">
        <v>824</v>
      </c>
      <c r="D34" s="163">
        <v>98.8</v>
      </c>
      <c r="E34" s="163">
        <v>100</v>
      </c>
      <c r="F34" s="163">
        <v>96.7</v>
      </c>
      <c r="G34" s="163">
        <v>99</v>
      </c>
      <c r="H34" s="550">
        <v>100</v>
      </c>
      <c r="I34" s="550">
        <v>95.2</v>
      </c>
      <c r="J34" s="301">
        <v>0</v>
      </c>
      <c r="K34" s="301">
        <v>0</v>
      </c>
      <c r="L34" s="301">
        <v>0</v>
      </c>
      <c r="M34" s="301">
        <v>0</v>
      </c>
      <c r="N34" s="301">
        <v>0</v>
      </c>
      <c r="O34" s="301">
        <v>0</v>
      </c>
      <c r="P34" s="304">
        <v>0</v>
      </c>
      <c r="Q34" s="304">
        <v>0</v>
      </c>
    </row>
    <row r="35" spans="1:17" ht="15" customHeight="1">
      <c r="A35" s="281" t="s">
        <v>169</v>
      </c>
      <c r="B35" s="3">
        <v>884</v>
      </c>
      <c r="C35" s="3">
        <v>878</v>
      </c>
      <c r="D35" s="163">
        <v>99.32</v>
      </c>
      <c r="E35" s="163">
        <v>100</v>
      </c>
      <c r="F35" s="163">
        <v>96.8</v>
      </c>
      <c r="G35" s="163">
        <v>100</v>
      </c>
      <c r="H35" s="550">
        <v>100</v>
      </c>
      <c r="I35" s="550">
        <v>100</v>
      </c>
      <c r="J35" s="301">
        <v>0</v>
      </c>
      <c r="K35" s="301">
        <v>0</v>
      </c>
      <c r="L35" s="301">
        <v>0</v>
      </c>
      <c r="M35" s="301">
        <v>0</v>
      </c>
      <c r="N35" s="301">
        <v>0</v>
      </c>
      <c r="O35" s="301">
        <v>0</v>
      </c>
      <c r="P35" s="304">
        <v>0</v>
      </c>
      <c r="Q35" s="304">
        <v>0</v>
      </c>
    </row>
    <row r="36" spans="1:17" ht="15" customHeight="1">
      <c r="A36" s="281" t="s">
        <v>170</v>
      </c>
      <c r="B36" s="3">
        <v>922</v>
      </c>
      <c r="C36" s="3">
        <v>879</v>
      </c>
      <c r="D36" s="163">
        <v>95.34</v>
      </c>
      <c r="E36" s="163">
        <v>98.4</v>
      </c>
      <c r="F36" s="163">
        <v>89.2</v>
      </c>
      <c r="G36" s="163">
        <v>94.8</v>
      </c>
      <c r="H36" s="550">
        <v>93.5</v>
      </c>
      <c r="I36" s="550">
        <v>96.8</v>
      </c>
      <c r="J36" s="301">
        <v>0</v>
      </c>
      <c r="K36" s="301">
        <v>0</v>
      </c>
      <c r="L36" s="301">
        <v>0</v>
      </c>
      <c r="M36" s="301">
        <v>100</v>
      </c>
      <c r="N36" s="301">
        <v>0</v>
      </c>
      <c r="O36" s="301">
        <v>0</v>
      </c>
      <c r="P36" s="304">
        <v>0</v>
      </c>
      <c r="Q36" s="304">
        <v>0</v>
      </c>
    </row>
    <row r="37" spans="1:17" ht="15" customHeight="1">
      <c r="A37" s="281" t="s">
        <v>171</v>
      </c>
      <c r="B37" s="3">
        <v>870</v>
      </c>
      <c r="C37" s="3">
        <v>826</v>
      </c>
      <c r="D37" s="163">
        <v>94.94</v>
      </c>
      <c r="E37" s="163">
        <v>95</v>
      </c>
      <c r="F37" s="163">
        <v>93.3</v>
      </c>
      <c r="G37" s="163">
        <v>94.3</v>
      </c>
      <c r="H37" s="550">
        <v>96.7</v>
      </c>
      <c r="I37" s="550">
        <v>100</v>
      </c>
      <c r="J37" s="305">
        <v>0</v>
      </c>
      <c r="K37" s="301">
        <v>0</v>
      </c>
      <c r="L37" s="301">
        <v>0</v>
      </c>
      <c r="M37" s="301">
        <v>0</v>
      </c>
      <c r="N37" s="301">
        <v>0</v>
      </c>
      <c r="O37" s="301">
        <v>0</v>
      </c>
      <c r="P37" s="304">
        <v>0</v>
      </c>
      <c r="Q37" s="304">
        <v>0</v>
      </c>
    </row>
    <row r="38" spans="1:17" ht="15" customHeight="1">
      <c r="A38" s="281" t="s">
        <v>172</v>
      </c>
      <c r="B38" s="3">
        <v>892</v>
      </c>
      <c r="C38" s="3">
        <v>884</v>
      </c>
      <c r="D38" s="163">
        <v>99.1</v>
      </c>
      <c r="E38" s="163">
        <v>99.5</v>
      </c>
      <c r="F38" s="163">
        <v>100</v>
      </c>
      <c r="G38" s="163">
        <v>97.2</v>
      </c>
      <c r="H38" s="550">
        <v>100</v>
      </c>
      <c r="I38" s="550">
        <v>100</v>
      </c>
      <c r="J38" s="305">
        <v>0</v>
      </c>
      <c r="K38" s="301">
        <v>0</v>
      </c>
      <c r="L38" s="301">
        <v>0</v>
      </c>
      <c r="M38" s="301">
        <v>0</v>
      </c>
      <c r="N38" s="301">
        <v>0</v>
      </c>
      <c r="O38" s="301">
        <v>0</v>
      </c>
      <c r="P38" s="304">
        <v>0</v>
      </c>
      <c r="Q38" s="304">
        <v>0</v>
      </c>
    </row>
    <row r="39" spans="1:17" ht="15" customHeight="1">
      <c r="A39" s="281" t="s">
        <v>173</v>
      </c>
      <c r="B39" s="3">
        <v>786</v>
      </c>
      <c r="C39" s="3">
        <v>786</v>
      </c>
      <c r="D39" s="163">
        <v>100</v>
      </c>
      <c r="E39" s="163">
        <v>100</v>
      </c>
      <c r="F39" s="163">
        <v>100</v>
      </c>
      <c r="G39" s="163">
        <v>100</v>
      </c>
      <c r="H39" s="550">
        <v>100</v>
      </c>
      <c r="I39" s="2">
        <v>0</v>
      </c>
      <c r="J39" s="305">
        <v>0</v>
      </c>
      <c r="K39" s="301">
        <v>0</v>
      </c>
      <c r="L39" s="301">
        <v>0</v>
      </c>
      <c r="M39" s="301">
        <v>0</v>
      </c>
      <c r="N39" s="301">
        <v>0</v>
      </c>
      <c r="O39" s="301">
        <v>0</v>
      </c>
      <c r="P39" s="304">
        <v>0</v>
      </c>
      <c r="Q39" s="304">
        <v>0</v>
      </c>
    </row>
    <row r="40" spans="1:17" ht="15" customHeight="1">
      <c r="A40" s="284" t="s">
        <v>174</v>
      </c>
      <c r="B40" s="62">
        <v>824</v>
      </c>
      <c r="C40" s="62">
        <v>790</v>
      </c>
      <c r="D40" s="168">
        <v>95.87</v>
      </c>
      <c r="E40" s="169">
        <v>97.8</v>
      </c>
      <c r="F40" s="169">
        <v>94.1</v>
      </c>
      <c r="G40" s="169">
        <v>92.9</v>
      </c>
      <c r="H40" s="551">
        <v>100</v>
      </c>
      <c r="I40" s="551">
        <v>100</v>
      </c>
      <c r="J40" s="306">
        <v>0</v>
      </c>
      <c r="K40" s="302">
        <v>0</v>
      </c>
      <c r="L40" s="302">
        <v>0</v>
      </c>
      <c r="M40" s="302">
        <v>0</v>
      </c>
      <c r="N40" s="302">
        <v>0</v>
      </c>
      <c r="O40" s="302">
        <v>0</v>
      </c>
      <c r="P40" s="302">
        <v>0</v>
      </c>
      <c r="Q40" s="307">
        <v>0</v>
      </c>
    </row>
    <row r="41" spans="1:5" ht="13.5" customHeight="1">
      <c r="A41" s="157" t="s">
        <v>681</v>
      </c>
      <c r="B41" s="158"/>
      <c r="C41" s="158"/>
      <c r="D41" s="161"/>
      <c r="E41" s="161"/>
    </row>
    <row r="42" spans="1:3" ht="13.5" customHeight="1">
      <c r="A42" s="24"/>
      <c r="B42" s="134"/>
      <c r="C42" s="134"/>
    </row>
    <row r="43" ht="13.5" customHeight="1">
      <c r="A43" s="32"/>
    </row>
    <row r="44" ht="13.5" customHeight="1">
      <c r="A44" s="84"/>
    </row>
    <row r="45" ht="13.5" customHeight="1">
      <c r="A45" s="76"/>
    </row>
    <row r="46" ht="13.5" customHeight="1">
      <c r="A46" s="76"/>
    </row>
    <row r="47" ht="13.5" customHeight="1">
      <c r="A47" s="76"/>
    </row>
    <row r="48" ht="13.5" customHeight="1">
      <c r="A48" s="76"/>
    </row>
    <row r="49" ht="13.5" customHeight="1">
      <c r="A49" s="84"/>
    </row>
    <row r="50" ht="13.5" customHeight="1">
      <c r="A50" s="84"/>
    </row>
    <row r="51" ht="13.5" customHeight="1">
      <c r="A51" s="84"/>
    </row>
    <row r="52" ht="13.5" customHeight="1">
      <c r="A52" s="84"/>
    </row>
    <row r="53" ht="13.5" customHeight="1">
      <c r="A53" s="84"/>
    </row>
    <row r="54" ht="13.5" customHeight="1">
      <c r="A54" s="84"/>
    </row>
    <row r="55" ht="13.5" customHeight="1">
      <c r="A55" s="84"/>
    </row>
    <row r="56" ht="13.5" customHeight="1">
      <c r="A56" s="84"/>
    </row>
    <row r="57" ht="13.5" customHeight="1">
      <c r="A57" s="84"/>
    </row>
    <row r="58" ht="13.5" customHeight="1">
      <c r="A58" s="84"/>
    </row>
    <row r="59" ht="13.5" customHeight="1">
      <c r="A59" s="84"/>
    </row>
    <row r="60" ht="13.5" customHeight="1">
      <c r="A60" s="84"/>
    </row>
    <row r="71" ht="13.5" customHeight="1">
      <c r="A71" s="85"/>
    </row>
  </sheetData>
  <sheetProtection/>
  <mergeCells count="6">
    <mergeCell ref="A5:A6"/>
    <mergeCell ref="B5:B6"/>
    <mergeCell ref="C5:C6"/>
    <mergeCell ref="D5:D6"/>
    <mergeCell ref="A1:Q1"/>
    <mergeCell ref="E5:Q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pane xSplit="1" ySplit="1" topLeftCell="B2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L1"/>
    </sheetView>
  </sheetViews>
  <sheetFormatPr defaultColWidth="9.00390625" defaultRowHeight="13.5" customHeight="1"/>
  <cols>
    <col min="1" max="1" width="16.75390625" style="6" customWidth="1"/>
    <col min="2" max="2" width="1.875" style="6" customWidth="1"/>
    <col min="3" max="3" width="6.125" style="6" customWidth="1"/>
    <col min="4" max="12" width="8.00390625" style="6" customWidth="1"/>
    <col min="13" max="16384" width="9.00390625" style="6" customWidth="1"/>
  </cols>
  <sheetData>
    <row r="1" spans="1:12" ht="19.5" customHeight="1">
      <c r="A1" s="392" t="s">
        <v>118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2" ht="15" customHeight="1">
      <c r="A2" s="5" t="s">
        <v>5</v>
      </c>
      <c r="B2" s="5"/>
    </row>
    <row r="3" spans="1:11" ht="13.5" customHeight="1">
      <c r="A3" s="6" t="s">
        <v>4</v>
      </c>
      <c r="K3" s="53"/>
    </row>
    <row r="4" spans="1:12" ht="15" customHeight="1">
      <c r="A4" s="522" t="s">
        <v>269</v>
      </c>
      <c r="B4" s="404" t="s">
        <v>270</v>
      </c>
      <c r="C4" s="516"/>
      <c r="D4" s="528" t="s">
        <v>12</v>
      </c>
      <c r="E4" s="530" t="s">
        <v>274</v>
      </c>
      <c r="F4" s="530"/>
      <c r="G4" s="530"/>
      <c r="H4" s="524" t="s">
        <v>275</v>
      </c>
      <c r="I4" s="524"/>
      <c r="J4" s="524"/>
      <c r="K4" s="525"/>
      <c r="L4" s="32"/>
    </row>
    <row r="5" spans="1:13" ht="30" customHeight="1">
      <c r="A5" s="523"/>
      <c r="B5" s="517"/>
      <c r="C5" s="518"/>
      <c r="D5" s="529"/>
      <c r="E5" s="28" t="s">
        <v>3</v>
      </c>
      <c r="F5" s="33" t="s">
        <v>14</v>
      </c>
      <c r="G5" s="33" t="s">
        <v>15</v>
      </c>
      <c r="H5" s="28" t="s">
        <v>3</v>
      </c>
      <c r="I5" s="33" t="s">
        <v>16</v>
      </c>
      <c r="J5" s="33" t="s">
        <v>17</v>
      </c>
      <c r="K5" s="34" t="s">
        <v>18</v>
      </c>
      <c r="L5" s="89"/>
      <c r="M5" s="134"/>
    </row>
    <row r="6" spans="1:12" ht="15" customHeight="1">
      <c r="A6" s="283" t="s">
        <v>501</v>
      </c>
      <c r="B6" s="513">
        <f aca="true" t="shared" si="0" ref="B6:B12">SUM(D6,E6,H6)</f>
        <v>7376</v>
      </c>
      <c r="C6" s="514"/>
      <c r="D6" s="29">
        <v>681</v>
      </c>
      <c r="E6" s="29">
        <f>SUM(F6:G6)</f>
        <v>3982</v>
      </c>
      <c r="F6" s="29">
        <v>3677</v>
      </c>
      <c r="G6" s="29">
        <v>305</v>
      </c>
      <c r="H6" s="29">
        <f>SUM(I6:K6)</f>
        <v>2713</v>
      </c>
      <c r="I6" s="29">
        <v>0</v>
      </c>
      <c r="J6" s="29">
        <v>843</v>
      </c>
      <c r="K6" s="30">
        <v>1870</v>
      </c>
      <c r="L6" s="32"/>
    </row>
    <row r="7" spans="1:12" ht="15" customHeight="1">
      <c r="A7" s="281" t="s">
        <v>502</v>
      </c>
      <c r="B7" s="508">
        <f t="shared" si="0"/>
        <v>7424</v>
      </c>
      <c r="C7" s="509"/>
      <c r="D7" s="9">
        <v>715</v>
      </c>
      <c r="E7" s="9">
        <f aca="true" t="shared" si="1" ref="E7:E16">SUM(F7:G7)</f>
        <v>3943</v>
      </c>
      <c r="F7" s="9">
        <v>3635</v>
      </c>
      <c r="G7" s="9">
        <v>308</v>
      </c>
      <c r="H7" s="9">
        <f aca="true" t="shared" si="2" ref="H7:H16">SUM(I7:K7)</f>
        <v>2766</v>
      </c>
      <c r="I7" s="9">
        <v>0</v>
      </c>
      <c r="J7" s="9">
        <v>765</v>
      </c>
      <c r="K7" s="31">
        <v>2001</v>
      </c>
      <c r="L7" s="7"/>
    </row>
    <row r="8" spans="1:12" ht="15" customHeight="1">
      <c r="A8" s="281" t="s">
        <v>503</v>
      </c>
      <c r="B8" s="508">
        <f t="shared" si="0"/>
        <v>6657</v>
      </c>
      <c r="C8" s="509"/>
      <c r="D8" s="9">
        <v>0</v>
      </c>
      <c r="E8" s="9">
        <f t="shared" si="1"/>
        <v>3562</v>
      </c>
      <c r="F8" s="9">
        <v>3562</v>
      </c>
      <c r="G8" s="9">
        <v>0</v>
      </c>
      <c r="H8" s="9">
        <f t="shared" si="2"/>
        <v>3095</v>
      </c>
      <c r="I8" s="9">
        <v>0</v>
      </c>
      <c r="J8" s="9">
        <v>740</v>
      </c>
      <c r="K8" s="31">
        <v>2355</v>
      </c>
      <c r="L8" s="7"/>
    </row>
    <row r="9" spans="1:12" ht="15" customHeight="1">
      <c r="A9" s="281" t="s">
        <v>504</v>
      </c>
      <c r="B9" s="508">
        <f t="shared" si="0"/>
        <v>7150</v>
      </c>
      <c r="C9" s="509"/>
      <c r="D9" s="9">
        <v>0</v>
      </c>
      <c r="E9" s="9">
        <f t="shared" si="1"/>
        <v>3513</v>
      </c>
      <c r="F9" s="9">
        <v>3513</v>
      </c>
      <c r="G9" s="9">
        <v>0</v>
      </c>
      <c r="H9" s="9">
        <f t="shared" si="2"/>
        <v>3637</v>
      </c>
      <c r="I9" s="9">
        <v>0</v>
      </c>
      <c r="J9" s="9">
        <v>700</v>
      </c>
      <c r="K9" s="31">
        <v>2937</v>
      </c>
      <c r="L9" s="32"/>
    </row>
    <row r="10" spans="1:12" ht="15" customHeight="1">
      <c r="A10" s="281" t="s">
        <v>505</v>
      </c>
      <c r="B10" s="508">
        <f t="shared" si="0"/>
        <v>7673</v>
      </c>
      <c r="C10" s="509"/>
      <c r="D10" s="9">
        <v>0</v>
      </c>
      <c r="E10" s="9">
        <f t="shared" si="1"/>
        <v>3438</v>
      </c>
      <c r="F10" s="9">
        <v>3438</v>
      </c>
      <c r="G10" s="9">
        <v>0</v>
      </c>
      <c r="H10" s="9">
        <f t="shared" si="2"/>
        <v>4235</v>
      </c>
      <c r="I10" s="9">
        <v>0</v>
      </c>
      <c r="J10" s="9">
        <v>677</v>
      </c>
      <c r="K10" s="31">
        <v>3558</v>
      </c>
      <c r="L10" s="32"/>
    </row>
    <row r="11" spans="1:12" ht="15" customHeight="1">
      <c r="A11" s="281" t="s">
        <v>506</v>
      </c>
      <c r="B11" s="508">
        <f t="shared" si="0"/>
        <v>8407</v>
      </c>
      <c r="C11" s="509"/>
      <c r="D11" s="9">
        <v>0</v>
      </c>
      <c r="E11" s="9">
        <f t="shared" si="1"/>
        <v>3418</v>
      </c>
      <c r="F11" s="9">
        <v>3418</v>
      </c>
      <c r="G11" s="9">
        <v>0</v>
      </c>
      <c r="H11" s="9">
        <f t="shared" si="2"/>
        <v>4989</v>
      </c>
      <c r="I11" s="9">
        <v>0</v>
      </c>
      <c r="J11" s="9">
        <v>643</v>
      </c>
      <c r="K11" s="31">
        <v>4346</v>
      </c>
      <c r="L11" s="32"/>
    </row>
    <row r="12" spans="1:12" ht="15" customHeight="1">
      <c r="A12" s="281" t="s">
        <v>507</v>
      </c>
      <c r="B12" s="508">
        <f t="shared" si="0"/>
        <v>8881</v>
      </c>
      <c r="C12" s="509"/>
      <c r="D12" s="9">
        <v>0</v>
      </c>
      <c r="E12" s="9">
        <f t="shared" si="1"/>
        <v>3355</v>
      </c>
      <c r="F12" s="9">
        <v>3355</v>
      </c>
      <c r="G12" s="9">
        <v>0</v>
      </c>
      <c r="H12" s="9">
        <f t="shared" si="2"/>
        <v>5526</v>
      </c>
      <c r="I12" s="9">
        <v>0</v>
      </c>
      <c r="J12" s="9">
        <v>632</v>
      </c>
      <c r="K12" s="31">
        <v>4894</v>
      </c>
      <c r="L12" s="32"/>
    </row>
    <row r="13" spans="1:12" ht="15" customHeight="1">
      <c r="A13" s="281" t="s">
        <v>508</v>
      </c>
      <c r="B13" s="508">
        <f aca="true" t="shared" si="3" ref="B13:B18">SUM(D13,E13,H13)</f>
        <v>9235</v>
      </c>
      <c r="C13" s="509"/>
      <c r="D13" s="9">
        <v>0</v>
      </c>
      <c r="E13" s="9">
        <f>SUM(F13:G13)</f>
        <v>3272</v>
      </c>
      <c r="F13" s="9">
        <v>3272</v>
      </c>
      <c r="G13" s="9">
        <v>0</v>
      </c>
      <c r="H13" s="9">
        <f>SUM(I13:K13)</f>
        <v>5963</v>
      </c>
      <c r="I13" s="9">
        <v>0</v>
      </c>
      <c r="J13" s="9">
        <v>606</v>
      </c>
      <c r="K13" s="31">
        <v>5357</v>
      </c>
      <c r="L13" s="32"/>
    </row>
    <row r="14" spans="1:12" ht="15" customHeight="1">
      <c r="A14" s="281" t="s">
        <v>509</v>
      </c>
      <c r="B14" s="508">
        <f t="shared" si="3"/>
        <v>9624</v>
      </c>
      <c r="C14" s="509"/>
      <c r="D14" s="9">
        <v>0</v>
      </c>
      <c r="E14" s="9">
        <f>SUM(F14:G14)</f>
        <v>3258</v>
      </c>
      <c r="F14" s="9">
        <v>3258</v>
      </c>
      <c r="G14" s="9">
        <v>0</v>
      </c>
      <c r="H14" s="9">
        <f>SUM(I14:K14)</f>
        <v>6366</v>
      </c>
      <c r="I14" s="9">
        <v>0</v>
      </c>
      <c r="J14" s="9">
        <v>599</v>
      </c>
      <c r="K14" s="31">
        <v>5767</v>
      </c>
      <c r="L14" s="32"/>
    </row>
    <row r="15" spans="1:12" ht="15" customHeight="1">
      <c r="A15" s="281" t="s">
        <v>510</v>
      </c>
      <c r="B15" s="508">
        <f t="shared" si="3"/>
        <v>9893</v>
      </c>
      <c r="C15" s="509"/>
      <c r="D15" s="9">
        <v>0</v>
      </c>
      <c r="E15" s="9">
        <f>SUM(F15:G15)</f>
        <v>3209</v>
      </c>
      <c r="F15" s="9">
        <v>3209</v>
      </c>
      <c r="G15" s="9">
        <v>0</v>
      </c>
      <c r="H15" s="9">
        <f>SUM(I15:K15)</f>
        <v>6684</v>
      </c>
      <c r="I15" s="9">
        <v>0</v>
      </c>
      <c r="J15" s="9">
        <v>579</v>
      </c>
      <c r="K15" s="31">
        <v>6105</v>
      </c>
      <c r="L15" s="32"/>
    </row>
    <row r="16" spans="1:12" ht="15" customHeight="1">
      <c r="A16" s="281" t="s">
        <v>511</v>
      </c>
      <c r="B16" s="508">
        <f t="shared" si="3"/>
        <v>10041</v>
      </c>
      <c r="C16" s="509"/>
      <c r="D16" s="9">
        <v>0</v>
      </c>
      <c r="E16" s="9">
        <f t="shared" si="1"/>
        <v>3152</v>
      </c>
      <c r="F16" s="9">
        <v>3152</v>
      </c>
      <c r="G16" s="9">
        <v>0</v>
      </c>
      <c r="H16" s="9">
        <f t="shared" si="2"/>
        <v>6889</v>
      </c>
      <c r="I16" s="9">
        <v>0</v>
      </c>
      <c r="J16" s="9">
        <v>558</v>
      </c>
      <c r="K16" s="31">
        <v>6331</v>
      </c>
      <c r="L16" s="32"/>
    </row>
    <row r="17" spans="1:12" ht="15" customHeight="1">
      <c r="A17" s="281" t="s">
        <v>512</v>
      </c>
      <c r="B17" s="508">
        <f t="shared" si="3"/>
        <v>10197</v>
      </c>
      <c r="C17" s="509"/>
      <c r="D17" s="9">
        <v>0</v>
      </c>
      <c r="E17" s="9">
        <f>SUM(F17:G17)</f>
        <v>3156</v>
      </c>
      <c r="F17" s="9">
        <v>3156</v>
      </c>
      <c r="G17" s="9">
        <v>0</v>
      </c>
      <c r="H17" s="9">
        <f>SUM(I17:K17)</f>
        <v>7041</v>
      </c>
      <c r="I17" s="9">
        <v>0</v>
      </c>
      <c r="J17" s="9">
        <v>523</v>
      </c>
      <c r="K17" s="31">
        <v>6518</v>
      </c>
      <c r="L17" s="32"/>
    </row>
    <row r="18" spans="1:12" s="103" customFormat="1" ht="15" customHeight="1">
      <c r="A18" s="284" t="s">
        <v>513</v>
      </c>
      <c r="B18" s="511">
        <f t="shared" si="3"/>
        <v>10268</v>
      </c>
      <c r="C18" s="512"/>
      <c r="D18" s="172">
        <v>0</v>
      </c>
      <c r="E18" s="172">
        <f>SUM(F18:G18)</f>
        <v>3095</v>
      </c>
      <c r="F18" s="172">
        <v>3095</v>
      </c>
      <c r="G18" s="172">
        <v>0</v>
      </c>
      <c r="H18" s="172">
        <f>SUM(I18:K18)</f>
        <v>7173</v>
      </c>
      <c r="I18" s="172">
        <v>0</v>
      </c>
      <c r="J18" s="172">
        <v>511</v>
      </c>
      <c r="K18" s="171">
        <v>6662</v>
      </c>
      <c r="L18" s="105"/>
    </row>
    <row r="20" spans="1:2" ht="15" customHeight="1">
      <c r="A20" s="5" t="s">
        <v>7</v>
      </c>
      <c r="B20" s="5"/>
    </row>
    <row r="21" spans="1:12" ht="13.5" customHeight="1">
      <c r="A21" s="6" t="s">
        <v>8</v>
      </c>
      <c r="L21" s="53"/>
    </row>
    <row r="22" spans="1:12" ht="15" customHeight="1">
      <c r="A22" s="522" t="s">
        <v>269</v>
      </c>
      <c r="B22" s="404" t="s">
        <v>270</v>
      </c>
      <c r="C22" s="516"/>
      <c r="D22" s="528" t="s">
        <v>12</v>
      </c>
      <c r="E22" s="530" t="s">
        <v>274</v>
      </c>
      <c r="F22" s="530"/>
      <c r="G22" s="530"/>
      <c r="H22" s="524" t="s">
        <v>275</v>
      </c>
      <c r="I22" s="524"/>
      <c r="J22" s="524"/>
      <c r="K22" s="525"/>
      <c r="L22" s="526" t="s">
        <v>13</v>
      </c>
    </row>
    <row r="23" spans="1:12" ht="30" customHeight="1">
      <c r="A23" s="523"/>
      <c r="B23" s="517"/>
      <c r="C23" s="518"/>
      <c r="D23" s="529"/>
      <c r="E23" s="28" t="s">
        <v>3</v>
      </c>
      <c r="F23" s="33" t="s">
        <v>14</v>
      </c>
      <c r="G23" s="33" t="s">
        <v>15</v>
      </c>
      <c r="H23" s="28" t="s">
        <v>3</v>
      </c>
      <c r="I23" s="33" t="s">
        <v>16</v>
      </c>
      <c r="J23" s="33" t="s">
        <v>17</v>
      </c>
      <c r="K23" s="34" t="s">
        <v>18</v>
      </c>
      <c r="L23" s="527"/>
    </row>
    <row r="24" spans="1:12" ht="15" customHeight="1">
      <c r="A24" s="281" t="s">
        <v>514</v>
      </c>
      <c r="B24" s="513">
        <f>SUM(D24:E24,H24)</f>
        <v>400836</v>
      </c>
      <c r="C24" s="514"/>
      <c r="D24" s="29">
        <v>239469</v>
      </c>
      <c r="E24" s="29">
        <f aca="true" t="shared" si="4" ref="E24:E30">SUM(F24:G24)</f>
        <v>138160</v>
      </c>
      <c r="F24" s="29">
        <v>39233</v>
      </c>
      <c r="G24" s="29">
        <v>98927</v>
      </c>
      <c r="H24" s="29">
        <f>SUM(I24:K24)</f>
        <v>23207</v>
      </c>
      <c r="I24" s="29">
        <v>0</v>
      </c>
      <c r="J24" s="29">
        <v>3818</v>
      </c>
      <c r="K24" s="30">
        <v>19389</v>
      </c>
      <c r="L24" s="35">
        <v>401587</v>
      </c>
    </row>
    <row r="25" spans="1:12" ht="15" customHeight="1">
      <c r="A25" s="281" t="s">
        <v>515</v>
      </c>
      <c r="B25" s="508">
        <f>SUM(D25:E25,H25)</f>
        <v>411458</v>
      </c>
      <c r="C25" s="509"/>
      <c r="D25" s="9">
        <v>248978</v>
      </c>
      <c r="E25" s="9">
        <f t="shared" si="4"/>
        <v>139533</v>
      </c>
      <c r="F25" s="9">
        <v>39166</v>
      </c>
      <c r="G25" s="9">
        <v>100367</v>
      </c>
      <c r="H25" s="9">
        <f aca="true" t="shared" si="5" ref="H25:H34">SUM(I25:K25)</f>
        <v>22947</v>
      </c>
      <c r="I25" s="9">
        <v>0</v>
      </c>
      <c r="J25" s="9">
        <v>3585</v>
      </c>
      <c r="K25" s="31">
        <v>19362</v>
      </c>
      <c r="L25" s="36">
        <v>434308</v>
      </c>
    </row>
    <row r="26" spans="1:12" ht="15" customHeight="1">
      <c r="A26" s="281" t="s">
        <v>516</v>
      </c>
      <c r="B26" s="508">
        <f aca="true" t="shared" si="6" ref="B26:B36">SUM(D26:E26,H26)</f>
        <v>55622</v>
      </c>
      <c r="C26" s="509"/>
      <c r="D26" s="9">
        <v>0</v>
      </c>
      <c r="E26" s="9">
        <f t="shared" si="4"/>
        <v>37862</v>
      </c>
      <c r="F26" s="9">
        <v>37862</v>
      </c>
      <c r="G26" s="9">
        <v>0</v>
      </c>
      <c r="H26" s="9">
        <f t="shared" si="5"/>
        <v>17760</v>
      </c>
      <c r="I26" s="9">
        <v>0</v>
      </c>
      <c r="J26" s="9">
        <v>3425</v>
      </c>
      <c r="K26" s="31">
        <v>14335</v>
      </c>
      <c r="L26" s="36">
        <v>782040</v>
      </c>
    </row>
    <row r="27" spans="1:12" ht="15" customHeight="1">
      <c r="A27" s="281" t="s">
        <v>517</v>
      </c>
      <c r="B27" s="508">
        <f t="shared" si="6"/>
        <v>55127</v>
      </c>
      <c r="C27" s="509"/>
      <c r="D27" s="9">
        <v>0</v>
      </c>
      <c r="E27" s="9">
        <f t="shared" si="4"/>
        <v>36126</v>
      </c>
      <c r="F27" s="9">
        <v>36126</v>
      </c>
      <c r="G27" s="9">
        <v>0</v>
      </c>
      <c r="H27" s="9">
        <f t="shared" si="5"/>
        <v>19001</v>
      </c>
      <c r="I27" s="9">
        <v>0</v>
      </c>
      <c r="J27" s="9">
        <v>3251</v>
      </c>
      <c r="K27" s="31">
        <v>15750</v>
      </c>
      <c r="L27" s="133">
        <v>768429</v>
      </c>
    </row>
    <row r="28" spans="1:12" ht="15" customHeight="1">
      <c r="A28" s="281" t="s">
        <v>518</v>
      </c>
      <c r="B28" s="508">
        <f t="shared" si="6"/>
        <v>55458</v>
      </c>
      <c r="C28" s="509"/>
      <c r="D28" s="9">
        <v>0</v>
      </c>
      <c r="E28" s="9">
        <f t="shared" si="4"/>
        <v>33948</v>
      </c>
      <c r="F28" s="9">
        <v>33948</v>
      </c>
      <c r="G28" s="9">
        <v>0</v>
      </c>
      <c r="H28" s="9">
        <f t="shared" si="5"/>
        <v>21510</v>
      </c>
      <c r="I28" s="9">
        <v>0</v>
      </c>
      <c r="J28" s="9">
        <v>3133</v>
      </c>
      <c r="K28" s="31">
        <v>18377</v>
      </c>
      <c r="L28" s="133">
        <v>790498</v>
      </c>
    </row>
    <row r="29" spans="1:12" ht="15" customHeight="1">
      <c r="A29" s="281" t="s">
        <v>519</v>
      </c>
      <c r="B29" s="508">
        <f t="shared" si="6"/>
        <v>56695</v>
      </c>
      <c r="C29" s="509"/>
      <c r="D29" s="9">
        <v>0</v>
      </c>
      <c r="E29" s="9">
        <f t="shared" si="4"/>
        <v>32741</v>
      </c>
      <c r="F29" s="9">
        <v>32741</v>
      </c>
      <c r="G29" s="9">
        <v>0</v>
      </c>
      <c r="H29" s="9">
        <f t="shared" si="5"/>
        <v>23954</v>
      </c>
      <c r="I29" s="9">
        <v>0</v>
      </c>
      <c r="J29" s="9">
        <v>2896</v>
      </c>
      <c r="K29" s="31">
        <v>21058</v>
      </c>
      <c r="L29" s="133">
        <v>787000</v>
      </c>
    </row>
    <row r="30" spans="1:12" s="7" customFormat="1" ht="15" customHeight="1">
      <c r="A30" s="281" t="s">
        <v>520</v>
      </c>
      <c r="B30" s="508">
        <f t="shared" si="6"/>
        <v>61513</v>
      </c>
      <c r="C30" s="509"/>
      <c r="D30" s="9">
        <v>0</v>
      </c>
      <c r="E30" s="9">
        <f t="shared" si="4"/>
        <v>32004</v>
      </c>
      <c r="F30" s="9">
        <v>32004</v>
      </c>
      <c r="G30" s="9">
        <v>0</v>
      </c>
      <c r="H30" s="9">
        <f t="shared" si="5"/>
        <v>29509</v>
      </c>
      <c r="I30" s="9">
        <v>0</v>
      </c>
      <c r="J30" s="9">
        <v>2780</v>
      </c>
      <c r="K30" s="31">
        <v>26729</v>
      </c>
      <c r="L30" s="133">
        <v>671918</v>
      </c>
    </row>
    <row r="31" spans="1:12" ht="15" customHeight="1">
      <c r="A31" s="281" t="s">
        <v>521</v>
      </c>
      <c r="B31" s="508">
        <f t="shared" si="6"/>
        <v>62998</v>
      </c>
      <c r="C31" s="509"/>
      <c r="D31" s="9">
        <v>0</v>
      </c>
      <c r="E31" s="9">
        <f aca="true" t="shared" si="7" ref="E31:E36">SUM(F31:G31)</f>
        <v>31336</v>
      </c>
      <c r="F31" s="9">
        <v>31336</v>
      </c>
      <c r="G31" s="9">
        <v>0</v>
      </c>
      <c r="H31" s="9">
        <f>SUM(I31:K31)</f>
        <v>31662</v>
      </c>
      <c r="I31" s="9">
        <v>0</v>
      </c>
      <c r="J31" s="9">
        <v>2710</v>
      </c>
      <c r="K31" s="31">
        <v>28952</v>
      </c>
      <c r="L31" s="133">
        <v>655010</v>
      </c>
    </row>
    <row r="32" spans="1:12" ht="15" customHeight="1">
      <c r="A32" s="281" t="s">
        <v>522</v>
      </c>
      <c r="B32" s="508">
        <f t="shared" si="6"/>
        <v>67260</v>
      </c>
      <c r="C32" s="509"/>
      <c r="D32" s="9">
        <v>0</v>
      </c>
      <c r="E32" s="9">
        <f t="shared" si="7"/>
        <v>30851</v>
      </c>
      <c r="F32" s="9">
        <v>30851</v>
      </c>
      <c r="G32" s="9">
        <v>0</v>
      </c>
      <c r="H32" s="9">
        <f>SUM(I32:K32)</f>
        <v>36409</v>
      </c>
      <c r="I32" s="9">
        <v>0</v>
      </c>
      <c r="J32" s="9">
        <v>2709</v>
      </c>
      <c r="K32" s="31">
        <v>33700</v>
      </c>
      <c r="L32" s="133">
        <v>601091</v>
      </c>
    </row>
    <row r="33" spans="1:12" ht="15" customHeight="1">
      <c r="A33" s="281" t="s">
        <v>523</v>
      </c>
      <c r="B33" s="508">
        <f t="shared" si="6"/>
        <v>67978</v>
      </c>
      <c r="C33" s="509"/>
      <c r="D33" s="9">
        <v>0</v>
      </c>
      <c r="E33" s="9">
        <f t="shared" si="7"/>
        <v>29445</v>
      </c>
      <c r="F33" s="9">
        <v>29445</v>
      </c>
      <c r="G33" s="9">
        <v>0</v>
      </c>
      <c r="H33" s="9">
        <f>SUM(I33:K33)</f>
        <v>38533</v>
      </c>
      <c r="I33" s="9">
        <v>0</v>
      </c>
      <c r="J33" s="9">
        <v>2686</v>
      </c>
      <c r="K33" s="31">
        <v>35847</v>
      </c>
      <c r="L33" s="133">
        <v>576450</v>
      </c>
    </row>
    <row r="34" spans="1:12" ht="15" customHeight="1">
      <c r="A34" s="281" t="s">
        <v>524</v>
      </c>
      <c r="B34" s="508">
        <f t="shared" si="6"/>
        <v>63420</v>
      </c>
      <c r="C34" s="509"/>
      <c r="D34" s="9">
        <v>0</v>
      </c>
      <c r="E34" s="9">
        <f t="shared" si="7"/>
        <v>28167</v>
      </c>
      <c r="F34" s="9">
        <v>28167</v>
      </c>
      <c r="G34" s="9">
        <v>0</v>
      </c>
      <c r="H34" s="9">
        <f t="shared" si="5"/>
        <v>35253</v>
      </c>
      <c r="I34" s="9">
        <v>0</v>
      </c>
      <c r="J34" s="9">
        <v>2607</v>
      </c>
      <c r="K34" s="31">
        <v>32646</v>
      </c>
      <c r="L34" s="133">
        <v>539816</v>
      </c>
    </row>
    <row r="35" spans="1:12" ht="15" customHeight="1">
      <c r="A35" s="281" t="s">
        <v>525</v>
      </c>
      <c r="B35" s="508">
        <f t="shared" si="6"/>
        <v>70022</v>
      </c>
      <c r="C35" s="509"/>
      <c r="D35" s="9">
        <v>0</v>
      </c>
      <c r="E35" s="9">
        <f t="shared" si="7"/>
        <v>28321</v>
      </c>
      <c r="F35" s="9">
        <v>28321</v>
      </c>
      <c r="G35" s="9">
        <v>0</v>
      </c>
      <c r="H35" s="9">
        <f>SUM(I35:K35)</f>
        <v>41701</v>
      </c>
      <c r="I35" s="9">
        <v>0</v>
      </c>
      <c r="J35" s="9">
        <v>2471</v>
      </c>
      <c r="K35" s="31">
        <v>39230</v>
      </c>
      <c r="L35" s="133">
        <v>572569</v>
      </c>
    </row>
    <row r="36" spans="1:12" s="103" customFormat="1" ht="15" customHeight="1">
      <c r="A36" s="284" t="s">
        <v>526</v>
      </c>
      <c r="B36" s="511">
        <f t="shared" si="6"/>
        <v>66259</v>
      </c>
      <c r="C36" s="512"/>
      <c r="D36" s="172">
        <v>0</v>
      </c>
      <c r="E36" s="172">
        <f t="shared" si="7"/>
        <v>26729</v>
      </c>
      <c r="F36" s="172">
        <v>26729</v>
      </c>
      <c r="G36" s="172">
        <v>0</v>
      </c>
      <c r="H36" s="172">
        <f>SUM(I36:K36)</f>
        <v>39530</v>
      </c>
      <c r="I36" s="172">
        <v>0</v>
      </c>
      <c r="J36" s="172">
        <v>2383</v>
      </c>
      <c r="K36" s="171">
        <v>37147</v>
      </c>
      <c r="L36" s="275">
        <v>520794</v>
      </c>
    </row>
    <row r="37" spans="1:5" ht="13.5" customHeight="1">
      <c r="A37" s="38" t="s">
        <v>9</v>
      </c>
      <c r="B37" s="38"/>
      <c r="C37" s="39"/>
      <c r="D37" s="39"/>
      <c r="E37" s="39"/>
    </row>
    <row r="38" spans="1:5" ht="13.5" customHeight="1">
      <c r="A38" s="40" t="s">
        <v>10</v>
      </c>
      <c r="B38" s="40"/>
      <c r="C38" s="41"/>
      <c r="D38" s="39"/>
      <c r="E38" s="39"/>
    </row>
    <row r="39" spans="1:3" ht="13.5" customHeight="1">
      <c r="A39" s="510" t="s">
        <v>194</v>
      </c>
      <c r="B39" s="510"/>
      <c r="C39" s="6" t="s">
        <v>276</v>
      </c>
    </row>
    <row r="40" spans="1:3" ht="13.5" customHeight="1">
      <c r="A40" s="83"/>
      <c r="B40" s="83"/>
      <c r="C40" s="6" t="s">
        <v>560</v>
      </c>
    </row>
    <row r="41" spans="1:3" ht="13.5" customHeight="1">
      <c r="A41" s="83"/>
      <c r="B41" s="83"/>
      <c r="C41" s="6" t="s">
        <v>561</v>
      </c>
    </row>
    <row r="42" spans="1:3" ht="13.5" customHeight="1">
      <c r="A42" s="510" t="s">
        <v>195</v>
      </c>
      <c r="B42" s="510"/>
      <c r="C42" s="6" t="s">
        <v>320</v>
      </c>
    </row>
    <row r="43" spans="1:3" ht="13.5" customHeight="1">
      <c r="A43" s="510" t="s">
        <v>196</v>
      </c>
      <c r="B43" s="510"/>
      <c r="C43" s="6" t="s">
        <v>321</v>
      </c>
    </row>
    <row r="44" spans="1:3" ht="13.5" customHeight="1">
      <c r="A44" s="41"/>
      <c r="B44" s="41"/>
      <c r="C44" s="6" t="s">
        <v>559</v>
      </c>
    </row>
    <row r="45" spans="1:3" ht="13.5" customHeight="1">
      <c r="A45" s="510" t="s">
        <v>197</v>
      </c>
      <c r="B45" s="510"/>
      <c r="C45" s="6" t="s">
        <v>200</v>
      </c>
    </row>
    <row r="46" spans="1:3" ht="13.5" customHeight="1">
      <c r="A46" s="41"/>
      <c r="B46" s="41"/>
      <c r="C46" s="6" t="s">
        <v>562</v>
      </c>
    </row>
    <row r="47" spans="1:3" ht="13.5" customHeight="1">
      <c r="A47" s="41"/>
      <c r="B47" s="41"/>
      <c r="C47" s="6" t="s">
        <v>563</v>
      </c>
    </row>
    <row r="48" spans="1:3" ht="13.5" customHeight="1">
      <c r="A48" s="510" t="s">
        <v>198</v>
      </c>
      <c r="B48" s="510"/>
      <c r="C48" s="6" t="s">
        <v>201</v>
      </c>
    </row>
    <row r="49" spans="1:3" ht="13.5" customHeight="1">
      <c r="A49" s="41"/>
      <c r="B49" s="41"/>
      <c r="C49" s="6" t="s">
        <v>322</v>
      </c>
    </row>
    <row r="50" spans="1:3" ht="13.5" customHeight="1">
      <c r="A50" s="41"/>
      <c r="B50" s="41"/>
      <c r="C50" s="6" t="s">
        <v>564</v>
      </c>
    </row>
    <row r="51" spans="1:3" ht="13.5" customHeight="1">
      <c r="A51" s="510" t="s">
        <v>202</v>
      </c>
      <c r="B51" s="510"/>
      <c r="C51" s="6" t="s">
        <v>199</v>
      </c>
    </row>
    <row r="52" spans="1:3" ht="13.5" customHeight="1">
      <c r="A52" s="41"/>
      <c r="B52" s="41"/>
      <c r="C52" s="6" t="s">
        <v>277</v>
      </c>
    </row>
    <row r="53" spans="1:3" ht="13.5" customHeight="1">
      <c r="A53" s="41"/>
      <c r="B53" s="41"/>
      <c r="C53" s="6" t="s">
        <v>565</v>
      </c>
    </row>
    <row r="54" spans="1:5" ht="13.5" customHeight="1">
      <c r="A54" s="42" t="s">
        <v>112</v>
      </c>
      <c r="B54" s="42"/>
      <c r="C54" s="41"/>
      <c r="D54" s="41"/>
      <c r="E54" s="41"/>
    </row>
    <row r="55" ht="13.5" customHeight="1">
      <c r="A55" s="6" t="s">
        <v>558</v>
      </c>
    </row>
    <row r="56" ht="19.5" customHeight="1"/>
  </sheetData>
  <sheetProtection/>
  <mergeCells count="44">
    <mergeCell ref="E22:G22"/>
    <mergeCell ref="D22:D23"/>
    <mergeCell ref="B13:C13"/>
    <mergeCell ref="B22:C23"/>
    <mergeCell ref="E4:G4"/>
    <mergeCell ref="B6:C6"/>
    <mergeCell ref="B10:C10"/>
    <mergeCell ref="B15:C15"/>
    <mergeCell ref="B18:C18"/>
    <mergeCell ref="B16:C16"/>
    <mergeCell ref="H4:K4"/>
    <mergeCell ref="B4:C5"/>
    <mergeCell ref="D4:D5"/>
    <mergeCell ref="B11:C11"/>
    <mergeCell ref="B35:C35"/>
    <mergeCell ref="A42:B42"/>
    <mergeCell ref="A39:B39"/>
    <mergeCell ref="B34:C34"/>
    <mergeCell ref="B25:C25"/>
    <mergeCell ref="B26:C26"/>
    <mergeCell ref="A1:L1"/>
    <mergeCell ref="A22:A23"/>
    <mergeCell ref="A4:A5"/>
    <mergeCell ref="H22:K22"/>
    <mergeCell ref="L22:L23"/>
    <mergeCell ref="B36:C36"/>
    <mergeCell ref="B27:C27"/>
    <mergeCell ref="B30:C30"/>
    <mergeCell ref="B17:C17"/>
    <mergeCell ref="B24:C24"/>
    <mergeCell ref="A51:B51"/>
    <mergeCell ref="A48:B48"/>
    <mergeCell ref="A45:B45"/>
    <mergeCell ref="A43:B43"/>
    <mergeCell ref="B28:C28"/>
    <mergeCell ref="B31:C31"/>
    <mergeCell ref="B29:C29"/>
    <mergeCell ref="B33:C33"/>
    <mergeCell ref="B7:C7"/>
    <mergeCell ref="B8:C8"/>
    <mergeCell ref="B12:C12"/>
    <mergeCell ref="B9:C9"/>
    <mergeCell ref="B14:C14"/>
    <mergeCell ref="B32:C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H34:H36 H24:H30 H31:H33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F1"/>
    </sheetView>
  </sheetViews>
  <sheetFormatPr defaultColWidth="9.00390625" defaultRowHeight="13.5" customHeight="1"/>
  <cols>
    <col min="1" max="1" width="16.75390625" style="6" customWidth="1"/>
    <col min="2" max="6" width="15.00390625" style="6" customWidth="1"/>
    <col min="7" max="16384" width="9.00390625" style="6" customWidth="1"/>
  </cols>
  <sheetData>
    <row r="1" spans="1:12" ht="19.5" customHeight="1">
      <c r="A1" s="385" t="s">
        <v>119</v>
      </c>
      <c r="B1" s="385"/>
      <c r="C1" s="385"/>
      <c r="D1" s="385"/>
      <c r="E1" s="385"/>
      <c r="F1" s="385"/>
      <c r="G1" s="21"/>
      <c r="H1" s="21"/>
      <c r="I1" s="21"/>
      <c r="J1" s="21"/>
      <c r="K1" s="21"/>
      <c r="L1" s="21"/>
    </row>
    <row r="2" spans="1:6" ht="19.5" customHeight="1">
      <c r="A2" s="21"/>
      <c r="B2" s="21"/>
      <c r="C2" s="21"/>
      <c r="D2" s="21"/>
      <c r="E2" s="21"/>
      <c r="F2" s="21"/>
    </row>
    <row r="3" ht="19.5" customHeight="1">
      <c r="A3" s="15" t="s">
        <v>120</v>
      </c>
    </row>
    <row r="4" spans="1:7" ht="13.5" customHeight="1">
      <c r="A4" s="6" t="s">
        <v>328</v>
      </c>
      <c r="B4" s="7"/>
      <c r="C4" s="7"/>
      <c r="D4" s="7"/>
      <c r="E4" s="7"/>
      <c r="F4" s="7"/>
      <c r="G4" s="7"/>
    </row>
    <row r="5" spans="1:7" ht="15" customHeight="1">
      <c r="A5" s="377" t="s">
        <v>221</v>
      </c>
      <c r="B5" s="531" t="s">
        <v>280</v>
      </c>
      <c r="C5" s="532"/>
      <c r="D5" s="532"/>
      <c r="E5" s="532"/>
      <c r="F5" s="532"/>
      <c r="G5" s="7"/>
    </row>
    <row r="6" spans="1:7" ht="15" customHeight="1">
      <c r="A6" s="378"/>
      <c r="B6" s="109" t="s">
        <v>203</v>
      </c>
      <c r="C6" s="109" t="s">
        <v>324</v>
      </c>
      <c r="D6" s="109" t="s">
        <v>278</v>
      </c>
      <c r="E6" s="109" t="s">
        <v>279</v>
      </c>
      <c r="F6" s="110" t="s">
        <v>325</v>
      </c>
      <c r="G6" s="7"/>
    </row>
    <row r="7" spans="1:7" ht="15" customHeight="1">
      <c r="A7" s="281" t="s">
        <v>414</v>
      </c>
      <c r="B7" s="3">
        <f>SUM(C7:F7)</f>
        <v>3108111</v>
      </c>
      <c r="C7" s="3">
        <v>960476</v>
      </c>
      <c r="D7" s="3">
        <v>133596</v>
      </c>
      <c r="E7" s="3">
        <v>1005127</v>
      </c>
      <c r="F7" s="4">
        <v>1008912</v>
      </c>
      <c r="G7" s="7"/>
    </row>
    <row r="8" spans="1:7" ht="15" customHeight="1">
      <c r="A8" s="281" t="s">
        <v>415</v>
      </c>
      <c r="B8" s="3">
        <f aca="true" t="shared" si="0" ref="B8:B20">SUM(C8:F8)</f>
        <v>3130025</v>
      </c>
      <c r="C8" s="3">
        <v>979571</v>
      </c>
      <c r="D8" s="3">
        <v>135007</v>
      </c>
      <c r="E8" s="3">
        <v>1002015</v>
      </c>
      <c r="F8" s="4">
        <v>1013432</v>
      </c>
      <c r="G8" s="7"/>
    </row>
    <row r="9" spans="1:7" ht="15" customHeight="1">
      <c r="A9" s="281" t="s">
        <v>416</v>
      </c>
      <c r="B9" s="3">
        <f t="shared" si="0"/>
        <v>3132951</v>
      </c>
      <c r="C9" s="3">
        <v>986087</v>
      </c>
      <c r="D9" s="3">
        <v>134344</v>
      </c>
      <c r="E9" s="3">
        <v>999859</v>
      </c>
      <c r="F9" s="4">
        <v>1012661</v>
      </c>
      <c r="G9" s="7"/>
    </row>
    <row r="10" spans="1:7" ht="15" customHeight="1">
      <c r="A10" s="281" t="s">
        <v>417</v>
      </c>
      <c r="B10" s="3">
        <f t="shared" si="0"/>
        <v>3132149</v>
      </c>
      <c r="C10" s="3">
        <v>991207</v>
      </c>
      <c r="D10" s="3">
        <v>132162</v>
      </c>
      <c r="E10" s="3">
        <v>994853</v>
      </c>
      <c r="F10" s="4">
        <v>1013927</v>
      </c>
      <c r="G10" s="7"/>
    </row>
    <row r="11" spans="1:7" ht="15" customHeight="1">
      <c r="A11" s="281" t="s">
        <v>418</v>
      </c>
      <c r="B11" s="3">
        <f t="shared" si="0"/>
        <v>3129211</v>
      </c>
      <c r="C11" s="3">
        <v>994146</v>
      </c>
      <c r="D11" s="3">
        <v>129868</v>
      </c>
      <c r="E11" s="3">
        <v>989959</v>
      </c>
      <c r="F11" s="4">
        <v>1015238</v>
      </c>
      <c r="G11" s="7"/>
    </row>
    <row r="12" spans="1:7" ht="15" customHeight="1">
      <c r="A12" s="281" t="s">
        <v>419</v>
      </c>
      <c r="B12" s="3">
        <f t="shared" si="0"/>
        <v>3127790</v>
      </c>
      <c r="C12" s="9">
        <v>996767</v>
      </c>
      <c r="D12" s="9">
        <v>128641</v>
      </c>
      <c r="E12" s="9">
        <v>987133</v>
      </c>
      <c r="F12" s="31">
        <v>1015249</v>
      </c>
      <c r="G12" s="7"/>
    </row>
    <row r="13" spans="1:6" ht="15" customHeight="1">
      <c r="A13" s="281" t="s">
        <v>420</v>
      </c>
      <c r="B13" s="9">
        <f t="shared" si="0"/>
        <v>3125829</v>
      </c>
      <c r="C13" s="3">
        <v>1000186</v>
      </c>
      <c r="D13" s="3">
        <v>127577</v>
      </c>
      <c r="E13" s="3">
        <v>983538</v>
      </c>
      <c r="F13" s="4">
        <v>1014528</v>
      </c>
    </row>
    <row r="14" spans="1:6" ht="15" customHeight="1">
      <c r="A14" s="281" t="s">
        <v>421</v>
      </c>
      <c r="B14" s="9">
        <f t="shared" si="0"/>
        <v>3121409</v>
      </c>
      <c r="C14" s="3">
        <v>1001482</v>
      </c>
      <c r="D14" s="3">
        <v>126735</v>
      </c>
      <c r="E14" s="3">
        <v>979856</v>
      </c>
      <c r="F14" s="4">
        <v>1013336</v>
      </c>
    </row>
    <row r="15" spans="1:6" ht="15" customHeight="1">
      <c r="A15" s="281" t="s">
        <v>422</v>
      </c>
      <c r="B15" s="9">
        <f t="shared" si="0"/>
        <v>3120783</v>
      </c>
      <c r="C15" s="3">
        <v>1002709</v>
      </c>
      <c r="D15" s="3">
        <v>125829</v>
      </c>
      <c r="E15" s="3">
        <v>977500</v>
      </c>
      <c r="F15" s="4">
        <v>1014745</v>
      </c>
    </row>
    <row r="16" spans="1:7" s="102" customFormat="1" ht="15" customHeight="1">
      <c r="A16" s="281" t="s">
        <v>423</v>
      </c>
      <c r="B16" s="9">
        <f t="shared" si="0"/>
        <v>3118017</v>
      </c>
      <c r="C16" s="3">
        <v>1002470</v>
      </c>
      <c r="D16" s="3">
        <v>125012</v>
      </c>
      <c r="E16" s="3">
        <v>977125</v>
      </c>
      <c r="F16" s="4">
        <v>1013410</v>
      </c>
      <c r="G16" s="103"/>
    </row>
    <row r="17" spans="1:7" ht="15" customHeight="1">
      <c r="A17" s="281" t="s">
        <v>424</v>
      </c>
      <c r="B17" s="3">
        <f>SUM(C17:F17)</f>
        <v>3103123</v>
      </c>
      <c r="C17" s="3">
        <v>998672</v>
      </c>
      <c r="D17" s="3">
        <v>123106</v>
      </c>
      <c r="E17" s="3">
        <v>969995</v>
      </c>
      <c r="F17" s="4">
        <v>1011350</v>
      </c>
      <c r="G17" s="7"/>
    </row>
    <row r="18" spans="1:7" ht="15" customHeight="1">
      <c r="A18" s="281" t="s">
        <v>425</v>
      </c>
      <c r="B18" s="3">
        <f>SUM(C18:F18)</f>
        <v>3093735</v>
      </c>
      <c r="C18" s="3">
        <v>995626</v>
      </c>
      <c r="D18" s="3">
        <v>121281</v>
      </c>
      <c r="E18" s="3">
        <v>965488</v>
      </c>
      <c r="F18" s="4">
        <v>1011340</v>
      </c>
      <c r="G18" s="7"/>
    </row>
    <row r="19" spans="1:7" ht="15" customHeight="1">
      <c r="A19" s="281" t="s">
        <v>426</v>
      </c>
      <c r="B19" s="3">
        <f>SUM(C19:F19)</f>
        <v>3097270</v>
      </c>
      <c r="C19" s="3">
        <v>998217</v>
      </c>
      <c r="D19" s="3">
        <v>119751</v>
      </c>
      <c r="E19" s="3">
        <v>964245</v>
      </c>
      <c r="F19" s="4">
        <v>1015057</v>
      </c>
      <c r="G19" s="7"/>
    </row>
    <row r="20" spans="1:7" ht="15" customHeight="1">
      <c r="A20" s="281" t="s">
        <v>427</v>
      </c>
      <c r="B20" s="3">
        <f t="shared" si="0"/>
        <v>3096737</v>
      </c>
      <c r="C20" s="3">
        <v>999126</v>
      </c>
      <c r="D20" s="3">
        <v>117924</v>
      </c>
      <c r="E20" s="3">
        <v>960491</v>
      </c>
      <c r="F20" s="4">
        <v>1019196</v>
      </c>
      <c r="G20" s="7"/>
    </row>
    <row r="21" spans="1:7" ht="15" customHeight="1">
      <c r="A21" s="281" t="s">
        <v>428</v>
      </c>
      <c r="B21" s="3">
        <f aca="true" t="shared" si="1" ref="B21:B28">SUM(C21:F21)</f>
        <v>3097661</v>
      </c>
      <c r="C21" s="3">
        <v>1000186</v>
      </c>
      <c r="D21" s="3">
        <v>116478</v>
      </c>
      <c r="E21" s="3">
        <v>958485</v>
      </c>
      <c r="F21" s="4">
        <v>1022512</v>
      </c>
      <c r="G21" s="7"/>
    </row>
    <row r="22" spans="1:6" s="7" customFormat="1" ht="15" customHeight="1">
      <c r="A22" s="281" t="s">
        <v>429</v>
      </c>
      <c r="B22" s="3">
        <f t="shared" si="1"/>
        <v>3104150</v>
      </c>
      <c r="C22" s="3">
        <v>1004047</v>
      </c>
      <c r="D22" s="3">
        <v>115413</v>
      </c>
      <c r="E22" s="3">
        <v>957119</v>
      </c>
      <c r="F22" s="4">
        <v>1027571</v>
      </c>
    </row>
    <row r="23" spans="1:6" s="7" customFormat="1" ht="15" customHeight="1">
      <c r="A23" s="281" t="s">
        <v>430</v>
      </c>
      <c r="B23" s="3">
        <f t="shared" si="1"/>
        <v>3112565</v>
      </c>
      <c r="C23" s="3">
        <v>1008516</v>
      </c>
      <c r="D23" s="3">
        <v>114580</v>
      </c>
      <c r="E23" s="3">
        <v>956707</v>
      </c>
      <c r="F23" s="4">
        <v>1032762</v>
      </c>
    </row>
    <row r="24" spans="1:6" s="7" customFormat="1" ht="15" customHeight="1">
      <c r="A24" s="281" t="s">
        <v>431</v>
      </c>
      <c r="B24" s="3">
        <f t="shared" si="1"/>
        <v>3112534</v>
      </c>
      <c r="C24" s="3">
        <v>1012964</v>
      </c>
      <c r="D24" s="3">
        <v>113759</v>
      </c>
      <c r="E24" s="3">
        <v>952225</v>
      </c>
      <c r="F24" s="4">
        <v>1033586</v>
      </c>
    </row>
    <row r="25" spans="1:6" s="103" customFormat="1" ht="15" customHeight="1">
      <c r="A25" s="246" t="s">
        <v>631</v>
      </c>
      <c r="B25" s="189">
        <f t="shared" si="1"/>
        <v>3118922</v>
      </c>
      <c r="C25" s="189">
        <v>1010701</v>
      </c>
      <c r="D25" s="189">
        <v>112921</v>
      </c>
      <c r="E25" s="189">
        <v>952059</v>
      </c>
      <c r="F25" s="209">
        <v>1043241</v>
      </c>
    </row>
    <row r="26" spans="1:6" s="7" customFormat="1" ht="15" customHeight="1">
      <c r="A26" s="246" t="s">
        <v>632</v>
      </c>
      <c r="B26" s="189">
        <f>SUM(C26:F26)</f>
        <v>3129038</v>
      </c>
      <c r="C26" s="189">
        <v>1012173</v>
      </c>
      <c r="D26" s="189">
        <v>112198</v>
      </c>
      <c r="E26" s="189">
        <v>952504</v>
      </c>
      <c r="F26" s="209">
        <v>1052163</v>
      </c>
    </row>
    <row r="27" spans="1:6" s="7" customFormat="1" ht="15" customHeight="1">
      <c r="A27" s="246" t="s">
        <v>657</v>
      </c>
      <c r="B27" s="189">
        <f>SUM(C27:F27)</f>
        <v>3133965</v>
      </c>
      <c r="C27" s="189">
        <v>1013987</v>
      </c>
      <c r="D27" s="189">
        <v>111184</v>
      </c>
      <c r="E27" s="189">
        <v>951520</v>
      </c>
      <c r="F27" s="209">
        <v>1057274</v>
      </c>
    </row>
    <row r="28" spans="1:6" s="103" customFormat="1" ht="15" customHeight="1">
      <c r="A28" s="310" t="s">
        <v>675</v>
      </c>
      <c r="B28" s="227">
        <f t="shared" si="1"/>
        <v>3201960</v>
      </c>
      <c r="C28" s="227">
        <v>1018283</v>
      </c>
      <c r="D28" s="227">
        <v>168874</v>
      </c>
      <c r="E28" s="227">
        <v>949945</v>
      </c>
      <c r="F28" s="228">
        <v>1064858</v>
      </c>
    </row>
    <row r="29" ht="13.5" customHeight="1">
      <c r="A29" s="6" t="s">
        <v>95</v>
      </c>
    </row>
    <row r="30" ht="13.5" customHeight="1">
      <c r="A30" s="132"/>
    </row>
  </sheetData>
  <sheetProtection/>
  <mergeCells count="3">
    <mergeCell ref="A1:F1"/>
    <mergeCell ref="A5:A6"/>
    <mergeCell ref="B5:F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pane xSplit="1" ySplit="2" topLeftCell="B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G1"/>
    </sheetView>
  </sheetViews>
  <sheetFormatPr defaultColWidth="9.00390625" defaultRowHeight="13.5" customHeight="1"/>
  <cols>
    <col min="1" max="1" width="16.75390625" style="6" customWidth="1"/>
    <col min="2" max="13" width="12.375" style="6" customWidth="1"/>
    <col min="14" max="16384" width="9.00390625" style="6" customWidth="1"/>
  </cols>
  <sheetData>
    <row r="1" spans="1:7" s="26" customFormat="1" ht="19.5" customHeight="1">
      <c r="A1" s="392" t="s">
        <v>121</v>
      </c>
      <c r="B1" s="392"/>
      <c r="C1" s="392"/>
      <c r="D1" s="392"/>
      <c r="E1" s="392"/>
      <c r="F1" s="392"/>
      <c r="G1" s="392"/>
    </row>
    <row r="2" spans="1:7" ht="13.5" customHeight="1">
      <c r="A2" s="27" t="s">
        <v>19</v>
      </c>
      <c r="B2" s="7"/>
      <c r="C2" s="7"/>
      <c r="D2" s="7"/>
      <c r="E2" s="7"/>
      <c r="F2" s="7"/>
      <c r="G2" s="53"/>
    </row>
    <row r="3" spans="1:13" ht="15" customHeight="1">
      <c r="A3" s="377" t="s">
        <v>221</v>
      </c>
      <c r="B3" s="533" t="s">
        <v>203</v>
      </c>
      <c r="C3" s="533"/>
      <c r="D3" s="533" t="s">
        <v>281</v>
      </c>
      <c r="E3" s="533"/>
      <c r="F3" s="533" t="s">
        <v>282</v>
      </c>
      <c r="G3" s="534"/>
      <c r="H3" s="533" t="s">
        <v>283</v>
      </c>
      <c r="I3" s="533"/>
      <c r="J3" s="533" t="s">
        <v>284</v>
      </c>
      <c r="K3" s="533"/>
      <c r="L3" s="533" t="s">
        <v>285</v>
      </c>
      <c r="M3" s="534"/>
    </row>
    <row r="4" spans="1:13" ht="15" customHeight="1">
      <c r="A4" s="378"/>
      <c r="B4" s="109" t="s">
        <v>286</v>
      </c>
      <c r="C4" s="130" t="s">
        <v>287</v>
      </c>
      <c r="D4" s="109" t="s">
        <v>286</v>
      </c>
      <c r="E4" s="130" t="s">
        <v>287</v>
      </c>
      <c r="F4" s="109" t="s">
        <v>286</v>
      </c>
      <c r="G4" s="131" t="s">
        <v>287</v>
      </c>
      <c r="H4" s="109" t="s">
        <v>286</v>
      </c>
      <c r="I4" s="130" t="s">
        <v>287</v>
      </c>
      <c r="J4" s="109" t="s">
        <v>286</v>
      </c>
      <c r="K4" s="130" t="s">
        <v>287</v>
      </c>
      <c r="L4" s="109" t="s">
        <v>286</v>
      </c>
      <c r="M4" s="131" t="s">
        <v>287</v>
      </c>
    </row>
    <row r="5" spans="1:13" ht="15" customHeight="1">
      <c r="A5" s="281" t="s">
        <v>414</v>
      </c>
      <c r="B5" s="9">
        <f>SUM(D5,F5,H5,J5,L5)</f>
        <v>70983</v>
      </c>
      <c r="C5" s="9">
        <f>SUM(E5,G5,I5,K5,M5)</f>
        <v>26979</v>
      </c>
      <c r="D5" s="3">
        <v>65098</v>
      </c>
      <c r="E5" s="3">
        <v>17943</v>
      </c>
      <c r="F5" s="9">
        <v>19</v>
      </c>
      <c r="G5" s="31">
        <v>168</v>
      </c>
      <c r="H5" s="3">
        <v>5195</v>
      </c>
      <c r="I5" s="3">
        <v>6360</v>
      </c>
      <c r="J5" s="9">
        <v>255</v>
      </c>
      <c r="K5" s="9">
        <v>413</v>
      </c>
      <c r="L5" s="9">
        <v>416</v>
      </c>
      <c r="M5" s="4">
        <v>2095</v>
      </c>
    </row>
    <row r="6" spans="1:13" ht="15" customHeight="1">
      <c r="A6" s="281" t="s">
        <v>415</v>
      </c>
      <c r="B6" s="9">
        <f aca="true" t="shared" si="0" ref="B6:B26">SUM(D6,F6,H6,J6,L6)</f>
        <v>70588</v>
      </c>
      <c r="C6" s="9">
        <f aca="true" t="shared" si="1" ref="C6:C26">SUM(E6,G6,I6,K6,M6)</f>
        <v>26493</v>
      </c>
      <c r="D6" s="3">
        <v>64879</v>
      </c>
      <c r="E6" s="3">
        <v>17846</v>
      </c>
      <c r="F6" s="9">
        <v>18</v>
      </c>
      <c r="G6" s="31">
        <v>175</v>
      </c>
      <c r="H6" s="3">
        <v>5019</v>
      </c>
      <c r="I6" s="3">
        <v>6115</v>
      </c>
      <c r="J6" s="9">
        <v>258</v>
      </c>
      <c r="K6" s="9">
        <v>399</v>
      </c>
      <c r="L6" s="9">
        <v>414</v>
      </c>
      <c r="M6" s="4">
        <v>1958</v>
      </c>
    </row>
    <row r="7" spans="1:13" ht="15" customHeight="1">
      <c r="A7" s="281" t="s">
        <v>416</v>
      </c>
      <c r="B7" s="9">
        <f t="shared" si="0"/>
        <v>70320</v>
      </c>
      <c r="C7" s="9">
        <f t="shared" si="1"/>
        <v>26173</v>
      </c>
      <c r="D7" s="3">
        <v>64734</v>
      </c>
      <c r="E7" s="3">
        <v>17748</v>
      </c>
      <c r="F7" s="9">
        <v>18</v>
      </c>
      <c r="G7" s="31">
        <v>161</v>
      </c>
      <c r="H7" s="3">
        <v>4908</v>
      </c>
      <c r="I7" s="3">
        <v>5746</v>
      </c>
      <c r="J7" s="9">
        <v>252</v>
      </c>
      <c r="K7" s="9">
        <v>389</v>
      </c>
      <c r="L7" s="9">
        <v>408</v>
      </c>
      <c r="M7" s="4">
        <v>2129</v>
      </c>
    </row>
    <row r="8" spans="1:13" ht="15" customHeight="1">
      <c r="A8" s="281" t="s">
        <v>417</v>
      </c>
      <c r="B8" s="9">
        <f t="shared" si="0"/>
        <v>69764</v>
      </c>
      <c r="C8" s="9">
        <f t="shared" si="1"/>
        <v>25370</v>
      </c>
      <c r="D8" s="3">
        <v>64349</v>
      </c>
      <c r="E8" s="3">
        <v>17234</v>
      </c>
      <c r="F8" s="9">
        <v>17</v>
      </c>
      <c r="G8" s="31">
        <v>165</v>
      </c>
      <c r="H8" s="3">
        <v>4753</v>
      </c>
      <c r="I8" s="3">
        <v>5541</v>
      </c>
      <c r="J8" s="9">
        <v>244</v>
      </c>
      <c r="K8" s="9">
        <v>382</v>
      </c>
      <c r="L8" s="9">
        <v>401</v>
      </c>
      <c r="M8" s="4">
        <v>2048</v>
      </c>
    </row>
    <row r="9" spans="1:13" ht="15" customHeight="1">
      <c r="A9" s="281" t="s">
        <v>418</v>
      </c>
      <c r="B9" s="9">
        <f t="shared" si="0"/>
        <v>69108</v>
      </c>
      <c r="C9" s="9">
        <f t="shared" si="1"/>
        <v>24183</v>
      </c>
      <c r="D9" s="3">
        <v>63781</v>
      </c>
      <c r="E9" s="3">
        <v>16373</v>
      </c>
      <c r="F9" s="9">
        <v>17</v>
      </c>
      <c r="G9" s="31">
        <v>166</v>
      </c>
      <c r="H9" s="3">
        <v>4673</v>
      </c>
      <c r="I9" s="3">
        <v>5270</v>
      </c>
      <c r="J9" s="9">
        <v>239</v>
      </c>
      <c r="K9" s="9">
        <v>377</v>
      </c>
      <c r="L9" s="9">
        <v>398</v>
      </c>
      <c r="M9" s="4">
        <v>1997</v>
      </c>
    </row>
    <row r="10" spans="1:13" ht="15" customHeight="1">
      <c r="A10" s="281" t="s">
        <v>419</v>
      </c>
      <c r="B10" s="3">
        <f t="shared" si="0"/>
        <v>68439</v>
      </c>
      <c r="C10" s="3">
        <f t="shared" si="1"/>
        <v>24090</v>
      </c>
      <c r="D10" s="3">
        <v>63202</v>
      </c>
      <c r="E10" s="3">
        <v>16104</v>
      </c>
      <c r="F10" s="9">
        <v>16</v>
      </c>
      <c r="G10" s="31">
        <v>164</v>
      </c>
      <c r="H10" s="3">
        <v>4587</v>
      </c>
      <c r="I10" s="3">
        <v>5124</v>
      </c>
      <c r="J10" s="9">
        <v>239</v>
      </c>
      <c r="K10" s="9">
        <v>512</v>
      </c>
      <c r="L10" s="9">
        <v>395</v>
      </c>
      <c r="M10" s="4">
        <v>2186</v>
      </c>
    </row>
    <row r="11" spans="1:13" ht="15" customHeight="1">
      <c r="A11" s="281" t="s">
        <v>420</v>
      </c>
      <c r="B11" s="3">
        <f t="shared" si="0"/>
        <v>67403</v>
      </c>
      <c r="C11" s="3">
        <f t="shared" si="1"/>
        <v>23501</v>
      </c>
      <c r="D11" s="3">
        <v>62311</v>
      </c>
      <c r="E11" s="3">
        <v>15661</v>
      </c>
      <c r="F11" s="9">
        <v>17</v>
      </c>
      <c r="G11" s="31">
        <v>161</v>
      </c>
      <c r="H11" s="3">
        <v>4452</v>
      </c>
      <c r="I11" s="3">
        <v>5081</v>
      </c>
      <c r="J11" s="9">
        <v>233</v>
      </c>
      <c r="K11" s="9">
        <v>567</v>
      </c>
      <c r="L11" s="9">
        <v>390</v>
      </c>
      <c r="M11" s="4">
        <v>2031</v>
      </c>
    </row>
    <row r="12" spans="1:13" ht="15" customHeight="1">
      <c r="A12" s="281" t="s">
        <v>421</v>
      </c>
      <c r="B12" s="3">
        <f t="shared" si="0"/>
        <v>66259</v>
      </c>
      <c r="C12" s="3">
        <f t="shared" si="1"/>
        <v>23589</v>
      </c>
      <c r="D12" s="3">
        <v>61399</v>
      </c>
      <c r="E12" s="3">
        <v>15452</v>
      </c>
      <c r="F12" s="9">
        <v>15</v>
      </c>
      <c r="G12" s="31">
        <v>150</v>
      </c>
      <c r="H12" s="3">
        <v>4243</v>
      </c>
      <c r="I12" s="3">
        <v>5204</v>
      </c>
      <c r="J12" s="9">
        <v>219</v>
      </c>
      <c r="K12" s="9">
        <v>808</v>
      </c>
      <c r="L12" s="9">
        <v>383</v>
      </c>
      <c r="M12" s="4">
        <v>1975</v>
      </c>
    </row>
    <row r="13" spans="1:13" ht="15" customHeight="1">
      <c r="A13" s="281" t="s">
        <v>422</v>
      </c>
      <c r="B13" s="3">
        <f t="shared" si="0"/>
        <v>65157</v>
      </c>
      <c r="C13" s="3">
        <f t="shared" si="1"/>
        <v>22843</v>
      </c>
      <c r="D13" s="3">
        <v>60479</v>
      </c>
      <c r="E13" s="3">
        <v>14845</v>
      </c>
      <c r="F13" s="9">
        <v>13</v>
      </c>
      <c r="G13" s="31">
        <v>166</v>
      </c>
      <c r="H13" s="3">
        <v>4072</v>
      </c>
      <c r="I13" s="3">
        <v>4865</v>
      </c>
      <c r="J13" s="9">
        <v>217</v>
      </c>
      <c r="K13" s="9">
        <v>1006</v>
      </c>
      <c r="L13" s="9">
        <v>376</v>
      </c>
      <c r="M13" s="4">
        <v>1961</v>
      </c>
    </row>
    <row r="14" spans="1:13" ht="15" customHeight="1">
      <c r="A14" s="281" t="s">
        <v>423</v>
      </c>
      <c r="B14" s="3">
        <f t="shared" si="0"/>
        <v>64365</v>
      </c>
      <c r="C14" s="3">
        <f t="shared" si="1"/>
        <v>23612</v>
      </c>
      <c r="D14" s="3">
        <v>59800</v>
      </c>
      <c r="E14" s="3">
        <v>15082</v>
      </c>
      <c r="F14" s="9">
        <v>13</v>
      </c>
      <c r="G14" s="31">
        <v>441</v>
      </c>
      <c r="H14" s="3">
        <v>3975</v>
      </c>
      <c r="I14" s="3">
        <v>4962</v>
      </c>
      <c r="J14" s="9">
        <v>214</v>
      </c>
      <c r="K14" s="9">
        <v>970</v>
      </c>
      <c r="L14" s="9">
        <v>363</v>
      </c>
      <c r="M14" s="4">
        <v>2157</v>
      </c>
    </row>
    <row r="15" spans="1:13" ht="15" customHeight="1">
      <c r="A15" s="281" t="s">
        <v>424</v>
      </c>
      <c r="B15" s="3">
        <f t="shared" si="0"/>
        <v>63839</v>
      </c>
      <c r="C15" s="3">
        <f t="shared" si="1"/>
        <v>23513</v>
      </c>
      <c r="D15" s="3">
        <v>59344</v>
      </c>
      <c r="E15" s="3">
        <v>14957</v>
      </c>
      <c r="F15" s="9">
        <v>13</v>
      </c>
      <c r="G15" s="31">
        <v>378</v>
      </c>
      <c r="H15" s="3">
        <v>3907</v>
      </c>
      <c r="I15" s="3">
        <v>5044</v>
      </c>
      <c r="J15" s="9">
        <v>210</v>
      </c>
      <c r="K15" s="9">
        <v>1003</v>
      </c>
      <c r="L15" s="9">
        <v>365</v>
      </c>
      <c r="M15" s="4">
        <v>2131</v>
      </c>
    </row>
    <row r="16" spans="1:13" ht="15" customHeight="1">
      <c r="A16" s="281" t="s">
        <v>425</v>
      </c>
      <c r="B16" s="3">
        <f t="shared" si="0"/>
        <v>63394</v>
      </c>
      <c r="C16" s="3">
        <f t="shared" si="1"/>
        <v>24646</v>
      </c>
      <c r="D16" s="3">
        <v>58996</v>
      </c>
      <c r="E16" s="3">
        <v>15319</v>
      </c>
      <c r="F16" s="9">
        <v>16</v>
      </c>
      <c r="G16" s="31">
        <v>707</v>
      </c>
      <c r="H16" s="3">
        <v>3822</v>
      </c>
      <c r="I16" s="3">
        <v>5696</v>
      </c>
      <c r="J16" s="9">
        <v>206</v>
      </c>
      <c r="K16" s="9">
        <v>813</v>
      </c>
      <c r="L16" s="9">
        <v>354</v>
      </c>
      <c r="M16" s="4">
        <v>2111</v>
      </c>
    </row>
    <row r="17" spans="1:13" ht="15" customHeight="1">
      <c r="A17" s="281" t="s">
        <v>426</v>
      </c>
      <c r="B17" s="3">
        <f t="shared" si="0"/>
        <v>62930</v>
      </c>
      <c r="C17" s="3">
        <f t="shared" si="1"/>
        <v>26518</v>
      </c>
      <c r="D17" s="3">
        <v>58599</v>
      </c>
      <c r="E17" s="3">
        <v>15566</v>
      </c>
      <c r="F17" s="9">
        <v>14</v>
      </c>
      <c r="G17" s="31">
        <v>953</v>
      </c>
      <c r="H17" s="3">
        <v>3760</v>
      </c>
      <c r="I17" s="3">
        <v>6512</v>
      </c>
      <c r="J17" s="9">
        <v>199</v>
      </c>
      <c r="K17" s="9">
        <v>1001</v>
      </c>
      <c r="L17" s="9">
        <v>358</v>
      </c>
      <c r="M17" s="4">
        <v>2486</v>
      </c>
    </row>
    <row r="18" spans="1:13" ht="15" customHeight="1">
      <c r="A18" s="281" t="s">
        <v>427</v>
      </c>
      <c r="B18" s="3">
        <f t="shared" si="0"/>
        <v>62411</v>
      </c>
      <c r="C18" s="3">
        <f t="shared" si="1"/>
        <v>28277</v>
      </c>
      <c r="D18" s="3">
        <v>58139</v>
      </c>
      <c r="E18" s="3">
        <v>15837</v>
      </c>
      <c r="F18" s="9">
        <v>13</v>
      </c>
      <c r="G18" s="31">
        <v>1264</v>
      </c>
      <c r="H18" s="3">
        <v>3709</v>
      </c>
      <c r="I18" s="3">
        <v>7210</v>
      </c>
      <c r="J18" s="9">
        <v>195</v>
      </c>
      <c r="K18" s="9">
        <v>1536</v>
      </c>
      <c r="L18" s="9">
        <v>355</v>
      </c>
      <c r="M18" s="4">
        <v>2430</v>
      </c>
    </row>
    <row r="19" spans="1:13" ht="15" customHeight="1">
      <c r="A19" s="281" t="s">
        <v>428</v>
      </c>
      <c r="B19" s="3">
        <f t="shared" si="0"/>
        <v>62273</v>
      </c>
      <c r="C19" s="3">
        <f t="shared" si="1"/>
        <v>29595</v>
      </c>
      <c r="D19" s="3">
        <v>58039</v>
      </c>
      <c r="E19" s="3">
        <v>16343</v>
      </c>
      <c r="F19" s="9">
        <v>13</v>
      </c>
      <c r="G19" s="31">
        <v>1507</v>
      </c>
      <c r="H19" s="3">
        <v>3669</v>
      </c>
      <c r="I19" s="3">
        <v>7432</v>
      </c>
      <c r="J19" s="9">
        <v>192</v>
      </c>
      <c r="K19" s="9">
        <v>1668</v>
      </c>
      <c r="L19" s="9">
        <v>360</v>
      </c>
      <c r="M19" s="4">
        <v>2645</v>
      </c>
    </row>
    <row r="20" spans="1:13" s="7" customFormat="1" ht="15" customHeight="1">
      <c r="A20" s="281" t="s">
        <v>429</v>
      </c>
      <c r="B20" s="3">
        <f t="shared" si="0"/>
        <v>61987</v>
      </c>
      <c r="C20" s="3">
        <f t="shared" si="1"/>
        <v>30028</v>
      </c>
      <c r="D20" s="3">
        <v>57811</v>
      </c>
      <c r="E20" s="3">
        <v>16673</v>
      </c>
      <c r="F20" s="9">
        <v>13</v>
      </c>
      <c r="G20" s="31">
        <v>1451</v>
      </c>
      <c r="H20" s="3">
        <v>3621</v>
      </c>
      <c r="I20" s="3">
        <v>7509</v>
      </c>
      <c r="J20" s="9">
        <v>184</v>
      </c>
      <c r="K20" s="9">
        <v>1613</v>
      </c>
      <c r="L20" s="9">
        <v>358</v>
      </c>
      <c r="M20" s="4">
        <v>2782</v>
      </c>
    </row>
    <row r="21" spans="1:13" s="7" customFormat="1" ht="15" customHeight="1">
      <c r="A21" s="281" t="s">
        <v>430</v>
      </c>
      <c r="B21" s="3">
        <f t="shared" si="0"/>
        <v>61599</v>
      </c>
      <c r="C21" s="3">
        <f t="shared" si="1"/>
        <v>32801</v>
      </c>
      <c r="D21" s="3">
        <v>57495</v>
      </c>
      <c r="E21" s="3">
        <v>17915</v>
      </c>
      <c r="F21" s="9">
        <v>15</v>
      </c>
      <c r="G21" s="31">
        <v>1535</v>
      </c>
      <c r="H21" s="3">
        <v>3557</v>
      </c>
      <c r="I21" s="3">
        <v>8622</v>
      </c>
      <c r="J21" s="9">
        <v>180</v>
      </c>
      <c r="K21" s="9">
        <v>1636</v>
      </c>
      <c r="L21" s="9">
        <v>352</v>
      </c>
      <c r="M21" s="4">
        <v>3093</v>
      </c>
    </row>
    <row r="22" spans="1:13" s="7" customFormat="1" ht="15" customHeight="1">
      <c r="A22" s="281" t="s">
        <v>431</v>
      </c>
      <c r="B22" s="3">
        <f t="shared" si="0"/>
        <v>61169</v>
      </c>
      <c r="C22" s="3">
        <f t="shared" si="1"/>
        <v>34580</v>
      </c>
      <c r="D22" s="3">
        <v>57108</v>
      </c>
      <c r="E22" s="3">
        <v>18658</v>
      </c>
      <c r="F22" s="9">
        <v>15</v>
      </c>
      <c r="G22" s="31">
        <v>1915</v>
      </c>
      <c r="H22" s="3">
        <v>3512</v>
      </c>
      <c r="I22" s="3">
        <v>9217</v>
      </c>
      <c r="J22" s="9">
        <v>183</v>
      </c>
      <c r="K22" s="9">
        <v>1714</v>
      </c>
      <c r="L22" s="9">
        <v>351</v>
      </c>
      <c r="M22" s="4">
        <v>3076</v>
      </c>
    </row>
    <row r="23" spans="1:13" s="103" customFormat="1" ht="15" customHeight="1">
      <c r="A23" s="246" t="s">
        <v>631</v>
      </c>
      <c r="B23" s="189">
        <f t="shared" si="0"/>
        <v>60956</v>
      </c>
      <c r="C23" s="189">
        <f t="shared" si="1"/>
        <v>36254</v>
      </c>
      <c r="D23" s="189">
        <v>56912</v>
      </c>
      <c r="E23" s="189">
        <v>19290</v>
      </c>
      <c r="F23" s="234">
        <v>15</v>
      </c>
      <c r="G23" s="235">
        <v>1805</v>
      </c>
      <c r="H23" s="189">
        <v>3454</v>
      </c>
      <c r="I23" s="189">
        <v>10301</v>
      </c>
      <c r="J23" s="234">
        <v>223</v>
      </c>
      <c r="K23" s="234">
        <v>1818</v>
      </c>
      <c r="L23" s="234">
        <v>352</v>
      </c>
      <c r="M23" s="209">
        <v>3040</v>
      </c>
    </row>
    <row r="24" spans="1:13" s="7" customFormat="1" ht="15" customHeight="1">
      <c r="A24" s="246" t="s">
        <v>632</v>
      </c>
      <c r="B24" s="189">
        <f t="shared" si="0"/>
        <v>60671</v>
      </c>
      <c r="C24" s="189">
        <f t="shared" si="1"/>
        <v>38366</v>
      </c>
      <c r="D24" s="189">
        <v>56653</v>
      </c>
      <c r="E24" s="189">
        <v>19979</v>
      </c>
      <c r="F24" s="234">
        <v>17</v>
      </c>
      <c r="G24" s="235">
        <v>1771</v>
      </c>
      <c r="H24" s="189">
        <v>3440</v>
      </c>
      <c r="I24" s="189">
        <v>11741</v>
      </c>
      <c r="J24" s="234">
        <v>214</v>
      </c>
      <c r="K24" s="234">
        <v>1880</v>
      </c>
      <c r="L24" s="234">
        <v>347</v>
      </c>
      <c r="M24" s="209">
        <v>2995</v>
      </c>
    </row>
    <row r="25" spans="1:13" s="7" customFormat="1" ht="15" customHeight="1">
      <c r="A25" s="246" t="s">
        <v>657</v>
      </c>
      <c r="B25" s="189">
        <f t="shared" si="0"/>
        <v>60333</v>
      </c>
      <c r="C25" s="189">
        <f t="shared" si="1"/>
        <v>42806</v>
      </c>
      <c r="D25" s="189">
        <v>56378</v>
      </c>
      <c r="E25" s="189">
        <v>21216</v>
      </c>
      <c r="F25" s="234">
        <v>16</v>
      </c>
      <c r="G25" s="235">
        <v>4366</v>
      </c>
      <c r="H25" s="189">
        <v>3375</v>
      </c>
      <c r="I25" s="189">
        <v>11804</v>
      </c>
      <c r="J25" s="234">
        <v>214</v>
      </c>
      <c r="K25" s="234">
        <v>2115</v>
      </c>
      <c r="L25" s="234">
        <v>350</v>
      </c>
      <c r="M25" s="209">
        <v>3305</v>
      </c>
    </row>
    <row r="26" spans="1:13" s="103" customFormat="1" ht="15" customHeight="1">
      <c r="A26" s="310" t="s">
        <v>675</v>
      </c>
      <c r="B26" s="227">
        <f t="shared" si="0"/>
        <v>59868</v>
      </c>
      <c r="C26" s="227">
        <f t="shared" si="1"/>
        <v>43866</v>
      </c>
      <c r="D26" s="227">
        <v>55950</v>
      </c>
      <c r="E26" s="227">
        <v>21324</v>
      </c>
      <c r="F26" s="252">
        <v>16</v>
      </c>
      <c r="G26" s="253">
        <v>5135</v>
      </c>
      <c r="H26" s="227">
        <v>3337</v>
      </c>
      <c r="I26" s="227">
        <v>11857</v>
      </c>
      <c r="J26" s="252">
        <v>219</v>
      </c>
      <c r="K26" s="252">
        <v>2133</v>
      </c>
      <c r="L26" s="252">
        <v>346</v>
      </c>
      <c r="M26" s="228">
        <v>3417</v>
      </c>
    </row>
    <row r="27" ht="13.5" customHeight="1">
      <c r="A27" s="6" t="s">
        <v>95</v>
      </c>
    </row>
    <row r="28" ht="13.5" customHeight="1">
      <c r="A28" s="40" t="s">
        <v>572</v>
      </c>
    </row>
    <row r="29" ht="13.5" customHeight="1">
      <c r="A29" s="6" t="s">
        <v>573</v>
      </c>
    </row>
  </sheetData>
  <sheetProtection/>
  <mergeCells count="8">
    <mergeCell ref="H3:I3"/>
    <mergeCell ref="J3:K3"/>
    <mergeCell ref="L3:M3"/>
    <mergeCell ref="A1:G1"/>
    <mergeCell ref="A3:A4"/>
    <mergeCell ref="B3:C3"/>
    <mergeCell ref="D3:E3"/>
    <mergeCell ref="F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pane xSplit="1" ySplit="6" topLeftCell="B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00390625" defaultRowHeight="13.5" customHeight="1"/>
  <cols>
    <col min="1" max="1" width="16.75390625" style="6" customWidth="1"/>
    <col min="2" max="6" width="15.00390625" style="6" customWidth="1"/>
    <col min="7" max="8" width="12.625" style="6" customWidth="1"/>
    <col min="9" max="9" width="8.625" style="6" customWidth="1"/>
    <col min="10" max="10" width="7.50390625" style="6" customWidth="1"/>
    <col min="11" max="11" width="8.625" style="6" customWidth="1"/>
    <col min="12" max="12" width="7.25390625" style="6" customWidth="1"/>
    <col min="13" max="13" width="7.875" style="6" customWidth="1"/>
    <col min="14" max="16384" width="9.00390625" style="6" customWidth="1"/>
  </cols>
  <sheetData>
    <row r="1" spans="1:11" ht="19.5" customHeight="1">
      <c r="A1" s="385" t="s">
        <v>167</v>
      </c>
      <c r="B1" s="385"/>
      <c r="C1" s="385"/>
      <c r="D1" s="385"/>
      <c r="E1" s="385"/>
      <c r="F1" s="385"/>
      <c r="G1" s="21"/>
      <c r="H1" s="21"/>
      <c r="I1" s="21"/>
      <c r="J1" s="21"/>
      <c r="K1" s="21"/>
    </row>
    <row r="2" spans="1:11" ht="1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19.5" customHeight="1">
      <c r="A3" s="15" t="s">
        <v>113</v>
      </c>
    </row>
    <row r="4" spans="1:6" ht="13.5" customHeight="1">
      <c r="A4" s="7" t="s">
        <v>99</v>
      </c>
      <c r="B4" s="7"/>
      <c r="C4" s="7"/>
      <c r="D4" s="7"/>
      <c r="E4" s="7"/>
      <c r="F4" s="53"/>
    </row>
    <row r="5" spans="1:6" ht="15" customHeight="1">
      <c r="A5" s="377" t="s">
        <v>221</v>
      </c>
      <c r="B5" s="537" t="s">
        <v>304</v>
      </c>
      <c r="C5" s="537" t="s">
        <v>305</v>
      </c>
      <c r="D5" s="535" t="s">
        <v>100</v>
      </c>
      <c r="E5" s="537" t="s">
        <v>288</v>
      </c>
      <c r="F5" s="539" t="s">
        <v>306</v>
      </c>
    </row>
    <row r="6" spans="1:6" ht="15" customHeight="1">
      <c r="A6" s="378"/>
      <c r="B6" s="538"/>
      <c r="C6" s="538"/>
      <c r="D6" s="536"/>
      <c r="E6" s="536"/>
      <c r="F6" s="540"/>
    </row>
    <row r="7" spans="1:7" ht="15" customHeight="1">
      <c r="A7" s="281" t="s">
        <v>527</v>
      </c>
      <c r="B7" s="3">
        <v>238922</v>
      </c>
      <c r="C7" s="3">
        <v>204932</v>
      </c>
      <c r="D7" s="3">
        <v>204062</v>
      </c>
      <c r="E7" s="23">
        <f>D7/C7*100</f>
        <v>99.57546893603731</v>
      </c>
      <c r="F7" s="4">
        <v>931628</v>
      </c>
      <c r="G7" s="183"/>
    </row>
    <row r="8" spans="1:7" ht="15" customHeight="1">
      <c r="A8" s="281" t="s">
        <v>528</v>
      </c>
      <c r="B8" s="3">
        <v>238922</v>
      </c>
      <c r="C8" s="3">
        <v>203321</v>
      </c>
      <c r="D8" s="3">
        <v>202462</v>
      </c>
      <c r="E8" s="23">
        <f aca="true" t="shared" si="0" ref="E8:E20">D8/C8*100</f>
        <v>99.5775153574889</v>
      </c>
      <c r="F8" s="4">
        <v>937887</v>
      </c>
      <c r="G8" s="183"/>
    </row>
    <row r="9" spans="1:7" ht="15" customHeight="1">
      <c r="A9" s="281" t="s">
        <v>529</v>
      </c>
      <c r="B9" s="3">
        <v>238922</v>
      </c>
      <c r="C9" s="3">
        <v>201467</v>
      </c>
      <c r="D9" s="3">
        <v>200709</v>
      </c>
      <c r="E9" s="23">
        <f t="shared" si="0"/>
        <v>99.62375972243593</v>
      </c>
      <c r="F9" s="4">
        <v>947835</v>
      </c>
      <c r="G9" s="183"/>
    </row>
    <row r="10" spans="1:7" ht="15" customHeight="1">
      <c r="A10" s="281" t="s">
        <v>530</v>
      </c>
      <c r="B10" s="3">
        <v>238757</v>
      </c>
      <c r="C10" s="3">
        <v>199942</v>
      </c>
      <c r="D10" s="3">
        <v>199296</v>
      </c>
      <c r="E10" s="23">
        <f t="shared" si="0"/>
        <v>99.67690630282782</v>
      </c>
      <c r="F10" s="4">
        <v>963344</v>
      </c>
      <c r="G10" s="183"/>
    </row>
    <row r="11" spans="1:7" ht="15" customHeight="1">
      <c r="A11" s="281" t="s">
        <v>531</v>
      </c>
      <c r="B11" s="3">
        <v>238757</v>
      </c>
      <c r="C11" s="3">
        <v>198205</v>
      </c>
      <c r="D11" s="3">
        <v>197577</v>
      </c>
      <c r="E11" s="23">
        <f t="shared" si="0"/>
        <v>99.68315632804419</v>
      </c>
      <c r="F11" s="4">
        <v>968405</v>
      </c>
      <c r="G11" s="183"/>
    </row>
    <row r="12" spans="1:7" ht="15" customHeight="1">
      <c r="A12" s="281" t="s">
        <v>532</v>
      </c>
      <c r="B12" s="3">
        <v>238757</v>
      </c>
      <c r="C12" s="3">
        <v>195951</v>
      </c>
      <c r="D12" s="3">
        <v>195848</v>
      </c>
      <c r="E12" s="23">
        <f t="shared" si="0"/>
        <v>99.94743583855148</v>
      </c>
      <c r="F12" s="4">
        <v>989216</v>
      </c>
      <c r="G12" s="183"/>
    </row>
    <row r="13" spans="1:7" ht="15" customHeight="1">
      <c r="A13" s="281" t="s">
        <v>533</v>
      </c>
      <c r="B13" s="3">
        <v>238757</v>
      </c>
      <c r="C13" s="3">
        <v>194857</v>
      </c>
      <c r="D13" s="3">
        <v>194740</v>
      </c>
      <c r="E13" s="23">
        <f t="shared" si="0"/>
        <v>99.93995596770965</v>
      </c>
      <c r="F13" s="4">
        <v>1004204</v>
      </c>
      <c r="G13" s="183"/>
    </row>
    <row r="14" spans="1:7" ht="15" customHeight="1">
      <c r="A14" s="281" t="s">
        <v>534</v>
      </c>
      <c r="B14" s="3">
        <v>238757</v>
      </c>
      <c r="C14" s="3">
        <v>192963</v>
      </c>
      <c r="D14" s="3">
        <v>192846</v>
      </c>
      <c r="E14" s="23">
        <f t="shared" si="0"/>
        <v>99.93936661432502</v>
      </c>
      <c r="F14" s="4">
        <v>1011879</v>
      </c>
      <c r="G14" s="183"/>
    </row>
    <row r="15" spans="1:7" ht="15" customHeight="1">
      <c r="A15" s="281" t="s">
        <v>535</v>
      </c>
      <c r="B15" s="3">
        <v>238757</v>
      </c>
      <c r="C15" s="3">
        <v>190940</v>
      </c>
      <c r="D15" s="3">
        <v>190851</v>
      </c>
      <c r="E15" s="23">
        <f t="shared" si="0"/>
        <v>99.95338849900493</v>
      </c>
      <c r="F15" s="4">
        <v>1012318</v>
      </c>
      <c r="G15" s="183"/>
    </row>
    <row r="16" spans="1:7" ht="15" customHeight="1">
      <c r="A16" s="281" t="s">
        <v>536</v>
      </c>
      <c r="B16" s="3">
        <v>238757</v>
      </c>
      <c r="C16" s="3">
        <v>188805</v>
      </c>
      <c r="D16" s="3">
        <v>188713</v>
      </c>
      <c r="E16" s="23">
        <f t="shared" si="0"/>
        <v>99.95127247689415</v>
      </c>
      <c r="F16" s="4">
        <v>1015332</v>
      </c>
      <c r="G16" s="183"/>
    </row>
    <row r="17" spans="1:7" s="7" customFormat="1" ht="15" customHeight="1">
      <c r="A17" s="281" t="s">
        <v>537</v>
      </c>
      <c r="B17" s="3">
        <v>238757</v>
      </c>
      <c r="C17" s="3">
        <v>187457</v>
      </c>
      <c r="D17" s="3">
        <v>187372</v>
      </c>
      <c r="E17" s="23">
        <f t="shared" si="0"/>
        <v>99.95465626783742</v>
      </c>
      <c r="F17" s="4">
        <v>1018407</v>
      </c>
      <c r="G17" s="183"/>
    </row>
    <row r="18" spans="1:7" s="7" customFormat="1" ht="15" customHeight="1">
      <c r="A18" s="281" t="s">
        <v>538</v>
      </c>
      <c r="B18" s="3">
        <v>238757</v>
      </c>
      <c r="C18" s="3">
        <v>185584</v>
      </c>
      <c r="D18" s="3">
        <v>185497</v>
      </c>
      <c r="E18" s="23">
        <f t="shared" si="0"/>
        <v>99.95312095870334</v>
      </c>
      <c r="F18" s="4">
        <v>1021583</v>
      </c>
      <c r="G18" s="183"/>
    </row>
    <row r="19" spans="1:7" s="7" customFormat="1" ht="15" customHeight="1">
      <c r="A19" s="281" t="s">
        <v>539</v>
      </c>
      <c r="B19" s="3">
        <v>238757</v>
      </c>
      <c r="C19" s="3">
        <v>183737</v>
      </c>
      <c r="D19" s="3">
        <v>183652</v>
      </c>
      <c r="E19" s="23">
        <f t="shared" si="0"/>
        <v>99.95373822365664</v>
      </c>
      <c r="F19" s="4">
        <v>1023282</v>
      </c>
      <c r="G19" s="183"/>
    </row>
    <row r="20" spans="1:7" s="7" customFormat="1" ht="15" customHeight="1">
      <c r="A20" s="281" t="s">
        <v>540</v>
      </c>
      <c r="B20" s="3">
        <v>253437</v>
      </c>
      <c r="C20" s="3">
        <v>194628</v>
      </c>
      <c r="D20" s="3">
        <v>194492</v>
      </c>
      <c r="E20" s="23">
        <f t="shared" si="0"/>
        <v>99.93012310664447</v>
      </c>
      <c r="F20" s="4">
        <v>1137736</v>
      </c>
      <c r="G20" s="183"/>
    </row>
    <row r="21" spans="1:7" s="7" customFormat="1" ht="15" customHeight="1">
      <c r="A21" s="281" t="s">
        <v>541</v>
      </c>
      <c r="B21" s="3">
        <v>253437</v>
      </c>
      <c r="C21" s="3">
        <v>192773</v>
      </c>
      <c r="D21" s="3">
        <v>192636</v>
      </c>
      <c r="E21" s="23">
        <f aca="true" t="shared" si="1" ref="E21:E28">D21/C21*100</f>
        <v>99.92893195623869</v>
      </c>
      <c r="F21" s="4">
        <v>1139830</v>
      </c>
      <c r="G21" s="183"/>
    </row>
    <row r="22" spans="1:7" s="7" customFormat="1" ht="15" customHeight="1">
      <c r="A22" s="281" t="s">
        <v>542</v>
      </c>
      <c r="B22" s="3">
        <v>253437</v>
      </c>
      <c r="C22" s="3">
        <v>190806</v>
      </c>
      <c r="D22" s="3">
        <v>190708</v>
      </c>
      <c r="E22" s="23">
        <f t="shared" si="1"/>
        <v>99.94863893168979</v>
      </c>
      <c r="F22" s="4">
        <v>1144631</v>
      </c>
      <c r="G22" s="264"/>
    </row>
    <row r="23" spans="1:7" s="7" customFormat="1" ht="15" customHeight="1">
      <c r="A23" s="281" t="s">
        <v>543</v>
      </c>
      <c r="B23" s="3">
        <v>191610</v>
      </c>
      <c r="C23" s="3">
        <v>188940</v>
      </c>
      <c r="D23" s="3">
        <v>188831</v>
      </c>
      <c r="E23" s="23">
        <f t="shared" si="1"/>
        <v>99.94230972795597</v>
      </c>
      <c r="F23" s="4">
        <v>1146698</v>
      </c>
      <c r="G23" s="264"/>
    </row>
    <row r="24" spans="1:7" s="7" customFormat="1" ht="15" customHeight="1">
      <c r="A24" s="281" t="s">
        <v>544</v>
      </c>
      <c r="B24" s="3">
        <v>191610</v>
      </c>
      <c r="C24" s="3">
        <v>186495</v>
      </c>
      <c r="D24" s="3">
        <v>186389</v>
      </c>
      <c r="E24" s="23">
        <f t="shared" si="1"/>
        <v>99.94316201506743</v>
      </c>
      <c r="F24" s="4">
        <v>1156523</v>
      </c>
      <c r="G24" s="264"/>
    </row>
    <row r="25" spans="1:7" s="103" customFormat="1" ht="15" customHeight="1">
      <c r="A25" s="337" t="s">
        <v>633</v>
      </c>
      <c r="B25" s="189">
        <v>191610</v>
      </c>
      <c r="C25" s="189">
        <v>184170</v>
      </c>
      <c r="D25" s="189">
        <v>184067</v>
      </c>
      <c r="E25" s="23">
        <f t="shared" si="1"/>
        <v>99.944073410436</v>
      </c>
      <c r="F25" s="209">
        <v>1156810</v>
      </c>
      <c r="G25" s="264"/>
    </row>
    <row r="26" spans="1:7" s="7" customFormat="1" ht="15" customHeight="1">
      <c r="A26" s="337" t="s">
        <v>634</v>
      </c>
      <c r="B26" s="351">
        <v>191610</v>
      </c>
      <c r="C26" s="351">
        <v>181912</v>
      </c>
      <c r="D26" s="351">
        <v>181818</v>
      </c>
      <c r="E26" s="352">
        <f>D26/C26*100</f>
        <v>99.94832666344166</v>
      </c>
      <c r="F26" s="353">
        <v>1155518</v>
      </c>
      <c r="G26" s="264"/>
    </row>
    <row r="27" spans="1:7" s="7" customFormat="1" ht="15" customHeight="1">
      <c r="A27" s="337" t="s">
        <v>658</v>
      </c>
      <c r="B27" s="351">
        <v>190677</v>
      </c>
      <c r="C27" s="351">
        <v>179583</v>
      </c>
      <c r="D27" s="351">
        <v>179493</v>
      </c>
      <c r="E27" s="352">
        <f>D27/C27*100</f>
        <v>99.94988389769634</v>
      </c>
      <c r="F27" s="353">
        <v>1166285</v>
      </c>
      <c r="G27" s="264"/>
    </row>
    <row r="28" spans="1:7" s="103" customFormat="1" ht="15" customHeight="1">
      <c r="A28" s="338" t="s">
        <v>676</v>
      </c>
      <c r="B28" s="339">
        <v>190857</v>
      </c>
      <c r="C28" s="339">
        <v>177049</v>
      </c>
      <c r="D28" s="339">
        <v>176935</v>
      </c>
      <c r="E28" s="340">
        <f t="shared" si="1"/>
        <v>99.93561104552977</v>
      </c>
      <c r="F28" s="341">
        <v>1185229</v>
      </c>
      <c r="G28" s="264"/>
    </row>
    <row r="29" spans="1:6" ht="13.5" customHeight="1">
      <c r="A29" s="274" t="s">
        <v>677</v>
      </c>
      <c r="B29" s="24"/>
      <c r="C29" s="24"/>
      <c r="D29" s="24"/>
      <c r="E29" s="154"/>
      <c r="F29" s="24"/>
    </row>
    <row r="30" ht="13.5" customHeight="1">
      <c r="A30" s="25" t="s">
        <v>340</v>
      </c>
    </row>
    <row r="31" ht="13.5" customHeight="1">
      <c r="A31" s="186" t="s">
        <v>566</v>
      </c>
    </row>
    <row r="32" spans="2:13" ht="13.5" customHeight="1">
      <c r="B32" s="134"/>
      <c r="L32" s="7"/>
      <c r="M32" s="7"/>
    </row>
    <row r="35" spans="4:5" ht="13.5" customHeight="1">
      <c r="D35" s="94"/>
      <c r="E35" s="95"/>
    </row>
  </sheetData>
  <sheetProtection/>
  <mergeCells count="7">
    <mergeCell ref="A5:A6"/>
    <mergeCell ref="D5:D6"/>
    <mergeCell ref="E5:E6"/>
    <mergeCell ref="A1:F1"/>
    <mergeCell ref="B5:B6"/>
    <mergeCell ref="C5:C6"/>
    <mergeCell ref="F5:F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pane xSplit="1" ySplit="4" topLeftCell="B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K1"/>
    </sheetView>
  </sheetViews>
  <sheetFormatPr defaultColWidth="9.00390625" defaultRowHeight="13.5" customHeight="1"/>
  <cols>
    <col min="1" max="1" width="15.625" style="6" customWidth="1"/>
    <col min="2" max="2" width="7.75390625" style="6" customWidth="1"/>
    <col min="3" max="3" width="7.375" style="6" customWidth="1"/>
    <col min="4" max="4" width="7.75390625" style="6" customWidth="1"/>
    <col min="5" max="5" width="7.375" style="6" customWidth="1"/>
    <col min="6" max="6" width="7.75390625" style="6" customWidth="1"/>
    <col min="7" max="7" width="7.375" style="6" customWidth="1"/>
    <col min="8" max="8" width="7.75390625" style="6" customWidth="1"/>
    <col min="9" max="9" width="7.375" style="6" customWidth="1"/>
    <col min="10" max="10" width="7.75390625" style="6" customWidth="1"/>
    <col min="11" max="11" width="7.375" style="6" customWidth="1"/>
    <col min="12" max="16384" width="9.00390625" style="6" customWidth="1"/>
  </cols>
  <sheetData>
    <row r="1" spans="1:13" ht="19.5" customHeight="1">
      <c r="A1" s="392" t="s">
        <v>115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7"/>
      <c r="M1" s="7"/>
    </row>
    <row r="2" spans="1:13" ht="13.5" customHeight="1">
      <c r="A2" s="10" t="s">
        <v>109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 customHeight="1">
      <c r="A3" s="377" t="s">
        <v>221</v>
      </c>
      <c r="B3" s="541" t="s">
        <v>203</v>
      </c>
      <c r="C3" s="541"/>
      <c r="D3" s="541" t="s">
        <v>289</v>
      </c>
      <c r="E3" s="541"/>
      <c r="F3" s="541" t="s">
        <v>290</v>
      </c>
      <c r="G3" s="541"/>
      <c r="H3" s="541" t="s">
        <v>291</v>
      </c>
      <c r="I3" s="541"/>
      <c r="J3" s="542" t="s">
        <v>292</v>
      </c>
      <c r="K3" s="542"/>
      <c r="L3" s="7"/>
      <c r="M3" s="7"/>
    </row>
    <row r="4" spans="1:13" ht="15" customHeight="1">
      <c r="A4" s="378"/>
      <c r="B4" s="109" t="s">
        <v>293</v>
      </c>
      <c r="C4" s="109" t="s">
        <v>294</v>
      </c>
      <c r="D4" s="109" t="s">
        <v>293</v>
      </c>
      <c r="E4" s="109" t="s">
        <v>294</v>
      </c>
      <c r="F4" s="109" t="s">
        <v>293</v>
      </c>
      <c r="G4" s="109" t="s">
        <v>294</v>
      </c>
      <c r="H4" s="109" t="s">
        <v>293</v>
      </c>
      <c r="I4" s="109" t="s">
        <v>294</v>
      </c>
      <c r="J4" s="109" t="s">
        <v>293</v>
      </c>
      <c r="K4" s="110" t="s">
        <v>294</v>
      </c>
      <c r="L4" s="7"/>
      <c r="M4" s="7"/>
    </row>
    <row r="5" spans="1:13" ht="15" customHeight="1">
      <c r="A5" s="290" t="s">
        <v>378</v>
      </c>
      <c r="B5" s="19">
        <f>SUM(D5,F5,H5,J5)</f>
        <v>522711</v>
      </c>
      <c r="C5" s="19">
        <f aca="true" t="shared" si="0" ref="C5:C14">SUM(E5,G5,I5,K5)</f>
        <v>21577</v>
      </c>
      <c r="D5" s="19">
        <v>444950</v>
      </c>
      <c r="E5" s="19">
        <v>12744</v>
      </c>
      <c r="F5" s="19">
        <v>76885</v>
      </c>
      <c r="G5" s="19">
        <v>8475</v>
      </c>
      <c r="H5" s="19">
        <v>402</v>
      </c>
      <c r="I5" s="19">
        <v>333</v>
      </c>
      <c r="J5" s="19">
        <v>474</v>
      </c>
      <c r="K5" s="20">
        <v>25</v>
      </c>
      <c r="L5" s="7"/>
      <c r="M5" s="7"/>
    </row>
    <row r="6" spans="1:13" ht="15" customHeight="1">
      <c r="A6" s="290" t="s">
        <v>379</v>
      </c>
      <c r="B6" s="19">
        <f aca="true" t="shared" si="1" ref="B6:B14">SUM(D6,F6,H6,J6)</f>
        <v>524214</v>
      </c>
      <c r="C6" s="19">
        <f t="shared" si="0"/>
        <v>21144</v>
      </c>
      <c r="D6" s="19">
        <v>447541</v>
      </c>
      <c r="E6" s="19">
        <v>12610</v>
      </c>
      <c r="F6" s="19">
        <v>75898</v>
      </c>
      <c r="G6" s="19">
        <v>8178</v>
      </c>
      <c r="H6" s="19">
        <v>384</v>
      </c>
      <c r="I6" s="19">
        <v>341</v>
      </c>
      <c r="J6" s="19">
        <v>391</v>
      </c>
      <c r="K6" s="20">
        <v>15</v>
      </c>
      <c r="L6" s="7"/>
      <c r="M6" s="7"/>
    </row>
    <row r="7" spans="1:13" ht="15" customHeight="1">
      <c r="A7" s="290" t="s">
        <v>380</v>
      </c>
      <c r="B7" s="19">
        <f t="shared" si="1"/>
        <v>538853</v>
      </c>
      <c r="C7" s="19">
        <f t="shared" si="0"/>
        <v>20971</v>
      </c>
      <c r="D7" s="19">
        <v>460503</v>
      </c>
      <c r="E7" s="19">
        <v>12637</v>
      </c>
      <c r="F7" s="19">
        <v>77278</v>
      </c>
      <c r="G7" s="19">
        <v>7973</v>
      </c>
      <c r="H7" s="19">
        <v>364</v>
      </c>
      <c r="I7" s="19">
        <v>345</v>
      </c>
      <c r="J7" s="19">
        <v>708</v>
      </c>
      <c r="K7" s="20">
        <v>16</v>
      </c>
      <c r="L7" s="7"/>
      <c r="M7" s="7"/>
    </row>
    <row r="8" spans="1:13" ht="15" customHeight="1">
      <c r="A8" s="290" t="s">
        <v>381</v>
      </c>
      <c r="B8" s="19">
        <f t="shared" si="1"/>
        <v>539213</v>
      </c>
      <c r="C8" s="19">
        <f t="shared" si="0"/>
        <v>20638</v>
      </c>
      <c r="D8" s="19">
        <v>462022</v>
      </c>
      <c r="E8" s="19">
        <v>12497</v>
      </c>
      <c r="F8" s="19">
        <v>76202</v>
      </c>
      <c r="G8" s="19">
        <v>7784</v>
      </c>
      <c r="H8" s="19">
        <v>346</v>
      </c>
      <c r="I8" s="19">
        <v>339</v>
      </c>
      <c r="J8" s="19">
        <v>643</v>
      </c>
      <c r="K8" s="20">
        <v>18</v>
      </c>
      <c r="L8" s="7"/>
      <c r="M8" s="7"/>
    </row>
    <row r="9" spans="1:13" ht="15" customHeight="1">
      <c r="A9" s="290" t="s">
        <v>382</v>
      </c>
      <c r="B9" s="19">
        <f t="shared" si="1"/>
        <v>539405</v>
      </c>
      <c r="C9" s="19">
        <f t="shared" si="0"/>
        <v>20477</v>
      </c>
      <c r="D9" s="19">
        <v>462716</v>
      </c>
      <c r="E9" s="19">
        <v>12450</v>
      </c>
      <c r="F9" s="19">
        <v>75828</v>
      </c>
      <c r="G9" s="19">
        <v>7695</v>
      </c>
      <c r="H9" s="19">
        <v>315</v>
      </c>
      <c r="I9" s="19">
        <v>311</v>
      </c>
      <c r="J9" s="19">
        <v>546</v>
      </c>
      <c r="K9" s="20">
        <v>21</v>
      </c>
      <c r="L9" s="7"/>
      <c r="M9" s="7"/>
    </row>
    <row r="10" spans="1:13" ht="15" customHeight="1">
      <c r="A10" s="290" t="s">
        <v>383</v>
      </c>
      <c r="B10" s="19">
        <f t="shared" si="1"/>
        <v>567584</v>
      </c>
      <c r="C10" s="19">
        <f t="shared" si="0"/>
        <v>21292</v>
      </c>
      <c r="D10" s="19">
        <v>486428</v>
      </c>
      <c r="E10" s="19">
        <v>12610</v>
      </c>
      <c r="F10" s="19">
        <v>80390</v>
      </c>
      <c r="G10" s="19">
        <v>8381</v>
      </c>
      <c r="H10" s="19">
        <v>314</v>
      </c>
      <c r="I10" s="19">
        <v>291</v>
      </c>
      <c r="J10" s="19">
        <v>452</v>
      </c>
      <c r="K10" s="20">
        <v>10</v>
      </c>
      <c r="L10" s="7"/>
      <c r="M10" s="7"/>
    </row>
    <row r="11" spans="1:11" ht="15" customHeight="1">
      <c r="A11" s="290" t="s">
        <v>384</v>
      </c>
      <c r="B11" s="19">
        <f t="shared" si="1"/>
        <v>567188</v>
      </c>
      <c r="C11" s="19">
        <f t="shared" si="0"/>
        <v>21088</v>
      </c>
      <c r="D11" s="19">
        <v>486948</v>
      </c>
      <c r="E11" s="19">
        <v>12545</v>
      </c>
      <c r="F11" s="19">
        <v>79534</v>
      </c>
      <c r="G11" s="19">
        <v>8188</v>
      </c>
      <c r="H11" s="19">
        <v>304</v>
      </c>
      <c r="I11" s="19">
        <v>338</v>
      </c>
      <c r="J11" s="19">
        <v>402</v>
      </c>
      <c r="K11" s="20">
        <v>17</v>
      </c>
    </row>
    <row r="12" spans="1:11" ht="15" customHeight="1">
      <c r="A12" s="290" t="s">
        <v>385</v>
      </c>
      <c r="B12" s="19">
        <f t="shared" si="1"/>
        <v>549260</v>
      </c>
      <c r="C12" s="19">
        <f t="shared" si="0"/>
        <v>20838</v>
      </c>
      <c r="D12" s="19">
        <v>470145</v>
      </c>
      <c r="E12" s="19">
        <v>12440</v>
      </c>
      <c r="F12" s="19">
        <v>78439</v>
      </c>
      <c r="G12" s="19">
        <v>8041</v>
      </c>
      <c r="H12" s="19">
        <v>294</v>
      </c>
      <c r="I12" s="19">
        <v>344</v>
      </c>
      <c r="J12" s="19">
        <v>382</v>
      </c>
      <c r="K12" s="20">
        <v>13</v>
      </c>
    </row>
    <row r="13" spans="1:11" ht="15" customHeight="1">
      <c r="A13" s="290" t="s">
        <v>386</v>
      </c>
      <c r="B13" s="19">
        <f t="shared" si="1"/>
        <v>548390</v>
      </c>
      <c r="C13" s="19">
        <f t="shared" si="0"/>
        <v>20329</v>
      </c>
      <c r="D13" s="19">
        <v>470599</v>
      </c>
      <c r="E13" s="19">
        <v>12262</v>
      </c>
      <c r="F13" s="19">
        <v>77206</v>
      </c>
      <c r="G13" s="19">
        <v>7740</v>
      </c>
      <c r="H13" s="19">
        <v>268</v>
      </c>
      <c r="I13" s="19">
        <v>318</v>
      </c>
      <c r="J13" s="19">
        <v>317</v>
      </c>
      <c r="K13" s="20">
        <v>9</v>
      </c>
    </row>
    <row r="14" spans="1:11" ht="15" customHeight="1">
      <c r="A14" s="290" t="s">
        <v>387</v>
      </c>
      <c r="B14" s="19">
        <f t="shared" si="1"/>
        <v>546664</v>
      </c>
      <c r="C14" s="19">
        <f t="shared" si="0"/>
        <v>20036</v>
      </c>
      <c r="D14" s="19">
        <v>470273</v>
      </c>
      <c r="E14" s="19">
        <v>12319</v>
      </c>
      <c r="F14" s="19">
        <v>75860</v>
      </c>
      <c r="G14" s="19">
        <v>7412</v>
      </c>
      <c r="H14" s="19">
        <v>258</v>
      </c>
      <c r="I14" s="19">
        <v>296</v>
      </c>
      <c r="J14" s="19">
        <v>273</v>
      </c>
      <c r="K14" s="20">
        <v>9</v>
      </c>
    </row>
    <row r="15" spans="1:13" ht="15" customHeight="1">
      <c r="A15" s="290" t="s">
        <v>388</v>
      </c>
      <c r="B15" s="19">
        <f aca="true" t="shared" si="2" ref="B15:C18">SUM(D15,F15,H15,J15)</f>
        <v>546727</v>
      </c>
      <c r="C15" s="19">
        <f t="shared" si="2"/>
        <v>19990</v>
      </c>
      <c r="D15" s="19">
        <v>470727</v>
      </c>
      <c r="E15" s="19">
        <v>12358</v>
      </c>
      <c r="F15" s="19">
        <v>75455</v>
      </c>
      <c r="G15" s="19">
        <v>7325</v>
      </c>
      <c r="H15" s="19">
        <v>258</v>
      </c>
      <c r="I15" s="19">
        <v>296</v>
      </c>
      <c r="J15" s="19">
        <v>287</v>
      </c>
      <c r="K15" s="20">
        <v>11</v>
      </c>
      <c r="L15" s="7"/>
      <c r="M15" s="7"/>
    </row>
    <row r="16" spans="1:13" ht="15" customHeight="1">
      <c r="A16" s="290" t="s">
        <v>389</v>
      </c>
      <c r="B16" s="19">
        <f t="shared" si="2"/>
        <v>548683</v>
      </c>
      <c r="C16" s="19">
        <f t="shared" si="2"/>
        <v>19846</v>
      </c>
      <c r="D16" s="19">
        <v>472133</v>
      </c>
      <c r="E16" s="19">
        <v>12235</v>
      </c>
      <c r="F16" s="19">
        <v>76001</v>
      </c>
      <c r="G16" s="19">
        <v>7302</v>
      </c>
      <c r="H16" s="19">
        <v>258</v>
      </c>
      <c r="I16" s="19">
        <v>292</v>
      </c>
      <c r="J16" s="19">
        <v>291</v>
      </c>
      <c r="K16" s="20">
        <v>17</v>
      </c>
      <c r="L16" s="7"/>
      <c r="M16" s="7"/>
    </row>
    <row r="17" spans="1:13" ht="15" customHeight="1">
      <c r="A17" s="290" t="s">
        <v>390</v>
      </c>
      <c r="B17" s="19">
        <f>SUM(D17,F17,H17,J17)</f>
        <v>547552</v>
      </c>
      <c r="C17" s="19">
        <f>SUM(E17,G17,I17,K17)</f>
        <v>19635</v>
      </c>
      <c r="D17" s="19">
        <v>470842</v>
      </c>
      <c r="E17" s="19">
        <v>12045</v>
      </c>
      <c r="F17" s="19">
        <v>76096</v>
      </c>
      <c r="G17" s="19">
        <v>7291</v>
      </c>
      <c r="H17" s="19">
        <v>251</v>
      </c>
      <c r="I17" s="19">
        <v>281</v>
      </c>
      <c r="J17" s="19">
        <v>363</v>
      </c>
      <c r="K17" s="20">
        <v>18</v>
      </c>
      <c r="L17" s="7"/>
      <c r="M17" s="7"/>
    </row>
    <row r="18" spans="1:13" ht="15" customHeight="1">
      <c r="A18" s="290" t="s">
        <v>391</v>
      </c>
      <c r="B18" s="19">
        <f t="shared" si="2"/>
        <v>577429</v>
      </c>
      <c r="C18" s="19">
        <f t="shared" si="2"/>
        <v>19153</v>
      </c>
      <c r="D18" s="19">
        <v>495867</v>
      </c>
      <c r="E18" s="19">
        <v>12636</v>
      </c>
      <c r="F18" s="19">
        <v>80957</v>
      </c>
      <c r="G18" s="19">
        <v>6215</v>
      </c>
      <c r="H18" s="19">
        <v>257</v>
      </c>
      <c r="I18" s="19">
        <v>282</v>
      </c>
      <c r="J18" s="19">
        <v>348</v>
      </c>
      <c r="K18" s="20">
        <v>20</v>
      </c>
      <c r="L18" s="7"/>
      <c r="M18" s="7"/>
    </row>
    <row r="19" spans="1:13" ht="15" customHeight="1">
      <c r="A19" s="290" t="s">
        <v>392</v>
      </c>
      <c r="B19" s="19">
        <f>SUM(D19,F19,H19,J19)</f>
        <v>583019</v>
      </c>
      <c r="C19" s="19">
        <f>SUM(E19,G19,I19,K19)</f>
        <v>18882</v>
      </c>
      <c r="D19" s="19">
        <v>500679</v>
      </c>
      <c r="E19" s="19">
        <v>12463</v>
      </c>
      <c r="F19" s="19">
        <v>81699</v>
      </c>
      <c r="G19" s="19">
        <v>6133</v>
      </c>
      <c r="H19" s="19">
        <v>249</v>
      </c>
      <c r="I19" s="19">
        <v>275</v>
      </c>
      <c r="J19" s="19">
        <v>392</v>
      </c>
      <c r="K19" s="20">
        <v>11</v>
      </c>
      <c r="L19" s="7"/>
      <c r="M19" s="7"/>
    </row>
    <row r="20" spans="1:11" s="7" customFormat="1" ht="15" customHeight="1">
      <c r="A20" s="290" t="s">
        <v>393</v>
      </c>
      <c r="B20" s="19">
        <f>SUM(D20,F20,H20,J20)</f>
        <v>582930</v>
      </c>
      <c r="C20" s="19">
        <f>SUM(E20,G20,I20,K20)</f>
        <v>18765</v>
      </c>
      <c r="D20" s="19">
        <v>500201</v>
      </c>
      <c r="E20" s="19">
        <v>12393</v>
      </c>
      <c r="F20" s="19">
        <v>82220</v>
      </c>
      <c r="G20" s="19">
        <v>6107</v>
      </c>
      <c r="H20" s="19">
        <v>234</v>
      </c>
      <c r="I20" s="19">
        <v>258</v>
      </c>
      <c r="J20" s="19">
        <v>275</v>
      </c>
      <c r="K20" s="20">
        <v>7</v>
      </c>
    </row>
    <row r="21" spans="1:11" s="7" customFormat="1" ht="15" customHeight="1">
      <c r="A21" s="290" t="s">
        <v>394</v>
      </c>
      <c r="B21" s="19">
        <f aca="true" t="shared" si="3" ref="B21:C26">SUM(D21,F21,H21,J21)</f>
        <v>582013</v>
      </c>
      <c r="C21" s="19">
        <f t="shared" si="3"/>
        <v>18648</v>
      </c>
      <c r="D21" s="19">
        <v>498948</v>
      </c>
      <c r="E21" s="19">
        <v>12297</v>
      </c>
      <c r="F21" s="19">
        <v>82575</v>
      </c>
      <c r="G21" s="19">
        <v>6090</v>
      </c>
      <c r="H21" s="19">
        <v>234</v>
      </c>
      <c r="I21" s="19">
        <v>253</v>
      </c>
      <c r="J21" s="19">
        <v>256</v>
      </c>
      <c r="K21" s="20">
        <v>8</v>
      </c>
    </row>
    <row r="22" spans="1:11" s="7" customFormat="1" ht="15" customHeight="1">
      <c r="A22" s="290" t="s">
        <v>395</v>
      </c>
      <c r="B22" s="19">
        <f t="shared" si="3"/>
        <v>581690</v>
      </c>
      <c r="C22" s="19">
        <f t="shared" si="3"/>
        <v>18524</v>
      </c>
      <c r="D22" s="19">
        <v>498158</v>
      </c>
      <c r="E22" s="19">
        <v>12210</v>
      </c>
      <c r="F22" s="19">
        <v>82949</v>
      </c>
      <c r="G22" s="19">
        <v>6049</v>
      </c>
      <c r="H22" s="19">
        <v>234</v>
      </c>
      <c r="I22" s="19">
        <v>245</v>
      </c>
      <c r="J22" s="19">
        <v>349</v>
      </c>
      <c r="K22" s="20">
        <v>20</v>
      </c>
    </row>
    <row r="23" spans="1:11" s="103" customFormat="1" ht="15" customHeight="1">
      <c r="A23" s="337" t="s">
        <v>582</v>
      </c>
      <c r="B23" s="342">
        <f t="shared" si="3"/>
        <v>597389</v>
      </c>
      <c r="C23" s="342">
        <f t="shared" si="3"/>
        <v>18127</v>
      </c>
      <c r="D23" s="342">
        <v>513515</v>
      </c>
      <c r="E23" s="342">
        <v>11996</v>
      </c>
      <c r="F23" s="342">
        <v>83233</v>
      </c>
      <c r="G23" s="342">
        <v>5873</v>
      </c>
      <c r="H23" s="342">
        <v>233</v>
      </c>
      <c r="I23" s="342">
        <v>242</v>
      </c>
      <c r="J23" s="342">
        <v>408</v>
      </c>
      <c r="K23" s="343">
        <v>16</v>
      </c>
    </row>
    <row r="24" spans="1:11" s="7" customFormat="1" ht="15" customHeight="1">
      <c r="A24" s="337" t="s">
        <v>627</v>
      </c>
      <c r="B24" s="342">
        <f>SUM(D24,F24,H24,J24)</f>
        <v>630529</v>
      </c>
      <c r="C24" s="342">
        <f>SUM(E24,G24,I24,K24)</f>
        <v>18048</v>
      </c>
      <c r="D24" s="342">
        <v>546535</v>
      </c>
      <c r="E24" s="342">
        <v>11990</v>
      </c>
      <c r="F24" s="342">
        <v>83443</v>
      </c>
      <c r="G24" s="342">
        <v>5776</v>
      </c>
      <c r="H24" s="342">
        <v>243</v>
      </c>
      <c r="I24" s="342">
        <v>267</v>
      </c>
      <c r="J24" s="342">
        <v>308</v>
      </c>
      <c r="K24" s="343">
        <v>15</v>
      </c>
    </row>
    <row r="25" spans="1:11" s="7" customFormat="1" ht="15" customHeight="1">
      <c r="A25" s="337" t="s">
        <v>655</v>
      </c>
      <c r="B25" s="342">
        <f>SUM(D25,F25,H25,J25)</f>
        <v>639675</v>
      </c>
      <c r="C25" s="342">
        <f>SUM(E25,G25,I25,K25)</f>
        <v>17935</v>
      </c>
      <c r="D25" s="342">
        <v>556343</v>
      </c>
      <c r="E25" s="342">
        <v>12325</v>
      </c>
      <c r="F25" s="342">
        <v>82868</v>
      </c>
      <c r="G25" s="342">
        <v>5352</v>
      </c>
      <c r="H25" s="342">
        <v>208</v>
      </c>
      <c r="I25" s="342">
        <v>245</v>
      </c>
      <c r="J25" s="342">
        <v>256</v>
      </c>
      <c r="K25" s="343">
        <v>13</v>
      </c>
    </row>
    <row r="26" spans="1:11" s="103" customFormat="1" ht="15" customHeight="1">
      <c r="A26" s="338" t="s">
        <v>673</v>
      </c>
      <c r="B26" s="344">
        <f t="shared" si="3"/>
        <v>649625</v>
      </c>
      <c r="C26" s="344">
        <f t="shared" si="3"/>
        <v>17774</v>
      </c>
      <c r="D26" s="344">
        <v>564443</v>
      </c>
      <c r="E26" s="344">
        <v>12085</v>
      </c>
      <c r="F26" s="344">
        <v>84764</v>
      </c>
      <c r="G26" s="344">
        <v>5442</v>
      </c>
      <c r="H26" s="344">
        <v>194</v>
      </c>
      <c r="I26" s="344">
        <v>243</v>
      </c>
      <c r="J26" s="344">
        <v>224</v>
      </c>
      <c r="K26" s="345">
        <v>4</v>
      </c>
    </row>
    <row r="27" spans="1:11" ht="13.5" customHeight="1">
      <c r="A27" s="274" t="s">
        <v>678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ht="13.5" customHeight="1">
      <c r="A28" s="6" t="s">
        <v>584</v>
      </c>
    </row>
    <row r="29" spans="1:10" ht="13.5" customHeight="1">
      <c r="A29" s="6" t="s">
        <v>567</v>
      </c>
      <c r="J29" s="162"/>
    </row>
    <row r="30" ht="13.5" customHeight="1">
      <c r="A30" s="6" t="s">
        <v>568</v>
      </c>
    </row>
    <row r="31" ht="13.5" customHeight="1">
      <c r="A31" s="6" t="s">
        <v>569</v>
      </c>
    </row>
    <row r="32" ht="13.5" customHeight="1">
      <c r="A32" s="186" t="s">
        <v>570</v>
      </c>
    </row>
    <row r="34" ht="13.5" customHeight="1">
      <c r="B34" s="134"/>
    </row>
  </sheetData>
  <sheetProtection/>
  <mergeCells count="7">
    <mergeCell ref="A1:K1"/>
    <mergeCell ref="H3:I3"/>
    <mergeCell ref="J3:K3"/>
    <mergeCell ref="A3:A4"/>
    <mergeCell ref="B3:C3"/>
    <mergeCell ref="D3:E3"/>
    <mergeCell ref="F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pane xSplit="1" ySplit="4" topLeftCell="B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H1"/>
    </sheetView>
  </sheetViews>
  <sheetFormatPr defaultColWidth="9.00390625" defaultRowHeight="13.5" customHeight="1"/>
  <cols>
    <col min="1" max="1" width="15.625" style="6" customWidth="1"/>
    <col min="2" max="8" width="10.875" style="6" customWidth="1"/>
    <col min="9" max="16384" width="9.00390625" style="6" customWidth="1"/>
  </cols>
  <sheetData>
    <row r="1" spans="1:8" ht="19.5" customHeight="1">
      <c r="A1" s="462" t="s">
        <v>114</v>
      </c>
      <c r="B1" s="462"/>
      <c r="C1" s="462"/>
      <c r="D1" s="462"/>
      <c r="E1" s="462"/>
      <c r="F1" s="462"/>
      <c r="G1" s="462"/>
      <c r="H1" s="462"/>
    </row>
    <row r="2" spans="1:8" ht="15" customHeight="1">
      <c r="A2" s="377" t="s">
        <v>221</v>
      </c>
      <c r="B2" s="546" t="s">
        <v>644</v>
      </c>
      <c r="C2" s="541" t="s">
        <v>295</v>
      </c>
      <c r="D2" s="541"/>
      <c r="E2" s="541" t="s">
        <v>296</v>
      </c>
      <c r="F2" s="541"/>
      <c r="G2" s="541" t="s">
        <v>297</v>
      </c>
      <c r="H2" s="393"/>
    </row>
    <row r="3" spans="1:8" ht="15" customHeight="1">
      <c r="A3" s="545"/>
      <c r="B3" s="547"/>
      <c r="C3" s="458" t="s">
        <v>299</v>
      </c>
      <c r="D3" s="458" t="s">
        <v>645</v>
      </c>
      <c r="E3" s="458" t="s">
        <v>299</v>
      </c>
      <c r="F3" s="458" t="s">
        <v>645</v>
      </c>
      <c r="G3" s="458" t="s">
        <v>300</v>
      </c>
      <c r="H3" s="543" t="s">
        <v>298</v>
      </c>
    </row>
    <row r="4" spans="1:8" ht="15" customHeight="1">
      <c r="A4" s="378"/>
      <c r="B4" s="548"/>
      <c r="C4" s="380"/>
      <c r="D4" s="380"/>
      <c r="E4" s="380"/>
      <c r="F4" s="380"/>
      <c r="G4" s="380"/>
      <c r="H4" s="544"/>
    </row>
    <row r="5" spans="1:9" ht="15" customHeight="1">
      <c r="A5" s="290" t="s">
        <v>378</v>
      </c>
      <c r="B5" s="3">
        <v>26897</v>
      </c>
      <c r="C5" s="19" t="s">
        <v>101</v>
      </c>
      <c r="D5" s="2" t="s">
        <v>101</v>
      </c>
      <c r="E5" s="19" t="s">
        <v>101</v>
      </c>
      <c r="F5" s="2" t="s">
        <v>101</v>
      </c>
      <c r="G5" s="3">
        <v>23054</v>
      </c>
      <c r="H5" s="13">
        <f>G5/B5*100</f>
        <v>85.71216120756961</v>
      </c>
      <c r="I5" s="183"/>
    </row>
    <row r="6" spans="1:9" ht="15" customHeight="1">
      <c r="A6" s="290" t="s">
        <v>379</v>
      </c>
      <c r="B6" s="3">
        <v>26224</v>
      </c>
      <c r="C6" s="19" t="s">
        <v>101</v>
      </c>
      <c r="D6" s="2" t="s">
        <v>101</v>
      </c>
      <c r="E6" s="19" t="s">
        <v>101</v>
      </c>
      <c r="F6" s="2" t="s">
        <v>101</v>
      </c>
      <c r="G6" s="3">
        <v>22553</v>
      </c>
      <c r="H6" s="13">
        <f aca="true" t="shared" si="0" ref="H6:H18">G6/B6*100</f>
        <v>86.00137278828554</v>
      </c>
      <c r="I6" s="183"/>
    </row>
    <row r="7" spans="1:9" ht="15" customHeight="1">
      <c r="A7" s="290" t="s">
        <v>380</v>
      </c>
      <c r="B7" s="3">
        <v>25631</v>
      </c>
      <c r="C7" s="19" t="s">
        <v>101</v>
      </c>
      <c r="D7" s="2" t="s">
        <v>101</v>
      </c>
      <c r="E7" s="19" t="s">
        <v>101</v>
      </c>
      <c r="F7" s="2" t="s">
        <v>101</v>
      </c>
      <c r="G7" s="3">
        <v>22116</v>
      </c>
      <c r="H7" s="13">
        <f t="shared" si="0"/>
        <v>86.28613787991104</v>
      </c>
      <c r="I7" s="183"/>
    </row>
    <row r="8" spans="1:9" ht="15" customHeight="1">
      <c r="A8" s="290" t="s">
        <v>381</v>
      </c>
      <c r="B8" s="3">
        <v>25450</v>
      </c>
      <c r="C8" s="19" t="s">
        <v>101</v>
      </c>
      <c r="D8" s="2" t="s">
        <v>101</v>
      </c>
      <c r="E8" s="19" t="s">
        <v>101</v>
      </c>
      <c r="F8" s="2" t="s">
        <v>101</v>
      </c>
      <c r="G8" s="3">
        <v>21783</v>
      </c>
      <c r="H8" s="13">
        <f t="shared" si="0"/>
        <v>85.59135559921415</v>
      </c>
      <c r="I8" s="183"/>
    </row>
    <row r="9" spans="1:9" ht="15" customHeight="1">
      <c r="A9" s="290" t="s">
        <v>382</v>
      </c>
      <c r="B9" s="3">
        <v>25247</v>
      </c>
      <c r="C9" s="19" t="s">
        <v>101</v>
      </c>
      <c r="D9" s="2" t="s">
        <v>101</v>
      </c>
      <c r="E9" s="19" t="s">
        <v>101</v>
      </c>
      <c r="F9" s="2" t="s">
        <v>101</v>
      </c>
      <c r="G9" s="3">
        <v>21665</v>
      </c>
      <c r="H9" s="13">
        <f t="shared" si="0"/>
        <v>85.81217570404405</v>
      </c>
      <c r="I9" s="183"/>
    </row>
    <row r="10" spans="1:9" ht="15" customHeight="1">
      <c r="A10" s="290" t="s">
        <v>383</v>
      </c>
      <c r="B10" s="3">
        <v>25000</v>
      </c>
      <c r="C10" s="19">
        <v>68492</v>
      </c>
      <c r="D10" s="2">
        <v>350</v>
      </c>
      <c r="E10" s="19" t="s">
        <v>101</v>
      </c>
      <c r="F10" s="2" t="s">
        <v>101</v>
      </c>
      <c r="G10" s="3">
        <v>21292</v>
      </c>
      <c r="H10" s="13">
        <f t="shared" si="0"/>
        <v>85.168</v>
      </c>
      <c r="I10" s="254"/>
    </row>
    <row r="11" spans="1:9" ht="15" customHeight="1">
      <c r="A11" s="290" t="s">
        <v>384</v>
      </c>
      <c r="B11" s="3">
        <v>24530</v>
      </c>
      <c r="C11" s="19">
        <v>67205</v>
      </c>
      <c r="D11" s="2">
        <v>345</v>
      </c>
      <c r="E11" s="19">
        <v>75214</v>
      </c>
      <c r="F11" s="2">
        <v>386</v>
      </c>
      <c r="G11" s="3">
        <v>21088</v>
      </c>
      <c r="H11" s="13">
        <f t="shared" si="0"/>
        <v>85.96820220138606</v>
      </c>
      <c r="I11" s="254"/>
    </row>
    <row r="12" spans="1:9" ht="15" customHeight="1">
      <c r="A12" s="290" t="s">
        <v>385</v>
      </c>
      <c r="B12" s="3">
        <v>24262</v>
      </c>
      <c r="C12" s="19">
        <v>66290</v>
      </c>
      <c r="D12" s="2">
        <v>344</v>
      </c>
      <c r="E12" s="19">
        <v>72724</v>
      </c>
      <c r="F12" s="2">
        <v>377</v>
      </c>
      <c r="G12" s="3">
        <v>20838</v>
      </c>
      <c r="H12" s="13">
        <f>G12/B12*100</f>
        <v>85.88739592778832</v>
      </c>
      <c r="I12" s="254"/>
    </row>
    <row r="13" spans="1:9" ht="15" customHeight="1">
      <c r="A13" s="290" t="s">
        <v>386</v>
      </c>
      <c r="B13" s="3">
        <v>23669</v>
      </c>
      <c r="C13" s="19">
        <v>64848</v>
      </c>
      <c r="D13" s="2">
        <v>340</v>
      </c>
      <c r="E13" s="19">
        <v>72832</v>
      </c>
      <c r="F13" s="2">
        <v>382</v>
      </c>
      <c r="G13" s="3">
        <v>20329</v>
      </c>
      <c r="H13" s="13">
        <f t="shared" si="0"/>
        <v>85.88871519709325</v>
      </c>
      <c r="I13" s="254"/>
    </row>
    <row r="14" spans="1:9" ht="15" customHeight="1">
      <c r="A14" s="290" t="s">
        <v>387</v>
      </c>
      <c r="B14" s="3">
        <v>23578</v>
      </c>
      <c r="C14" s="19">
        <v>64596</v>
      </c>
      <c r="D14" s="2">
        <v>342</v>
      </c>
      <c r="E14" s="19">
        <v>71567</v>
      </c>
      <c r="F14" s="2">
        <v>379</v>
      </c>
      <c r="G14" s="3">
        <v>20037</v>
      </c>
      <c r="H14" s="13">
        <f t="shared" si="0"/>
        <v>84.98176266010688</v>
      </c>
      <c r="I14" s="254"/>
    </row>
    <row r="15" spans="1:9" ht="15" customHeight="1">
      <c r="A15" s="290" t="s">
        <v>388</v>
      </c>
      <c r="B15" s="3">
        <v>23302</v>
      </c>
      <c r="C15" s="19">
        <v>63841</v>
      </c>
      <c r="D15" s="2">
        <v>341</v>
      </c>
      <c r="E15" s="19">
        <v>70673</v>
      </c>
      <c r="F15" s="2">
        <v>377</v>
      </c>
      <c r="G15" s="3">
        <v>19990</v>
      </c>
      <c r="H15" s="13">
        <f t="shared" si="0"/>
        <v>85.78662775727406</v>
      </c>
      <c r="I15" s="254"/>
    </row>
    <row r="16" spans="1:9" ht="15" customHeight="1">
      <c r="A16" s="290" t="s">
        <v>389</v>
      </c>
      <c r="B16" s="3">
        <v>23357</v>
      </c>
      <c r="C16" s="19">
        <v>63817</v>
      </c>
      <c r="D16" s="2">
        <v>344</v>
      </c>
      <c r="E16" s="19">
        <v>70692</v>
      </c>
      <c r="F16" s="2">
        <v>381</v>
      </c>
      <c r="G16" s="3">
        <v>19846</v>
      </c>
      <c r="H16" s="13">
        <f t="shared" si="0"/>
        <v>84.96810378045126</v>
      </c>
      <c r="I16" s="254"/>
    </row>
    <row r="17" spans="1:9" ht="15" customHeight="1">
      <c r="A17" s="290" t="s">
        <v>390</v>
      </c>
      <c r="B17" s="3">
        <v>22961</v>
      </c>
      <c r="C17" s="19">
        <v>62906</v>
      </c>
      <c r="D17" s="2">
        <v>343</v>
      </c>
      <c r="E17" s="19">
        <v>70244</v>
      </c>
      <c r="F17" s="2">
        <v>382</v>
      </c>
      <c r="G17" s="3">
        <v>19635</v>
      </c>
      <c r="H17" s="13">
        <f t="shared" si="0"/>
        <v>85.51456818082836</v>
      </c>
      <c r="I17" s="254"/>
    </row>
    <row r="18" spans="1:9" ht="15" customHeight="1">
      <c r="A18" s="290" t="s">
        <v>391</v>
      </c>
      <c r="B18" s="3">
        <v>22304</v>
      </c>
      <c r="C18" s="19">
        <v>61106</v>
      </c>
      <c r="D18" s="2">
        <v>314</v>
      </c>
      <c r="E18" s="19">
        <v>67222</v>
      </c>
      <c r="F18" s="2">
        <v>346</v>
      </c>
      <c r="G18" s="3">
        <v>19153</v>
      </c>
      <c r="H18" s="13">
        <f t="shared" si="0"/>
        <v>85.87248923959828</v>
      </c>
      <c r="I18" s="254"/>
    </row>
    <row r="19" spans="1:9" ht="15" customHeight="1">
      <c r="A19" s="290" t="s">
        <v>392</v>
      </c>
      <c r="B19" s="3">
        <v>21989</v>
      </c>
      <c r="C19" s="19">
        <v>60243</v>
      </c>
      <c r="D19" s="2">
        <v>313</v>
      </c>
      <c r="E19" s="19">
        <v>65528</v>
      </c>
      <c r="F19" s="2">
        <v>340</v>
      </c>
      <c r="G19" s="3">
        <v>18882</v>
      </c>
      <c r="H19" s="13">
        <f aca="true" t="shared" si="1" ref="H19:H26">G19/B19*100</f>
        <v>85.87020783118831</v>
      </c>
      <c r="I19" s="254"/>
    </row>
    <row r="20" spans="1:9" s="7" customFormat="1" ht="15" customHeight="1">
      <c r="A20" s="290" t="s">
        <v>393</v>
      </c>
      <c r="B20" s="3">
        <v>21750</v>
      </c>
      <c r="C20" s="19">
        <v>59426</v>
      </c>
      <c r="D20" s="2">
        <v>312</v>
      </c>
      <c r="E20" s="19">
        <v>65235</v>
      </c>
      <c r="F20" s="2">
        <v>342</v>
      </c>
      <c r="G20" s="3">
        <v>18765</v>
      </c>
      <c r="H20" s="13">
        <f t="shared" si="1"/>
        <v>86.27586206896551</v>
      </c>
      <c r="I20" s="265"/>
    </row>
    <row r="21" spans="1:9" s="7" customFormat="1" ht="15" customHeight="1">
      <c r="A21" s="290" t="s">
        <v>394</v>
      </c>
      <c r="B21" s="3">
        <v>21810</v>
      </c>
      <c r="C21" s="19">
        <v>59753</v>
      </c>
      <c r="D21" s="2">
        <v>316</v>
      </c>
      <c r="E21" s="19">
        <v>66833</v>
      </c>
      <c r="F21" s="2">
        <v>354</v>
      </c>
      <c r="G21" s="3">
        <v>18648</v>
      </c>
      <c r="H21" s="13">
        <f t="shared" si="1"/>
        <v>85.50206327372764</v>
      </c>
      <c r="I21" s="265"/>
    </row>
    <row r="22" spans="1:9" s="7" customFormat="1" ht="15" customHeight="1">
      <c r="A22" s="290" t="s">
        <v>395</v>
      </c>
      <c r="B22" s="3">
        <v>21226</v>
      </c>
      <c r="C22" s="19">
        <v>58152</v>
      </c>
      <c r="D22" s="2">
        <v>312</v>
      </c>
      <c r="E22" s="19">
        <v>63653</v>
      </c>
      <c r="F22" s="2">
        <v>342</v>
      </c>
      <c r="G22" s="3">
        <v>18524</v>
      </c>
      <c r="H22" s="13">
        <f t="shared" si="1"/>
        <v>87.27032884198624</v>
      </c>
      <c r="I22" s="265"/>
    </row>
    <row r="23" spans="1:9" s="103" customFormat="1" ht="15" customHeight="1">
      <c r="A23" s="337" t="s">
        <v>582</v>
      </c>
      <c r="B23" s="189">
        <v>21109</v>
      </c>
      <c r="C23" s="229">
        <v>57834</v>
      </c>
      <c r="D23" s="2">
        <v>314</v>
      </c>
      <c r="E23" s="229">
        <v>62323</v>
      </c>
      <c r="F23" s="2">
        <v>339</v>
      </c>
      <c r="G23" s="189">
        <v>18127</v>
      </c>
      <c r="H23" s="346">
        <f t="shared" si="1"/>
        <v>85.87332417452271</v>
      </c>
      <c r="I23" s="265"/>
    </row>
    <row r="24" spans="1:9" s="7" customFormat="1" ht="15" customHeight="1">
      <c r="A24" s="337" t="s">
        <v>627</v>
      </c>
      <c r="B24" s="351">
        <v>21012</v>
      </c>
      <c r="C24" s="342">
        <v>57411</v>
      </c>
      <c r="D24" s="354">
        <v>316</v>
      </c>
      <c r="E24" s="342">
        <v>62701</v>
      </c>
      <c r="F24" s="354">
        <v>345</v>
      </c>
      <c r="G24" s="351">
        <v>18048</v>
      </c>
      <c r="H24" s="346">
        <f>G24/B24*100</f>
        <v>85.89377498572244</v>
      </c>
      <c r="I24" s="265"/>
    </row>
    <row r="25" spans="1:9" s="7" customFormat="1" ht="15" customHeight="1">
      <c r="A25" s="337" t="s">
        <v>655</v>
      </c>
      <c r="B25" s="351">
        <v>20923</v>
      </c>
      <c r="C25" s="342">
        <v>57324</v>
      </c>
      <c r="D25" s="354">
        <v>319</v>
      </c>
      <c r="E25" s="342">
        <v>62093</v>
      </c>
      <c r="F25" s="354">
        <v>346</v>
      </c>
      <c r="G25" s="351">
        <v>17935</v>
      </c>
      <c r="H25" s="346">
        <v>85.71906514362185</v>
      </c>
      <c r="I25" s="265"/>
    </row>
    <row r="26" spans="1:9" s="103" customFormat="1" ht="15" customHeight="1">
      <c r="A26" s="338" t="s">
        <v>673</v>
      </c>
      <c r="B26" s="339">
        <v>20877</v>
      </c>
      <c r="C26" s="344">
        <v>57198</v>
      </c>
      <c r="D26" s="347">
        <v>323</v>
      </c>
      <c r="E26" s="344">
        <v>62350</v>
      </c>
      <c r="F26" s="347">
        <v>352</v>
      </c>
      <c r="G26" s="339">
        <v>17774</v>
      </c>
      <c r="H26" s="348">
        <f t="shared" si="1"/>
        <v>85.13675336494707</v>
      </c>
      <c r="I26" s="265"/>
    </row>
    <row r="27" ht="13.5" customHeight="1">
      <c r="A27" s="274" t="s">
        <v>677</v>
      </c>
    </row>
    <row r="28" ht="13.5" customHeight="1">
      <c r="A28" s="186" t="s">
        <v>571</v>
      </c>
    </row>
    <row r="37" ht="13.5" customHeight="1">
      <c r="D37" s="85"/>
    </row>
  </sheetData>
  <sheetProtection/>
  <mergeCells count="12">
    <mergeCell ref="A1:H1"/>
    <mergeCell ref="G2:H2"/>
    <mergeCell ref="A2:A4"/>
    <mergeCell ref="B2:B4"/>
    <mergeCell ref="C2:D2"/>
    <mergeCell ref="E2:F2"/>
    <mergeCell ref="C3:C4"/>
    <mergeCell ref="D3:D4"/>
    <mergeCell ref="E3:E4"/>
    <mergeCell ref="F3:F4"/>
    <mergeCell ref="G3:G4"/>
    <mergeCell ref="H3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pane xSplit="1" ySplit="4" topLeftCell="B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E1"/>
    </sheetView>
  </sheetViews>
  <sheetFormatPr defaultColWidth="9.00390625" defaultRowHeight="13.5" customHeight="1"/>
  <cols>
    <col min="1" max="1" width="13.75390625" style="83" customWidth="1"/>
    <col min="2" max="5" width="19.50390625" style="83" customWidth="1"/>
    <col min="6" max="6" width="9.125" style="83" bestFit="1" customWidth="1"/>
    <col min="7" max="16384" width="9.00390625" style="83" customWidth="1"/>
  </cols>
  <sheetData>
    <row r="1" spans="1:5" ht="19.5" customHeight="1">
      <c r="A1" s="392" t="s">
        <v>25</v>
      </c>
      <c r="B1" s="392"/>
      <c r="C1" s="392"/>
      <c r="D1" s="392"/>
      <c r="E1" s="392"/>
    </row>
    <row r="2" spans="1:5" ht="13.5" customHeight="1">
      <c r="A2" s="7" t="s">
        <v>26</v>
      </c>
      <c r="B2" s="7"/>
      <c r="C2" s="7"/>
      <c r="D2" s="7"/>
      <c r="E2" s="7"/>
    </row>
    <row r="3" spans="1:5" ht="15" customHeight="1">
      <c r="A3" s="377" t="s">
        <v>204</v>
      </c>
      <c r="B3" s="389" t="s">
        <v>213</v>
      </c>
      <c r="C3" s="390"/>
      <c r="D3" s="389" t="s">
        <v>214</v>
      </c>
      <c r="E3" s="391"/>
    </row>
    <row r="4" spans="1:5" ht="15" customHeight="1">
      <c r="A4" s="378"/>
      <c r="B4" s="111" t="s">
        <v>215</v>
      </c>
      <c r="C4" s="111" t="s">
        <v>216</v>
      </c>
      <c r="D4" s="111" t="s">
        <v>215</v>
      </c>
      <c r="E4" s="112" t="s">
        <v>216</v>
      </c>
    </row>
    <row r="5" spans="1:5" ht="15" customHeight="1">
      <c r="A5" s="281" t="s">
        <v>360</v>
      </c>
      <c r="B5" s="3">
        <v>5256106</v>
      </c>
      <c r="C5" s="3">
        <v>1869834</v>
      </c>
      <c r="D5" s="3">
        <v>1074509</v>
      </c>
      <c r="E5" s="4">
        <v>48695</v>
      </c>
    </row>
    <row r="6" spans="1:5" ht="15" customHeight="1">
      <c r="A6" s="281" t="s">
        <v>361</v>
      </c>
      <c r="B6" s="3">
        <v>5985012</v>
      </c>
      <c r="C6" s="3">
        <v>1725657</v>
      </c>
      <c r="D6" s="3">
        <v>1027797</v>
      </c>
      <c r="E6" s="4">
        <v>42704</v>
      </c>
    </row>
    <row r="7" spans="1:5" ht="15" customHeight="1">
      <c r="A7" s="281" t="s">
        <v>362</v>
      </c>
      <c r="B7" s="3">
        <v>6329351</v>
      </c>
      <c r="C7" s="3">
        <v>1799548</v>
      </c>
      <c r="D7" s="3">
        <v>728564</v>
      </c>
      <c r="E7" s="4">
        <v>60156</v>
      </c>
    </row>
    <row r="8" spans="1:5" ht="15" customHeight="1">
      <c r="A8" s="281" t="s">
        <v>363</v>
      </c>
      <c r="B8" s="3">
        <v>5525538</v>
      </c>
      <c r="C8" s="3">
        <v>1629056</v>
      </c>
      <c r="D8" s="3">
        <v>562901</v>
      </c>
      <c r="E8" s="4">
        <v>18435</v>
      </c>
    </row>
    <row r="9" spans="1:5" ht="15" customHeight="1">
      <c r="A9" s="281" t="s">
        <v>364</v>
      </c>
      <c r="B9" s="3">
        <v>5277453</v>
      </c>
      <c r="C9" s="3">
        <v>1573058</v>
      </c>
      <c r="D9" s="3">
        <v>439742</v>
      </c>
      <c r="E9" s="4">
        <v>4192</v>
      </c>
    </row>
    <row r="10" spans="1:5" ht="15" customHeight="1">
      <c r="A10" s="281" t="s">
        <v>365</v>
      </c>
      <c r="B10" s="3">
        <v>4712098</v>
      </c>
      <c r="C10" s="3">
        <v>1421061</v>
      </c>
      <c r="D10" s="3">
        <v>1133484</v>
      </c>
      <c r="E10" s="4">
        <v>40473</v>
      </c>
    </row>
    <row r="11" spans="1:5" ht="15" customHeight="1">
      <c r="A11" s="281" t="s">
        <v>366</v>
      </c>
      <c r="B11" s="3">
        <v>4028873</v>
      </c>
      <c r="C11" s="3">
        <v>1216335</v>
      </c>
      <c r="D11" s="3">
        <v>1026396</v>
      </c>
      <c r="E11" s="4">
        <v>45798</v>
      </c>
    </row>
    <row r="12" spans="1:5" ht="15" customHeight="1">
      <c r="A12" s="281" t="s">
        <v>367</v>
      </c>
      <c r="B12" s="3">
        <v>4270163</v>
      </c>
      <c r="C12" s="3">
        <v>951047</v>
      </c>
      <c r="D12" s="3">
        <v>179119</v>
      </c>
      <c r="E12" s="4">
        <v>21053</v>
      </c>
    </row>
    <row r="13" spans="1:5" ht="15" customHeight="1">
      <c r="A13" s="281" t="s">
        <v>368</v>
      </c>
      <c r="B13" s="3">
        <v>4516801</v>
      </c>
      <c r="C13" s="3">
        <v>873555</v>
      </c>
      <c r="D13" s="3">
        <v>53113</v>
      </c>
      <c r="E13" s="4">
        <v>5319</v>
      </c>
    </row>
    <row r="14" spans="1:5" ht="15" customHeight="1">
      <c r="A14" s="281" t="s">
        <v>369</v>
      </c>
      <c r="B14" s="3">
        <v>3116035</v>
      </c>
      <c r="C14" s="3">
        <v>744297</v>
      </c>
      <c r="D14" s="3">
        <v>54739</v>
      </c>
      <c r="E14" s="4">
        <v>3402</v>
      </c>
    </row>
    <row r="15" spans="1:5" ht="15" customHeight="1">
      <c r="A15" s="281" t="s">
        <v>370</v>
      </c>
      <c r="B15" s="3">
        <v>2274359</v>
      </c>
      <c r="C15" s="3">
        <v>654176</v>
      </c>
      <c r="D15" s="3">
        <v>50363</v>
      </c>
      <c r="E15" s="4">
        <v>1</v>
      </c>
    </row>
    <row r="16" spans="1:5" ht="15" customHeight="1">
      <c r="A16" s="281" t="s">
        <v>371</v>
      </c>
      <c r="B16" s="3">
        <v>2752280</v>
      </c>
      <c r="C16" s="3">
        <v>599072</v>
      </c>
      <c r="D16" s="3">
        <v>48440</v>
      </c>
      <c r="E16" s="4">
        <v>460</v>
      </c>
    </row>
    <row r="17" spans="1:5" ht="15" customHeight="1">
      <c r="A17" s="281" t="s">
        <v>372</v>
      </c>
      <c r="B17" s="3">
        <v>2161769</v>
      </c>
      <c r="C17" s="3">
        <v>587373</v>
      </c>
      <c r="D17" s="3">
        <v>50160</v>
      </c>
      <c r="E17" s="4">
        <v>0</v>
      </c>
    </row>
    <row r="18" spans="1:5" ht="15" customHeight="1">
      <c r="A18" s="281" t="s">
        <v>373</v>
      </c>
      <c r="B18" s="3">
        <v>2004233</v>
      </c>
      <c r="C18" s="3">
        <v>571835</v>
      </c>
      <c r="D18" s="3">
        <v>50591</v>
      </c>
      <c r="E18" s="4">
        <v>0</v>
      </c>
    </row>
    <row r="19" spans="1:5" ht="15" customHeight="1">
      <c r="A19" s="281" t="s">
        <v>374</v>
      </c>
      <c r="B19" s="3">
        <v>1936654</v>
      </c>
      <c r="C19" s="3">
        <v>516836</v>
      </c>
      <c r="D19" s="3">
        <v>56444</v>
      </c>
      <c r="E19" s="4">
        <v>0</v>
      </c>
    </row>
    <row r="20" spans="1:5" s="271" customFormat="1" ht="15" customHeight="1">
      <c r="A20" s="281" t="s">
        <v>375</v>
      </c>
      <c r="B20" s="3">
        <v>2148991</v>
      </c>
      <c r="C20" s="3">
        <v>494863</v>
      </c>
      <c r="D20" s="3">
        <v>56788</v>
      </c>
      <c r="E20" s="4">
        <v>0</v>
      </c>
    </row>
    <row r="21" spans="1:5" s="271" customFormat="1" ht="15" customHeight="1">
      <c r="A21" s="281" t="s">
        <v>376</v>
      </c>
      <c r="B21" s="3">
        <v>1968812</v>
      </c>
      <c r="C21" s="3">
        <v>426131</v>
      </c>
      <c r="D21" s="3">
        <v>58562</v>
      </c>
      <c r="E21" s="4">
        <v>0</v>
      </c>
    </row>
    <row r="22" spans="1:5" s="271" customFormat="1" ht="15" customHeight="1">
      <c r="A22" s="281" t="s">
        <v>377</v>
      </c>
      <c r="B22" s="3">
        <v>1913938</v>
      </c>
      <c r="C22" s="3">
        <v>475805</v>
      </c>
      <c r="D22" s="3">
        <v>71476</v>
      </c>
      <c r="E22" s="4">
        <v>0</v>
      </c>
    </row>
    <row r="23" spans="1:5" s="255" customFormat="1" ht="15" customHeight="1">
      <c r="A23" s="281" t="s">
        <v>577</v>
      </c>
      <c r="B23" s="3">
        <v>1738182</v>
      </c>
      <c r="C23" s="3">
        <v>437677</v>
      </c>
      <c r="D23" s="3">
        <v>72893</v>
      </c>
      <c r="E23" s="4">
        <v>0</v>
      </c>
    </row>
    <row r="24" spans="1:5" s="271" customFormat="1" ht="15" customHeight="1">
      <c r="A24" s="281" t="s">
        <v>649</v>
      </c>
      <c r="B24" s="3">
        <v>1066516</v>
      </c>
      <c r="C24" s="3">
        <v>265069</v>
      </c>
      <c r="D24" s="3">
        <v>50924</v>
      </c>
      <c r="E24" s="4">
        <v>0</v>
      </c>
    </row>
    <row r="25" spans="1:5" s="271" customFormat="1" ht="15" customHeight="1">
      <c r="A25" s="281" t="s">
        <v>650</v>
      </c>
      <c r="B25" s="3">
        <v>741657</v>
      </c>
      <c r="C25" s="3">
        <v>229763</v>
      </c>
      <c r="D25" s="3">
        <v>29717</v>
      </c>
      <c r="E25" s="4">
        <v>0</v>
      </c>
    </row>
    <row r="26" spans="1:5" s="255" customFormat="1" ht="15" customHeight="1">
      <c r="A26" s="282" t="s">
        <v>660</v>
      </c>
      <c r="B26" s="98">
        <f>SUM($B$27:$B$38)</f>
        <v>1187965</v>
      </c>
      <c r="C26" s="98">
        <f>SUM($C$27:$C$38)</f>
        <v>250404</v>
      </c>
      <c r="D26" s="98">
        <f>SUM($D$27:$D$38)</f>
        <v>33357</v>
      </c>
      <c r="E26" s="99">
        <f>SUM($E$27:$E$38)</f>
        <v>0</v>
      </c>
    </row>
    <row r="27" spans="1:6" s="97" customFormat="1" ht="15" customHeight="1">
      <c r="A27" s="283" t="s">
        <v>661</v>
      </c>
      <c r="B27" s="12">
        <v>56029</v>
      </c>
      <c r="C27" s="12">
        <v>17915</v>
      </c>
      <c r="D27" s="12">
        <v>2280</v>
      </c>
      <c r="E27" s="22">
        <v>0</v>
      </c>
      <c r="F27" s="155"/>
    </row>
    <row r="28" spans="1:5" s="97" customFormat="1" ht="15" customHeight="1">
      <c r="A28" s="281" t="s">
        <v>662</v>
      </c>
      <c r="B28" s="3">
        <v>49042</v>
      </c>
      <c r="C28" s="3">
        <v>15645</v>
      </c>
      <c r="D28" s="3">
        <v>2249</v>
      </c>
      <c r="E28" s="4">
        <v>0</v>
      </c>
    </row>
    <row r="29" spans="1:5" s="97" customFormat="1" ht="15" customHeight="1">
      <c r="A29" s="281" t="s">
        <v>602</v>
      </c>
      <c r="B29" s="3">
        <v>57393</v>
      </c>
      <c r="C29" s="3">
        <v>17654</v>
      </c>
      <c r="D29" s="3">
        <v>2548</v>
      </c>
      <c r="E29" s="4">
        <v>0</v>
      </c>
    </row>
    <row r="30" spans="1:5" s="97" customFormat="1" ht="15" customHeight="1">
      <c r="A30" s="281" t="s">
        <v>603</v>
      </c>
      <c r="B30" s="3">
        <v>92017</v>
      </c>
      <c r="C30" s="3">
        <v>16322</v>
      </c>
      <c r="D30" s="3">
        <v>2571</v>
      </c>
      <c r="E30" s="4">
        <v>0</v>
      </c>
    </row>
    <row r="31" spans="1:5" s="97" customFormat="1" ht="15" customHeight="1">
      <c r="A31" s="281" t="s">
        <v>604</v>
      </c>
      <c r="B31" s="3">
        <v>110771</v>
      </c>
      <c r="C31" s="3">
        <v>14283</v>
      </c>
      <c r="D31" s="3">
        <v>2797</v>
      </c>
      <c r="E31" s="4">
        <v>0</v>
      </c>
    </row>
    <row r="32" spans="1:5" s="97" customFormat="1" ht="15" customHeight="1">
      <c r="A32" s="281" t="s">
        <v>168</v>
      </c>
      <c r="B32" s="3">
        <v>116465</v>
      </c>
      <c r="C32" s="3">
        <v>20607</v>
      </c>
      <c r="D32" s="3">
        <v>2715</v>
      </c>
      <c r="E32" s="4">
        <v>0</v>
      </c>
    </row>
    <row r="33" spans="1:5" s="97" customFormat="1" ht="15" customHeight="1">
      <c r="A33" s="281" t="s">
        <v>169</v>
      </c>
      <c r="B33" s="3">
        <v>112009</v>
      </c>
      <c r="C33" s="3">
        <v>20506</v>
      </c>
      <c r="D33" s="3">
        <v>2699</v>
      </c>
      <c r="E33" s="4">
        <v>0</v>
      </c>
    </row>
    <row r="34" spans="1:5" s="97" customFormat="1" ht="15" customHeight="1">
      <c r="A34" s="281" t="s">
        <v>170</v>
      </c>
      <c r="B34" s="3">
        <v>133906</v>
      </c>
      <c r="C34" s="3">
        <v>28948</v>
      </c>
      <c r="D34" s="3">
        <v>2721</v>
      </c>
      <c r="E34" s="4">
        <v>0</v>
      </c>
    </row>
    <row r="35" spans="1:5" s="97" customFormat="1" ht="15" customHeight="1">
      <c r="A35" s="281" t="s">
        <v>171</v>
      </c>
      <c r="B35" s="3">
        <v>155997</v>
      </c>
      <c r="C35" s="3">
        <v>23776</v>
      </c>
      <c r="D35" s="3">
        <v>2644</v>
      </c>
      <c r="E35" s="4">
        <v>0</v>
      </c>
    </row>
    <row r="36" spans="1:5" s="97" customFormat="1" ht="15" customHeight="1">
      <c r="A36" s="281" t="s">
        <v>172</v>
      </c>
      <c r="B36" s="3">
        <v>103403</v>
      </c>
      <c r="C36" s="3">
        <v>21223</v>
      </c>
      <c r="D36" s="3">
        <v>2758</v>
      </c>
      <c r="E36" s="4">
        <v>0</v>
      </c>
    </row>
    <row r="37" spans="1:5" s="97" customFormat="1" ht="15" customHeight="1">
      <c r="A37" s="281" t="s">
        <v>173</v>
      </c>
      <c r="B37" s="3">
        <v>96970</v>
      </c>
      <c r="C37" s="3">
        <v>22749</v>
      </c>
      <c r="D37" s="3">
        <v>2757</v>
      </c>
      <c r="E37" s="4">
        <v>0</v>
      </c>
    </row>
    <row r="38" spans="1:5" s="97" customFormat="1" ht="15" customHeight="1">
      <c r="A38" s="284" t="s">
        <v>174</v>
      </c>
      <c r="B38" s="62">
        <v>103963</v>
      </c>
      <c r="C38" s="62">
        <v>30776</v>
      </c>
      <c r="D38" s="62">
        <v>4618</v>
      </c>
      <c r="E38" s="77">
        <v>0</v>
      </c>
    </row>
    <row r="39" ht="13.5" customHeight="1">
      <c r="A39" s="10" t="s">
        <v>681</v>
      </c>
    </row>
  </sheetData>
  <sheetProtection/>
  <mergeCells count="4">
    <mergeCell ref="A3:A4"/>
    <mergeCell ref="B3:C3"/>
    <mergeCell ref="D3:E3"/>
    <mergeCell ref="A1:E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00390625" defaultRowHeight="13.5" customHeight="1"/>
  <cols>
    <col min="1" max="1" width="13.75390625" style="6" customWidth="1"/>
    <col min="2" max="11" width="8.125" style="6" customWidth="1"/>
    <col min="12" max="31" width="8.25390625" style="6" customWidth="1"/>
    <col min="32" max="38" width="8.75390625" style="6" customWidth="1"/>
    <col min="39" max="41" width="8.125" style="6" customWidth="1"/>
    <col min="42" max="16384" width="9.00390625" style="6" customWidth="1"/>
  </cols>
  <sheetData>
    <row r="1" spans="1:11" s="26" customFormat="1" ht="19.5" customHeight="1">
      <c r="A1" s="392" t="s">
        <v>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0" ht="13.5" customHeigh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</row>
    <row r="3" spans="1:31" ht="12.75" customHeight="1">
      <c r="A3" s="377" t="s">
        <v>204</v>
      </c>
      <c r="B3" s="393" t="s">
        <v>203</v>
      </c>
      <c r="C3" s="394"/>
      <c r="D3" s="395" t="s">
        <v>28</v>
      </c>
      <c r="E3" s="396"/>
      <c r="F3" s="395" t="s">
        <v>347</v>
      </c>
      <c r="G3" s="396"/>
      <c r="H3" s="395" t="s">
        <v>29</v>
      </c>
      <c r="I3" s="396"/>
      <c r="J3" s="395" t="s">
        <v>30</v>
      </c>
      <c r="K3" s="387"/>
      <c r="L3" s="395" t="s">
        <v>605</v>
      </c>
      <c r="M3" s="396"/>
      <c r="N3" s="395" t="s">
        <v>606</v>
      </c>
      <c r="O3" s="396"/>
      <c r="P3" s="395" t="s">
        <v>607</v>
      </c>
      <c r="Q3" s="396"/>
      <c r="R3" s="395" t="s">
        <v>608</v>
      </c>
      <c r="S3" s="396"/>
      <c r="T3" s="395" t="s">
        <v>609</v>
      </c>
      <c r="U3" s="387"/>
      <c r="V3" s="395" t="s">
        <v>31</v>
      </c>
      <c r="W3" s="387"/>
      <c r="X3" s="395" t="s">
        <v>32</v>
      </c>
      <c r="Y3" s="396"/>
      <c r="Z3" s="395" t="s">
        <v>33</v>
      </c>
      <c r="AA3" s="396"/>
      <c r="AB3" s="397" t="s">
        <v>331</v>
      </c>
      <c r="AC3" s="398"/>
      <c r="AD3" s="393" t="s">
        <v>332</v>
      </c>
      <c r="AE3" s="399"/>
    </row>
    <row r="4" spans="1:31" ht="12.75" customHeight="1">
      <c r="A4" s="378"/>
      <c r="B4" s="109" t="s">
        <v>217</v>
      </c>
      <c r="C4" s="109" t="s">
        <v>218</v>
      </c>
      <c r="D4" s="109" t="s">
        <v>219</v>
      </c>
      <c r="E4" s="109" t="s">
        <v>220</v>
      </c>
      <c r="F4" s="109" t="s">
        <v>219</v>
      </c>
      <c r="G4" s="109" t="s">
        <v>220</v>
      </c>
      <c r="H4" s="109" t="s">
        <v>219</v>
      </c>
      <c r="I4" s="110" t="s">
        <v>220</v>
      </c>
      <c r="J4" s="109" t="s">
        <v>217</v>
      </c>
      <c r="K4" s="110" t="s">
        <v>218</v>
      </c>
      <c r="L4" s="109" t="s">
        <v>219</v>
      </c>
      <c r="M4" s="109" t="s">
        <v>220</v>
      </c>
      <c r="N4" s="109" t="s">
        <v>610</v>
      </c>
      <c r="O4" s="109" t="s">
        <v>611</v>
      </c>
      <c r="P4" s="109" t="s">
        <v>610</v>
      </c>
      <c r="Q4" s="109" t="s">
        <v>611</v>
      </c>
      <c r="R4" s="109" t="s">
        <v>610</v>
      </c>
      <c r="S4" s="110" t="s">
        <v>611</v>
      </c>
      <c r="T4" s="109" t="s">
        <v>610</v>
      </c>
      <c r="U4" s="110" t="s">
        <v>611</v>
      </c>
      <c r="V4" s="109" t="s">
        <v>217</v>
      </c>
      <c r="W4" s="110" t="s">
        <v>218</v>
      </c>
      <c r="X4" s="109" t="s">
        <v>219</v>
      </c>
      <c r="Y4" s="109" t="s">
        <v>220</v>
      </c>
      <c r="Z4" s="109" t="s">
        <v>219</v>
      </c>
      <c r="AA4" s="109" t="s">
        <v>220</v>
      </c>
      <c r="AB4" s="109" t="s">
        <v>219</v>
      </c>
      <c r="AC4" s="110" t="s">
        <v>220</v>
      </c>
      <c r="AD4" s="109" t="s">
        <v>219</v>
      </c>
      <c r="AE4" s="110" t="s">
        <v>220</v>
      </c>
    </row>
    <row r="5" spans="1:31" ht="13.5" customHeight="1">
      <c r="A5" s="281" t="s">
        <v>360</v>
      </c>
      <c r="B5" s="3">
        <f>SUM(D5,F5,H5,J5,L5,N5,P5,R5,T5,V5,X5,Z5,AB5,AD5)</f>
        <v>477408</v>
      </c>
      <c r="C5" s="3">
        <f>SUM(E5,G5,I5,K5,M5,O5,Q5,S5,U5,W5,Y5,AA5,AC5,AE5)</f>
        <v>467959</v>
      </c>
      <c r="D5" s="3">
        <v>277068</v>
      </c>
      <c r="E5" s="3">
        <v>282209</v>
      </c>
      <c r="F5" s="3">
        <v>73136</v>
      </c>
      <c r="G5" s="3">
        <v>69612</v>
      </c>
      <c r="H5" s="3">
        <v>26552</v>
      </c>
      <c r="I5" s="4">
        <v>26595</v>
      </c>
      <c r="J5" s="3">
        <v>39366</v>
      </c>
      <c r="K5" s="4">
        <v>31192</v>
      </c>
      <c r="L5" s="3">
        <v>0</v>
      </c>
      <c r="M5" s="3">
        <v>0</v>
      </c>
      <c r="N5" s="3">
        <v>0</v>
      </c>
      <c r="O5" s="3">
        <v>0</v>
      </c>
      <c r="P5" s="3">
        <v>34840</v>
      </c>
      <c r="Q5" s="3">
        <v>30446</v>
      </c>
      <c r="R5" s="3">
        <v>6254</v>
      </c>
      <c r="S5" s="4">
        <v>6510</v>
      </c>
      <c r="T5" s="3">
        <v>0</v>
      </c>
      <c r="U5" s="4">
        <v>0</v>
      </c>
      <c r="V5" s="3">
        <v>3927</v>
      </c>
      <c r="W5" s="4">
        <v>4031</v>
      </c>
      <c r="X5" s="3">
        <v>5577</v>
      </c>
      <c r="Y5" s="3">
        <v>5833</v>
      </c>
      <c r="Z5" s="3">
        <v>9077</v>
      </c>
      <c r="AA5" s="3">
        <v>8776</v>
      </c>
      <c r="AB5" s="4">
        <v>0</v>
      </c>
      <c r="AC5" s="4">
        <v>914</v>
      </c>
      <c r="AD5" s="4">
        <v>1611</v>
      </c>
      <c r="AE5" s="4">
        <v>1841</v>
      </c>
    </row>
    <row r="6" spans="1:31" ht="13.5" customHeight="1">
      <c r="A6" s="281" t="s">
        <v>361</v>
      </c>
      <c r="B6" s="3">
        <f aca="true" t="shared" si="0" ref="B6:B23">SUM(D6,F6,H6,J6,L6,N6,P6,R6,T6,V6,X6,Z6,AB6,AD6)</f>
        <v>478218</v>
      </c>
      <c r="C6" s="3">
        <f aca="true" t="shared" si="1" ref="C6:C23">SUM(E6,G6,I6,K6,M6,O6,Q6,S6,U6,W6,Y6,AA6,AC6,AE6)</f>
        <v>473116</v>
      </c>
      <c r="D6" s="3">
        <v>289363</v>
      </c>
      <c r="E6" s="3">
        <v>297188</v>
      </c>
      <c r="F6" s="3">
        <v>69544</v>
      </c>
      <c r="G6" s="3">
        <v>63980</v>
      </c>
      <c r="H6" s="3">
        <v>25261</v>
      </c>
      <c r="I6" s="4">
        <v>25743</v>
      </c>
      <c r="J6" s="3">
        <v>38617</v>
      </c>
      <c r="K6" s="4">
        <v>33686</v>
      </c>
      <c r="L6" s="3">
        <v>0</v>
      </c>
      <c r="M6" s="3">
        <v>0</v>
      </c>
      <c r="N6" s="3">
        <v>0</v>
      </c>
      <c r="O6" s="3">
        <v>0</v>
      </c>
      <c r="P6" s="3">
        <v>36860</v>
      </c>
      <c r="Q6" s="3">
        <v>33635</v>
      </c>
      <c r="R6" s="3">
        <v>0</v>
      </c>
      <c r="S6" s="4">
        <v>0</v>
      </c>
      <c r="T6" s="3">
        <v>0</v>
      </c>
      <c r="U6" s="4">
        <v>0</v>
      </c>
      <c r="V6" s="3">
        <v>0</v>
      </c>
      <c r="W6" s="4">
        <v>0</v>
      </c>
      <c r="X6" s="3">
        <v>5336</v>
      </c>
      <c r="Y6" s="3">
        <v>5416</v>
      </c>
      <c r="Z6" s="3">
        <v>8002</v>
      </c>
      <c r="AA6" s="3">
        <v>7904</v>
      </c>
      <c r="AB6" s="4">
        <v>0</v>
      </c>
      <c r="AC6" s="4">
        <v>355</v>
      </c>
      <c r="AD6" s="4">
        <v>5235</v>
      </c>
      <c r="AE6" s="4">
        <v>5209</v>
      </c>
    </row>
    <row r="7" spans="1:31" ht="13.5" customHeight="1">
      <c r="A7" s="281" t="s">
        <v>362</v>
      </c>
      <c r="B7" s="3">
        <f t="shared" si="0"/>
        <v>490481</v>
      </c>
      <c r="C7" s="3">
        <f t="shared" si="1"/>
        <v>488378</v>
      </c>
      <c r="D7" s="3">
        <v>299544</v>
      </c>
      <c r="E7" s="3">
        <v>303019</v>
      </c>
      <c r="F7" s="3">
        <v>64859</v>
      </c>
      <c r="G7" s="3">
        <v>61795</v>
      </c>
      <c r="H7" s="3">
        <v>32115</v>
      </c>
      <c r="I7" s="4">
        <v>33147</v>
      </c>
      <c r="J7" s="3">
        <v>32079</v>
      </c>
      <c r="K7" s="4">
        <v>30014</v>
      </c>
      <c r="L7" s="3">
        <v>0</v>
      </c>
      <c r="M7" s="3">
        <v>0</v>
      </c>
      <c r="N7" s="3">
        <v>5672</v>
      </c>
      <c r="O7" s="3">
        <v>6511</v>
      </c>
      <c r="P7" s="3">
        <v>34161</v>
      </c>
      <c r="Q7" s="3">
        <v>30698</v>
      </c>
      <c r="R7" s="3">
        <v>0</v>
      </c>
      <c r="S7" s="4">
        <v>0</v>
      </c>
      <c r="T7" s="3">
        <v>0</v>
      </c>
      <c r="U7" s="4">
        <v>0</v>
      </c>
      <c r="V7" s="3">
        <v>3062</v>
      </c>
      <c r="W7" s="4">
        <v>3290</v>
      </c>
      <c r="X7" s="3">
        <v>4586</v>
      </c>
      <c r="Y7" s="3">
        <v>5150</v>
      </c>
      <c r="Z7" s="3">
        <v>7519</v>
      </c>
      <c r="AA7" s="3">
        <v>7543</v>
      </c>
      <c r="AB7" s="4">
        <v>0</v>
      </c>
      <c r="AC7" s="4">
        <v>64</v>
      </c>
      <c r="AD7" s="4">
        <v>6884</v>
      </c>
      <c r="AE7" s="4">
        <v>7147</v>
      </c>
    </row>
    <row r="8" spans="1:31" ht="13.5" customHeight="1">
      <c r="A8" s="281" t="s">
        <v>363</v>
      </c>
      <c r="B8" s="3">
        <f t="shared" si="0"/>
        <v>472851</v>
      </c>
      <c r="C8" s="3">
        <f t="shared" si="1"/>
        <v>450830</v>
      </c>
      <c r="D8" s="3">
        <v>292886</v>
      </c>
      <c r="E8" s="3">
        <v>282442</v>
      </c>
      <c r="F8" s="3">
        <v>31204</v>
      </c>
      <c r="G8" s="3">
        <v>28630</v>
      </c>
      <c r="H8" s="3">
        <v>45690</v>
      </c>
      <c r="I8" s="4">
        <v>48418</v>
      </c>
      <c r="J8" s="3">
        <v>33602</v>
      </c>
      <c r="K8" s="4">
        <v>26540</v>
      </c>
      <c r="L8" s="3">
        <v>0</v>
      </c>
      <c r="M8" s="3">
        <v>0</v>
      </c>
      <c r="N8" s="3">
        <v>7344</v>
      </c>
      <c r="O8" s="3">
        <v>6721</v>
      </c>
      <c r="P8" s="3">
        <v>32990</v>
      </c>
      <c r="Q8" s="3">
        <v>28636</v>
      </c>
      <c r="R8" s="3">
        <v>0</v>
      </c>
      <c r="S8" s="4">
        <v>0</v>
      </c>
      <c r="T8" s="3">
        <v>0</v>
      </c>
      <c r="U8" s="4">
        <v>0</v>
      </c>
      <c r="V8" s="3">
        <v>0</v>
      </c>
      <c r="W8" s="4">
        <v>0</v>
      </c>
      <c r="X8" s="3">
        <v>4259</v>
      </c>
      <c r="Y8" s="3">
        <v>4451</v>
      </c>
      <c r="Z8" s="3">
        <v>7366</v>
      </c>
      <c r="AA8" s="3">
        <v>7227</v>
      </c>
      <c r="AB8" s="4">
        <v>0</v>
      </c>
      <c r="AC8" s="4">
        <v>528</v>
      </c>
      <c r="AD8" s="4">
        <v>17510</v>
      </c>
      <c r="AE8" s="4">
        <v>17237</v>
      </c>
    </row>
    <row r="9" spans="1:31" ht="13.5" customHeight="1">
      <c r="A9" s="281" t="s">
        <v>364</v>
      </c>
      <c r="B9" s="3">
        <f t="shared" si="0"/>
        <v>483855</v>
      </c>
      <c r="C9" s="3">
        <f t="shared" si="1"/>
        <v>468338</v>
      </c>
      <c r="D9" s="3">
        <v>308293</v>
      </c>
      <c r="E9" s="3">
        <v>297593</v>
      </c>
      <c r="F9" s="3">
        <v>33496</v>
      </c>
      <c r="G9" s="3">
        <v>32657</v>
      </c>
      <c r="H9" s="3">
        <v>43330</v>
      </c>
      <c r="I9" s="4">
        <v>44328</v>
      </c>
      <c r="J9" s="3">
        <v>21078</v>
      </c>
      <c r="K9" s="4">
        <v>14336</v>
      </c>
      <c r="L9" s="3">
        <v>0</v>
      </c>
      <c r="M9" s="3">
        <v>0</v>
      </c>
      <c r="N9" s="3">
        <v>7698</v>
      </c>
      <c r="O9" s="3">
        <v>8521</v>
      </c>
      <c r="P9" s="3">
        <v>1091</v>
      </c>
      <c r="Q9" s="3">
        <v>1336</v>
      </c>
      <c r="R9" s="3">
        <v>0</v>
      </c>
      <c r="S9" s="4">
        <v>0</v>
      </c>
      <c r="T9" s="3">
        <v>33298</v>
      </c>
      <c r="U9" s="4">
        <v>33436</v>
      </c>
      <c r="V9" s="3">
        <v>0</v>
      </c>
      <c r="W9" s="4">
        <v>0</v>
      </c>
      <c r="X9" s="3">
        <v>4287</v>
      </c>
      <c r="Y9" s="3">
        <v>4329</v>
      </c>
      <c r="Z9" s="3">
        <v>6898</v>
      </c>
      <c r="AA9" s="3">
        <v>6622</v>
      </c>
      <c r="AB9" s="4">
        <v>325</v>
      </c>
      <c r="AC9" s="4">
        <v>1040</v>
      </c>
      <c r="AD9" s="4">
        <v>24061</v>
      </c>
      <c r="AE9" s="4">
        <v>24140</v>
      </c>
    </row>
    <row r="10" spans="1:32" ht="13.5" customHeight="1">
      <c r="A10" s="281" t="s">
        <v>365</v>
      </c>
      <c r="B10" s="3">
        <f t="shared" si="0"/>
        <v>463296</v>
      </c>
      <c r="C10" s="3">
        <f t="shared" si="1"/>
        <v>446392</v>
      </c>
      <c r="D10" s="3">
        <v>307516</v>
      </c>
      <c r="E10" s="3">
        <v>289994</v>
      </c>
      <c r="F10" s="3">
        <v>29343</v>
      </c>
      <c r="G10" s="3">
        <v>27383</v>
      </c>
      <c r="H10" s="3">
        <v>46340</v>
      </c>
      <c r="I10" s="4">
        <v>48368</v>
      </c>
      <c r="J10" s="3">
        <v>12957</v>
      </c>
      <c r="K10" s="4">
        <v>10397</v>
      </c>
      <c r="L10" s="3">
        <v>0</v>
      </c>
      <c r="M10" s="3">
        <v>0</v>
      </c>
      <c r="N10" s="3">
        <v>5392</v>
      </c>
      <c r="O10" s="3">
        <v>6791</v>
      </c>
      <c r="P10" s="3">
        <v>0</v>
      </c>
      <c r="Q10" s="3">
        <v>0</v>
      </c>
      <c r="R10" s="3">
        <v>0</v>
      </c>
      <c r="S10" s="4">
        <v>0</v>
      </c>
      <c r="T10" s="3">
        <v>33167</v>
      </c>
      <c r="U10" s="4">
        <v>34431</v>
      </c>
      <c r="V10" s="3">
        <v>0</v>
      </c>
      <c r="W10" s="4">
        <v>0</v>
      </c>
      <c r="X10" s="3">
        <v>4790</v>
      </c>
      <c r="Y10" s="3">
        <v>4859</v>
      </c>
      <c r="Z10" s="3">
        <v>6810</v>
      </c>
      <c r="AA10" s="3">
        <v>6704</v>
      </c>
      <c r="AB10" s="4">
        <v>487</v>
      </c>
      <c r="AC10" s="4">
        <v>766</v>
      </c>
      <c r="AD10" s="4">
        <v>16494</v>
      </c>
      <c r="AE10" s="4">
        <v>16699</v>
      </c>
      <c r="AF10" s="5"/>
    </row>
    <row r="11" spans="1:32" ht="13.5" customHeight="1">
      <c r="A11" s="281" t="s">
        <v>366</v>
      </c>
      <c r="B11" s="3">
        <f t="shared" si="0"/>
        <v>439856</v>
      </c>
      <c r="C11" s="3">
        <f t="shared" si="1"/>
        <v>437386</v>
      </c>
      <c r="D11" s="3">
        <v>292757</v>
      </c>
      <c r="E11" s="3">
        <v>286984</v>
      </c>
      <c r="F11" s="3">
        <v>30160</v>
      </c>
      <c r="G11" s="3">
        <v>28195</v>
      </c>
      <c r="H11" s="3">
        <v>44562</v>
      </c>
      <c r="I11" s="4">
        <v>46373</v>
      </c>
      <c r="J11" s="3">
        <v>13928</v>
      </c>
      <c r="K11" s="4">
        <v>12432</v>
      </c>
      <c r="L11" s="3">
        <v>0</v>
      </c>
      <c r="M11" s="3">
        <v>0</v>
      </c>
      <c r="N11" s="3">
        <v>5828</v>
      </c>
      <c r="O11" s="3">
        <v>6751</v>
      </c>
      <c r="P11" s="3">
        <v>0</v>
      </c>
      <c r="Q11" s="3">
        <v>0</v>
      </c>
      <c r="R11" s="3">
        <v>0</v>
      </c>
      <c r="S11" s="4">
        <v>0</v>
      </c>
      <c r="T11" s="3">
        <v>27550</v>
      </c>
      <c r="U11" s="4">
        <v>29573</v>
      </c>
      <c r="V11" s="3">
        <v>0</v>
      </c>
      <c r="W11" s="4">
        <v>0</v>
      </c>
      <c r="X11" s="3">
        <v>4117</v>
      </c>
      <c r="Y11" s="3">
        <v>4363</v>
      </c>
      <c r="Z11" s="3">
        <v>6631</v>
      </c>
      <c r="AA11" s="3">
        <v>6629</v>
      </c>
      <c r="AB11" s="4">
        <v>33</v>
      </c>
      <c r="AC11" s="4">
        <v>680</v>
      </c>
      <c r="AD11" s="4">
        <v>14290</v>
      </c>
      <c r="AE11" s="4">
        <v>15406</v>
      </c>
      <c r="AF11" s="5"/>
    </row>
    <row r="12" spans="1:32" ht="13.5" customHeight="1">
      <c r="A12" s="281" t="s">
        <v>367</v>
      </c>
      <c r="B12" s="3">
        <f t="shared" si="0"/>
        <v>400960</v>
      </c>
      <c r="C12" s="3">
        <f t="shared" si="1"/>
        <v>403541</v>
      </c>
      <c r="D12" s="3">
        <v>266147</v>
      </c>
      <c r="E12" s="3">
        <v>267812</v>
      </c>
      <c r="F12" s="3">
        <v>35082</v>
      </c>
      <c r="G12" s="3">
        <v>31991</v>
      </c>
      <c r="H12" s="3">
        <v>37305</v>
      </c>
      <c r="I12" s="4">
        <v>39654</v>
      </c>
      <c r="J12" s="3">
        <v>15367</v>
      </c>
      <c r="K12" s="4">
        <v>12275</v>
      </c>
      <c r="L12" s="3">
        <v>0</v>
      </c>
      <c r="M12" s="3">
        <v>0</v>
      </c>
      <c r="N12" s="3">
        <v>3617</v>
      </c>
      <c r="O12" s="3">
        <v>5012</v>
      </c>
      <c r="P12" s="3">
        <v>0</v>
      </c>
      <c r="Q12" s="3">
        <v>0</v>
      </c>
      <c r="R12" s="3">
        <v>0</v>
      </c>
      <c r="S12" s="4">
        <v>0</v>
      </c>
      <c r="T12" s="3">
        <v>25167</v>
      </c>
      <c r="U12" s="4">
        <v>28200</v>
      </c>
      <c r="V12" s="3">
        <v>0</v>
      </c>
      <c r="W12" s="4">
        <v>0</v>
      </c>
      <c r="X12" s="3">
        <v>903</v>
      </c>
      <c r="Y12" s="3">
        <v>1005</v>
      </c>
      <c r="Z12" s="3">
        <v>6337</v>
      </c>
      <c r="AA12" s="3">
        <v>6145</v>
      </c>
      <c r="AB12" s="4">
        <v>162</v>
      </c>
      <c r="AC12" s="4">
        <v>589</v>
      </c>
      <c r="AD12" s="4">
        <v>10873</v>
      </c>
      <c r="AE12" s="4">
        <v>10858</v>
      </c>
      <c r="AF12" s="5"/>
    </row>
    <row r="13" spans="1:32" ht="13.5" customHeight="1">
      <c r="A13" s="281" t="s">
        <v>368</v>
      </c>
      <c r="B13" s="3">
        <f t="shared" si="0"/>
        <v>371581</v>
      </c>
      <c r="C13" s="3">
        <f t="shared" si="1"/>
        <v>365231</v>
      </c>
      <c r="D13" s="3">
        <v>256390</v>
      </c>
      <c r="E13" s="3">
        <v>251397</v>
      </c>
      <c r="F13" s="3">
        <v>32826</v>
      </c>
      <c r="G13" s="3">
        <v>30681</v>
      </c>
      <c r="H13" s="3">
        <v>31352</v>
      </c>
      <c r="I13" s="4">
        <v>33685</v>
      </c>
      <c r="J13" s="3">
        <v>4778</v>
      </c>
      <c r="K13" s="4">
        <v>3269</v>
      </c>
      <c r="L13" s="4">
        <v>0</v>
      </c>
      <c r="M13" s="3">
        <v>0</v>
      </c>
      <c r="N13" s="3">
        <v>4200</v>
      </c>
      <c r="O13" s="3">
        <v>4176</v>
      </c>
      <c r="P13" s="3">
        <v>0</v>
      </c>
      <c r="Q13" s="3">
        <v>0</v>
      </c>
      <c r="R13" s="3">
        <v>0</v>
      </c>
      <c r="S13" s="4">
        <v>0</v>
      </c>
      <c r="T13" s="3">
        <v>28557</v>
      </c>
      <c r="U13" s="4">
        <v>28584</v>
      </c>
      <c r="V13" s="3">
        <v>0</v>
      </c>
      <c r="W13" s="4">
        <v>0</v>
      </c>
      <c r="X13" s="3">
        <v>0</v>
      </c>
      <c r="Y13" s="3">
        <v>0</v>
      </c>
      <c r="Z13" s="3">
        <v>6023</v>
      </c>
      <c r="AA13" s="3">
        <v>5579</v>
      </c>
      <c r="AB13" s="4">
        <v>55</v>
      </c>
      <c r="AC13" s="4">
        <v>103</v>
      </c>
      <c r="AD13" s="4">
        <v>7400</v>
      </c>
      <c r="AE13" s="4">
        <v>7757</v>
      </c>
      <c r="AF13" s="5"/>
    </row>
    <row r="14" spans="1:32" ht="13.5" customHeight="1">
      <c r="A14" s="281" t="s">
        <v>369</v>
      </c>
      <c r="B14" s="3">
        <f t="shared" si="0"/>
        <v>358223</v>
      </c>
      <c r="C14" s="3">
        <f t="shared" si="1"/>
        <v>350928</v>
      </c>
      <c r="D14" s="3">
        <v>261231</v>
      </c>
      <c r="E14" s="3">
        <v>255280</v>
      </c>
      <c r="F14" s="3">
        <v>47102</v>
      </c>
      <c r="G14" s="3">
        <v>44363</v>
      </c>
      <c r="H14" s="3">
        <v>22726</v>
      </c>
      <c r="I14" s="4">
        <v>23411</v>
      </c>
      <c r="J14" s="3">
        <v>0</v>
      </c>
      <c r="K14" s="4">
        <v>0</v>
      </c>
      <c r="L14" s="4">
        <v>0</v>
      </c>
      <c r="M14" s="3">
        <v>0</v>
      </c>
      <c r="N14" s="3">
        <v>5316</v>
      </c>
      <c r="O14" s="3">
        <v>6138</v>
      </c>
      <c r="P14" s="3">
        <v>0</v>
      </c>
      <c r="Q14" s="3">
        <v>0</v>
      </c>
      <c r="R14" s="3">
        <v>0</v>
      </c>
      <c r="S14" s="4">
        <v>0</v>
      </c>
      <c r="T14" s="3">
        <v>7933</v>
      </c>
      <c r="U14" s="4">
        <v>7951</v>
      </c>
      <c r="V14" s="3">
        <v>0</v>
      </c>
      <c r="W14" s="4">
        <v>0</v>
      </c>
      <c r="X14" s="3">
        <v>0</v>
      </c>
      <c r="Y14" s="3">
        <v>0</v>
      </c>
      <c r="Z14" s="3">
        <v>5379</v>
      </c>
      <c r="AA14" s="3">
        <v>5163</v>
      </c>
      <c r="AB14" s="4">
        <v>134</v>
      </c>
      <c r="AC14" s="4">
        <v>132</v>
      </c>
      <c r="AD14" s="4">
        <v>8402</v>
      </c>
      <c r="AE14" s="4">
        <v>8490</v>
      </c>
      <c r="AF14" s="5"/>
    </row>
    <row r="15" spans="1:32" ht="13.5" customHeight="1">
      <c r="A15" s="281" t="s">
        <v>370</v>
      </c>
      <c r="B15" s="3">
        <f t="shared" si="0"/>
        <v>300760</v>
      </c>
      <c r="C15" s="3">
        <f t="shared" si="1"/>
        <v>300618</v>
      </c>
      <c r="D15" s="3">
        <v>218555</v>
      </c>
      <c r="E15" s="3">
        <v>220840</v>
      </c>
      <c r="F15" s="3">
        <v>52308</v>
      </c>
      <c r="G15" s="3">
        <v>49739</v>
      </c>
      <c r="H15" s="3">
        <v>17396</v>
      </c>
      <c r="I15" s="4">
        <v>17896</v>
      </c>
      <c r="J15" s="3">
        <v>0</v>
      </c>
      <c r="K15" s="4">
        <v>0</v>
      </c>
      <c r="L15" s="4">
        <v>0</v>
      </c>
      <c r="M15" s="3">
        <v>0</v>
      </c>
      <c r="N15" s="3">
        <v>5844</v>
      </c>
      <c r="O15" s="3">
        <v>6492</v>
      </c>
      <c r="P15" s="3">
        <v>0</v>
      </c>
      <c r="Q15" s="3">
        <v>0</v>
      </c>
      <c r="R15" s="3">
        <v>0</v>
      </c>
      <c r="S15" s="4">
        <v>0</v>
      </c>
      <c r="T15" s="3">
        <v>0</v>
      </c>
      <c r="U15" s="4">
        <v>0</v>
      </c>
      <c r="V15" s="3">
        <v>0</v>
      </c>
      <c r="W15" s="4">
        <v>0</v>
      </c>
      <c r="X15" s="3">
        <v>0</v>
      </c>
      <c r="Y15" s="3">
        <v>0</v>
      </c>
      <c r="Z15" s="3">
        <v>1781</v>
      </c>
      <c r="AA15" s="3">
        <v>1710</v>
      </c>
      <c r="AB15" s="3">
        <v>1229</v>
      </c>
      <c r="AC15" s="4">
        <v>593</v>
      </c>
      <c r="AD15" s="3">
        <v>3647</v>
      </c>
      <c r="AE15" s="4">
        <v>3348</v>
      </c>
      <c r="AF15" s="5"/>
    </row>
    <row r="16" spans="1:32" ht="13.5" customHeight="1">
      <c r="A16" s="281" t="s">
        <v>371</v>
      </c>
      <c r="B16" s="3">
        <f t="shared" si="0"/>
        <v>320948</v>
      </c>
      <c r="C16" s="3">
        <f t="shared" si="1"/>
        <v>316655</v>
      </c>
      <c r="D16" s="3">
        <v>242307</v>
      </c>
      <c r="E16" s="3">
        <v>241920</v>
      </c>
      <c r="F16" s="3">
        <v>49542</v>
      </c>
      <c r="G16" s="3">
        <v>47217</v>
      </c>
      <c r="H16" s="3">
        <v>16191</v>
      </c>
      <c r="I16" s="4">
        <v>16302</v>
      </c>
      <c r="J16" s="3">
        <v>0</v>
      </c>
      <c r="K16" s="4">
        <v>0</v>
      </c>
      <c r="L16" s="4">
        <v>0</v>
      </c>
      <c r="M16" s="3">
        <v>0</v>
      </c>
      <c r="N16" s="3">
        <v>6063</v>
      </c>
      <c r="O16" s="3">
        <v>4994</v>
      </c>
      <c r="P16" s="3">
        <v>0</v>
      </c>
      <c r="Q16" s="3">
        <v>0</v>
      </c>
      <c r="R16" s="3">
        <v>0</v>
      </c>
      <c r="S16" s="4">
        <v>0</v>
      </c>
      <c r="T16" s="3">
        <v>0</v>
      </c>
      <c r="U16" s="4">
        <v>0</v>
      </c>
      <c r="V16" s="3">
        <v>0</v>
      </c>
      <c r="W16" s="4">
        <v>0</v>
      </c>
      <c r="X16" s="3">
        <v>0</v>
      </c>
      <c r="Y16" s="3">
        <v>0</v>
      </c>
      <c r="Z16" s="3">
        <v>0</v>
      </c>
      <c r="AA16" s="3">
        <v>0</v>
      </c>
      <c r="AB16" s="3">
        <v>12</v>
      </c>
      <c r="AC16" s="4">
        <v>18</v>
      </c>
      <c r="AD16" s="3">
        <v>6833</v>
      </c>
      <c r="AE16" s="4">
        <v>6204</v>
      </c>
      <c r="AF16" s="5"/>
    </row>
    <row r="17" spans="1:32" s="7" customFormat="1" ht="13.5" customHeight="1">
      <c r="A17" s="281" t="s">
        <v>372</v>
      </c>
      <c r="B17" s="3">
        <f t="shared" si="0"/>
        <v>339248</v>
      </c>
      <c r="C17" s="3">
        <f t="shared" si="1"/>
        <v>337586</v>
      </c>
      <c r="D17" s="3">
        <v>248801</v>
      </c>
      <c r="E17" s="3">
        <v>248079</v>
      </c>
      <c r="F17" s="3">
        <v>51460</v>
      </c>
      <c r="G17" s="3">
        <v>48474</v>
      </c>
      <c r="H17" s="3">
        <v>21847</v>
      </c>
      <c r="I17" s="4">
        <v>21496</v>
      </c>
      <c r="J17" s="3">
        <v>0</v>
      </c>
      <c r="K17" s="4">
        <v>0</v>
      </c>
      <c r="L17" s="4">
        <v>0</v>
      </c>
      <c r="M17" s="3">
        <v>0</v>
      </c>
      <c r="N17" s="3">
        <v>4568</v>
      </c>
      <c r="O17" s="3">
        <v>6874</v>
      </c>
      <c r="P17" s="3">
        <v>0</v>
      </c>
      <c r="Q17" s="3">
        <v>0</v>
      </c>
      <c r="R17" s="3">
        <v>0</v>
      </c>
      <c r="S17" s="4">
        <v>0</v>
      </c>
      <c r="T17" s="3">
        <v>0</v>
      </c>
      <c r="U17" s="4">
        <v>0</v>
      </c>
      <c r="V17" s="3">
        <v>0</v>
      </c>
      <c r="W17" s="4">
        <v>0</v>
      </c>
      <c r="X17" s="3">
        <v>0</v>
      </c>
      <c r="Y17" s="3">
        <v>0</v>
      </c>
      <c r="Z17" s="3">
        <v>0</v>
      </c>
      <c r="AA17" s="3">
        <v>0</v>
      </c>
      <c r="AB17" s="3">
        <v>2172</v>
      </c>
      <c r="AC17" s="4">
        <v>2242</v>
      </c>
      <c r="AD17" s="3">
        <v>10400</v>
      </c>
      <c r="AE17" s="4">
        <v>10421</v>
      </c>
      <c r="AF17" s="152"/>
    </row>
    <row r="18" spans="1:32" s="7" customFormat="1" ht="13.5" customHeight="1">
      <c r="A18" s="281" t="s">
        <v>373</v>
      </c>
      <c r="B18" s="3">
        <f t="shared" si="0"/>
        <v>340495</v>
      </c>
      <c r="C18" s="3">
        <f t="shared" si="1"/>
        <v>340112</v>
      </c>
      <c r="D18" s="3">
        <v>247419</v>
      </c>
      <c r="E18" s="3">
        <v>250604</v>
      </c>
      <c r="F18" s="3">
        <v>55104</v>
      </c>
      <c r="G18" s="3">
        <v>50003</v>
      </c>
      <c r="H18" s="3">
        <v>26325</v>
      </c>
      <c r="I18" s="4">
        <v>26624</v>
      </c>
      <c r="J18" s="3">
        <v>0</v>
      </c>
      <c r="K18" s="4">
        <v>0</v>
      </c>
      <c r="L18" s="4">
        <v>0</v>
      </c>
      <c r="M18" s="3">
        <v>0</v>
      </c>
      <c r="N18" s="3">
        <v>4278</v>
      </c>
      <c r="O18" s="3">
        <v>5625</v>
      </c>
      <c r="P18" s="3">
        <v>0</v>
      </c>
      <c r="Q18" s="3">
        <v>0</v>
      </c>
      <c r="R18" s="3">
        <v>0</v>
      </c>
      <c r="S18" s="4">
        <v>0</v>
      </c>
      <c r="T18" s="3">
        <v>1899</v>
      </c>
      <c r="U18" s="4">
        <v>1849</v>
      </c>
      <c r="V18" s="3">
        <v>0</v>
      </c>
      <c r="W18" s="4">
        <v>0</v>
      </c>
      <c r="X18" s="3">
        <v>0</v>
      </c>
      <c r="Y18" s="3">
        <v>0</v>
      </c>
      <c r="Z18" s="3">
        <v>0</v>
      </c>
      <c r="AA18" s="3">
        <v>0</v>
      </c>
      <c r="AB18" s="3">
        <v>1</v>
      </c>
      <c r="AC18" s="4">
        <v>8</v>
      </c>
      <c r="AD18" s="3">
        <v>5469</v>
      </c>
      <c r="AE18" s="4">
        <v>5399</v>
      </c>
      <c r="AF18" s="152"/>
    </row>
    <row r="19" spans="1:32" s="7" customFormat="1" ht="13.5" customHeight="1">
      <c r="A19" s="281" t="s">
        <v>374</v>
      </c>
      <c r="B19" s="3">
        <f t="shared" si="0"/>
        <v>346164</v>
      </c>
      <c r="C19" s="3">
        <f t="shared" si="1"/>
        <v>339347</v>
      </c>
      <c r="D19" s="3">
        <v>260989</v>
      </c>
      <c r="E19" s="3">
        <v>254761</v>
      </c>
      <c r="F19" s="3">
        <v>50196</v>
      </c>
      <c r="G19" s="3">
        <v>46374</v>
      </c>
      <c r="H19" s="3">
        <v>26677</v>
      </c>
      <c r="I19" s="4">
        <v>27172</v>
      </c>
      <c r="J19" s="3">
        <v>0</v>
      </c>
      <c r="K19" s="4">
        <v>0</v>
      </c>
      <c r="L19" s="4">
        <v>0</v>
      </c>
      <c r="M19" s="3">
        <v>0</v>
      </c>
      <c r="N19" s="3">
        <v>4046</v>
      </c>
      <c r="O19" s="3">
        <v>6530</v>
      </c>
      <c r="P19" s="3">
        <v>0</v>
      </c>
      <c r="Q19" s="3">
        <v>0</v>
      </c>
      <c r="R19" s="3">
        <v>0</v>
      </c>
      <c r="S19" s="4">
        <v>0</v>
      </c>
      <c r="T19" s="3">
        <v>1681</v>
      </c>
      <c r="U19" s="4">
        <v>1910</v>
      </c>
      <c r="V19" s="3">
        <v>0</v>
      </c>
      <c r="W19" s="4">
        <v>0</v>
      </c>
      <c r="X19" s="3">
        <v>0</v>
      </c>
      <c r="Y19" s="3">
        <v>0</v>
      </c>
      <c r="Z19" s="3">
        <v>0</v>
      </c>
      <c r="AA19" s="3">
        <v>0</v>
      </c>
      <c r="AB19" s="3">
        <v>66</v>
      </c>
      <c r="AC19" s="4">
        <v>189</v>
      </c>
      <c r="AD19" s="3">
        <v>2509</v>
      </c>
      <c r="AE19" s="4">
        <v>2411</v>
      </c>
      <c r="AF19" s="152"/>
    </row>
    <row r="20" spans="1:32" s="7" customFormat="1" ht="13.5" customHeight="1">
      <c r="A20" s="281" t="s">
        <v>375</v>
      </c>
      <c r="B20" s="3">
        <f t="shared" si="0"/>
        <v>358377</v>
      </c>
      <c r="C20" s="3">
        <f t="shared" si="1"/>
        <v>357360</v>
      </c>
      <c r="D20" s="3">
        <v>263462</v>
      </c>
      <c r="E20" s="3">
        <v>262335</v>
      </c>
      <c r="F20" s="3">
        <v>53174</v>
      </c>
      <c r="G20" s="3">
        <v>51145</v>
      </c>
      <c r="H20" s="3">
        <v>33866</v>
      </c>
      <c r="I20" s="4">
        <v>34285</v>
      </c>
      <c r="J20" s="3">
        <v>0</v>
      </c>
      <c r="K20" s="4">
        <v>0</v>
      </c>
      <c r="L20" s="4">
        <v>0</v>
      </c>
      <c r="M20" s="3">
        <v>0</v>
      </c>
      <c r="N20" s="3">
        <v>4479</v>
      </c>
      <c r="O20" s="3">
        <v>5972</v>
      </c>
      <c r="P20" s="3">
        <v>0</v>
      </c>
      <c r="Q20" s="3">
        <v>0</v>
      </c>
      <c r="R20" s="3">
        <v>0</v>
      </c>
      <c r="S20" s="4">
        <v>0</v>
      </c>
      <c r="T20" s="3">
        <v>1379</v>
      </c>
      <c r="U20" s="4">
        <v>1756</v>
      </c>
      <c r="V20" s="3">
        <v>0</v>
      </c>
      <c r="W20" s="4">
        <v>0</v>
      </c>
      <c r="X20" s="3">
        <v>0</v>
      </c>
      <c r="Y20" s="3">
        <v>0</v>
      </c>
      <c r="Z20" s="3">
        <v>0</v>
      </c>
      <c r="AA20" s="3">
        <v>0</v>
      </c>
      <c r="AB20" s="3">
        <v>284</v>
      </c>
      <c r="AC20" s="4">
        <v>225</v>
      </c>
      <c r="AD20" s="3">
        <v>1733</v>
      </c>
      <c r="AE20" s="4">
        <v>1642</v>
      </c>
      <c r="AF20" s="152"/>
    </row>
    <row r="21" spans="1:32" s="7" customFormat="1" ht="13.5" customHeight="1">
      <c r="A21" s="281" t="s">
        <v>376</v>
      </c>
      <c r="B21" s="3">
        <f t="shared" si="0"/>
        <v>369424</v>
      </c>
      <c r="C21" s="3">
        <f t="shared" si="1"/>
        <v>372855</v>
      </c>
      <c r="D21" s="3">
        <v>272941</v>
      </c>
      <c r="E21" s="3">
        <v>280269</v>
      </c>
      <c r="F21" s="3">
        <v>52896</v>
      </c>
      <c r="G21" s="3">
        <v>48610</v>
      </c>
      <c r="H21" s="3">
        <v>35996</v>
      </c>
      <c r="I21" s="4">
        <v>36839</v>
      </c>
      <c r="J21" s="3">
        <v>0</v>
      </c>
      <c r="K21" s="4">
        <v>0</v>
      </c>
      <c r="L21" s="4">
        <v>0</v>
      </c>
      <c r="M21" s="3">
        <v>0</v>
      </c>
      <c r="N21" s="3">
        <v>5206</v>
      </c>
      <c r="O21" s="3">
        <v>4451</v>
      </c>
      <c r="P21" s="3">
        <v>0</v>
      </c>
      <c r="Q21" s="3">
        <v>0</v>
      </c>
      <c r="R21" s="3">
        <v>0</v>
      </c>
      <c r="S21" s="4">
        <v>0</v>
      </c>
      <c r="T21" s="3">
        <v>1613</v>
      </c>
      <c r="U21" s="4">
        <v>1943</v>
      </c>
      <c r="V21" s="3">
        <v>0</v>
      </c>
      <c r="W21" s="4">
        <v>0</v>
      </c>
      <c r="X21" s="3">
        <v>0</v>
      </c>
      <c r="Y21" s="3">
        <v>0</v>
      </c>
      <c r="Z21" s="3">
        <v>0</v>
      </c>
      <c r="AA21" s="3">
        <v>0</v>
      </c>
      <c r="AB21" s="3">
        <v>504</v>
      </c>
      <c r="AC21" s="4">
        <v>477</v>
      </c>
      <c r="AD21" s="3">
        <v>268</v>
      </c>
      <c r="AE21" s="4">
        <v>266</v>
      </c>
      <c r="AF21" s="152"/>
    </row>
    <row r="22" spans="1:32" s="7" customFormat="1" ht="13.5" customHeight="1">
      <c r="A22" s="281" t="s">
        <v>377</v>
      </c>
      <c r="B22" s="3">
        <f t="shared" si="0"/>
        <v>386495</v>
      </c>
      <c r="C22" s="3">
        <f t="shared" si="1"/>
        <v>388524</v>
      </c>
      <c r="D22" s="3">
        <v>270221</v>
      </c>
      <c r="E22" s="3">
        <v>274078</v>
      </c>
      <c r="F22" s="3">
        <v>53642</v>
      </c>
      <c r="G22" s="3">
        <v>48466</v>
      </c>
      <c r="H22" s="3">
        <v>36643</v>
      </c>
      <c r="I22" s="4">
        <v>37868</v>
      </c>
      <c r="J22" s="3">
        <v>20280</v>
      </c>
      <c r="K22" s="4">
        <v>21000</v>
      </c>
      <c r="L22" s="4">
        <v>0</v>
      </c>
      <c r="M22" s="3">
        <v>0</v>
      </c>
      <c r="N22" s="3">
        <v>3393</v>
      </c>
      <c r="O22" s="3">
        <v>4483</v>
      </c>
      <c r="P22" s="3">
        <v>0</v>
      </c>
      <c r="Q22" s="3">
        <v>0</v>
      </c>
      <c r="R22" s="3">
        <v>0</v>
      </c>
      <c r="S22" s="4">
        <v>0</v>
      </c>
      <c r="T22" s="3">
        <v>1604</v>
      </c>
      <c r="U22" s="4">
        <v>1932</v>
      </c>
      <c r="V22" s="3">
        <v>0</v>
      </c>
      <c r="W22" s="4">
        <v>0</v>
      </c>
      <c r="X22" s="3">
        <v>0</v>
      </c>
      <c r="Y22" s="3">
        <v>0</v>
      </c>
      <c r="Z22" s="3">
        <v>0</v>
      </c>
      <c r="AA22" s="3">
        <v>0</v>
      </c>
      <c r="AB22" s="3">
        <v>150</v>
      </c>
      <c r="AC22" s="4">
        <v>164</v>
      </c>
      <c r="AD22" s="3">
        <v>562</v>
      </c>
      <c r="AE22" s="4">
        <v>533</v>
      </c>
      <c r="AF22" s="152"/>
    </row>
    <row r="23" spans="1:32" s="7" customFormat="1" ht="13.5" customHeight="1">
      <c r="A23" s="281" t="s">
        <v>577</v>
      </c>
      <c r="B23" s="3">
        <f t="shared" si="0"/>
        <v>432198</v>
      </c>
      <c r="C23" s="3">
        <f t="shared" si="1"/>
        <v>434772</v>
      </c>
      <c r="D23" s="3">
        <v>280945</v>
      </c>
      <c r="E23" s="3">
        <v>285016</v>
      </c>
      <c r="F23" s="3">
        <v>55289</v>
      </c>
      <c r="G23" s="3">
        <v>49993</v>
      </c>
      <c r="H23" s="3">
        <v>36872</v>
      </c>
      <c r="I23" s="4">
        <v>38026</v>
      </c>
      <c r="J23" s="3">
        <v>54384</v>
      </c>
      <c r="K23" s="4">
        <v>56278</v>
      </c>
      <c r="L23" s="4">
        <v>0</v>
      </c>
      <c r="M23" s="3">
        <v>0</v>
      </c>
      <c r="N23" s="3">
        <v>2028</v>
      </c>
      <c r="O23" s="3">
        <v>2782</v>
      </c>
      <c r="P23" s="3">
        <v>0</v>
      </c>
      <c r="Q23" s="3">
        <v>0</v>
      </c>
      <c r="R23" s="3">
        <v>0</v>
      </c>
      <c r="S23" s="4">
        <v>0</v>
      </c>
      <c r="T23" s="3">
        <v>1855</v>
      </c>
      <c r="U23" s="4">
        <v>1851</v>
      </c>
      <c r="V23" s="3">
        <v>0</v>
      </c>
      <c r="W23" s="4">
        <v>0</v>
      </c>
      <c r="X23" s="3">
        <v>0</v>
      </c>
      <c r="Y23" s="3">
        <v>0</v>
      </c>
      <c r="Z23" s="3">
        <v>0</v>
      </c>
      <c r="AA23" s="3">
        <v>0</v>
      </c>
      <c r="AB23" s="3">
        <v>439</v>
      </c>
      <c r="AC23" s="4">
        <v>440</v>
      </c>
      <c r="AD23" s="3">
        <v>386</v>
      </c>
      <c r="AE23" s="4">
        <v>386</v>
      </c>
      <c r="AF23" s="152"/>
    </row>
    <row r="24" spans="1:32" s="7" customFormat="1" ht="13.5" customHeight="1">
      <c r="A24" s="281" t="s">
        <v>649</v>
      </c>
      <c r="B24" s="3">
        <v>212586</v>
      </c>
      <c r="C24" s="3">
        <v>216942</v>
      </c>
      <c r="D24" s="3">
        <v>118609</v>
      </c>
      <c r="E24" s="3">
        <v>121253</v>
      </c>
      <c r="F24" s="3">
        <v>26720</v>
      </c>
      <c r="G24" s="3">
        <v>24285</v>
      </c>
      <c r="H24" s="3">
        <v>26003</v>
      </c>
      <c r="I24" s="4">
        <v>27174</v>
      </c>
      <c r="J24" s="3">
        <v>30856</v>
      </c>
      <c r="K24" s="4">
        <v>32464</v>
      </c>
      <c r="L24" s="4">
        <v>9090</v>
      </c>
      <c r="M24" s="4">
        <v>9570</v>
      </c>
      <c r="N24" s="4">
        <v>542</v>
      </c>
      <c r="O24" s="4">
        <v>661</v>
      </c>
      <c r="P24" s="4">
        <v>0</v>
      </c>
      <c r="Q24" s="4">
        <v>0</v>
      </c>
      <c r="R24" s="4">
        <v>0</v>
      </c>
      <c r="S24" s="4">
        <v>0</v>
      </c>
      <c r="T24" s="4">
        <v>672</v>
      </c>
      <c r="U24" s="4">
        <v>689</v>
      </c>
      <c r="V24" s="4">
        <v>0</v>
      </c>
      <c r="W24" s="4">
        <v>0</v>
      </c>
      <c r="X24" s="3">
        <v>0</v>
      </c>
      <c r="Y24" s="3">
        <v>0</v>
      </c>
      <c r="Z24" s="3">
        <v>0</v>
      </c>
      <c r="AA24" s="3">
        <v>0</v>
      </c>
      <c r="AB24" s="3">
        <v>94</v>
      </c>
      <c r="AC24" s="3">
        <v>846</v>
      </c>
      <c r="AD24" s="3">
        <v>0</v>
      </c>
      <c r="AE24" s="4">
        <v>0</v>
      </c>
      <c r="AF24" s="152"/>
    </row>
    <row r="25" spans="1:32" s="7" customFormat="1" ht="13.5" customHeight="1">
      <c r="A25" s="281" t="s">
        <v>650</v>
      </c>
      <c r="B25" s="3">
        <v>195598</v>
      </c>
      <c r="C25" s="3">
        <v>198871</v>
      </c>
      <c r="D25" s="3">
        <v>107079</v>
      </c>
      <c r="E25" s="3">
        <v>110922</v>
      </c>
      <c r="F25" s="3">
        <v>21990</v>
      </c>
      <c r="G25" s="3">
        <v>19119</v>
      </c>
      <c r="H25" s="3">
        <v>27255</v>
      </c>
      <c r="I25" s="4">
        <v>28226</v>
      </c>
      <c r="J25" s="3">
        <v>24630</v>
      </c>
      <c r="K25" s="4">
        <v>23874</v>
      </c>
      <c r="L25" s="4">
        <v>12768</v>
      </c>
      <c r="M25" s="4">
        <v>14431</v>
      </c>
      <c r="N25" s="4">
        <v>835</v>
      </c>
      <c r="O25" s="4">
        <v>1188</v>
      </c>
      <c r="P25" s="4">
        <v>0</v>
      </c>
      <c r="Q25" s="4">
        <v>0</v>
      </c>
      <c r="R25" s="4">
        <v>0</v>
      </c>
      <c r="S25" s="4">
        <v>0</v>
      </c>
      <c r="T25" s="4">
        <v>1041</v>
      </c>
      <c r="U25" s="4">
        <v>1111</v>
      </c>
      <c r="V25" s="4">
        <v>0</v>
      </c>
      <c r="W25" s="4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4">
        <v>0</v>
      </c>
      <c r="AF25" s="152"/>
    </row>
    <row r="26" spans="1:32" s="7" customFormat="1" ht="13.5" customHeight="1">
      <c r="A26" s="285" t="s">
        <v>660</v>
      </c>
      <c r="B26" s="98">
        <v>316082</v>
      </c>
      <c r="C26" s="98">
        <v>314353</v>
      </c>
      <c r="D26" s="98">
        <f>SUM($D$27:$D$38)</f>
        <v>189973</v>
      </c>
      <c r="E26" s="98">
        <f>SUM($E$27:$E$38)</f>
        <v>190148</v>
      </c>
      <c r="F26" s="98">
        <f>SUM($F$27:$F$38)</f>
        <v>32681</v>
      </c>
      <c r="G26" s="98">
        <f>SUM($G$27:$G$38)</f>
        <v>29277</v>
      </c>
      <c r="H26" s="98">
        <f>SUM($H$27:$H$38)</f>
        <v>33624</v>
      </c>
      <c r="I26" s="99">
        <f>SUM($I$27:$I$38)</f>
        <v>35419</v>
      </c>
      <c r="J26" s="360">
        <f>SUM(J27:J38)</f>
        <v>35291</v>
      </c>
      <c r="K26" s="361">
        <f>SUM(K27:K38)</f>
        <v>34684</v>
      </c>
      <c r="L26" s="361">
        <f>SUM(L27:L38)</f>
        <v>21866</v>
      </c>
      <c r="M26" s="361">
        <f>SUM(M27:M38)</f>
        <v>22123</v>
      </c>
      <c r="N26" s="99">
        <f aca="true" t="shared" si="2" ref="N26:U26">SUM(N27:N38)</f>
        <v>0</v>
      </c>
      <c r="O26" s="99">
        <f t="shared" si="2"/>
        <v>0</v>
      </c>
      <c r="P26" s="99">
        <f t="shared" si="2"/>
        <v>0</v>
      </c>
      <c r="Q26" s="99">
        <f t="shared" si="2"/>
        <v>0</v>
      </c>
      <c r="R26" s="99">
        <f t="shared" si="2"/>
        <v>0</v>
      </c>
      <c r="S26" s="99">
        <f t="shared" si="2"/>
        <v>0</v>
      </c>
      <c r="T26" s="99">
        <f t="shared" si="2"/>
        <v>1600</v>
      </c>
      <c r="U26" s="99">
        <f t="shared" si="2"/>
        <v>1781</v>
      </c>
      <c r="V26" s="99">
        <f>SUM(V27:V38)</f>
        <v>0</v>
      </c>
      <c r="W26" s="99">
        <f>SUM(W27:W38)</f>
        <v>0</v>
      </c>
      <c r="X26" s="98">
        <f>SUM(X27:X38)</f>
        <v>0</v>
      </c>
      <c r="Y26" s="98">
        <f aca="true" t="shared" si="3" ref="Y26:AE26">SUM(Y27:Y38)</f>
        <v>0</v>
      </c>
      <c r="Z26" s="98">
        <f t="shared" si="3"/>
        <v>0</v>
      </c>
      <c r="AA26" s="98">
        <f t="shared" si="3"/>
        <v>0</v>
      </c>
      <c r="AB26" s="98">
        <f t="shared" si="3"/>
        <v>1047</v>
      </c>
      <c r="AC26" s="98">
        <f t="shared" si="3"/>
        <v>921</v>
      </c>
      <c r="AD26" s="98">
        <f t="shared" si="3"/>
        <v>0</v>
      </c>
      <c r="AE26" s="99">
        <f t="shared" si="3"/>
        <v>0</v>
      </c>
      <c r="AF26" s="152"/>
    </row>
    <row r="27" spans="1:31" ht="13.5" customHeight="1">
      <c r="A27" s="283" t="s">
        <v>661</v>
      </c>
      <c r="B27" s="19">
        <v>21308</v>
      </c>
      <c r="C27" s="19">
        <v>17430</v>
      </c>
      <c r="D27" s="12">
        <v>13192</v>
      </c>
      <c r="E27" s="12">
        <v>9953</v>
      </c>
      <c r="F27" s="12">
        <v>2750</v>
      </c>
      <c r="G27" s="12">
        <v>2165</v>
      </c>
      <c r="H27" s="12">
        <v>2030</v>
      </c>
      <c r="I27" s="22">
        <v>2034</v>
      </c>
      <c r="J27" s="362">
        <v>1940</v>
      </c>
      <c r="K27" s="18">
        <v>1968</v>
      </c>
      <c r="L27" s="553">
        <v>1396</v>
      </c>
      <c r="M27" s="2">
        <v>1310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22">
        <v>0</v>
      </c>
      <c r="V27" s="12">
        <v>0</v>
      </c>
      <c r="W27" s="22">
        <v>0</v>
      </c>
      <c r="X27" s="12">
        <v>0</v>
      </c>
      <c r="Y27" s="12">
        <v>0</v>
      </c>
      <c r="Z27" s="12">
        <v>0</v>
      </c>
      <c r="AA27" s="12">
        <v>0</v>
      </c>
      <c r="AB27" s="18">
        <v>0</v>
      </c>
      <c r="AC27" s="18">
        <v>0</v>
      </c>
      <c r="AD27" s="18">
        <v>0</v>
      </c>
      <c r="AE27" s="18">
        <v>0</v>
      </c>
    </row>
    <row r="28" spans="1:31" ht="13.5" customHeight="1">
      <c r="A28" s="281" t="s">
        <v>662</v>
      </c>
      <c r="B28" s="19">
        <v>13021</v>
      </c>
      <c r="C28" s="19">
        <v>13566</v>
      </c>
      <c r="D28" s="3">
        <v>7757</v>
      </c>
      <c r="E28" s="3">
        <v>7991</v>
      </c>
      <c r="F28" s="3">
        <v>1667</v>
      </c>
      <c r="G28" s="3">
        <v>1499</v>
      </c>
      <c r="H28" s="3">
        <v>1393</v>
      </c>
      <c r="I28" s="4">
        <v>1524</v>
      </c>
      <c r="J28" s="19">
        <v>1330</v>
      </c>
      <c r="K28" s="20">
        <v>1600</v>
      </c>
      <c r="L28" s="2">
        <v>874</v>
      </c>
      <c r="M28" s="2">
        <v>952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4">
        <v>0</v>
      </c>
      <c r="V28" s="3">
        <v>0</v>
      </c>
      <c r="W28" s="4">
        <v>0</v>
      </c>
      <c r="X28" s="3">
        <v>0</v>
      </c>
      <c r="Y28" s="3">
        <v>0</v>
      </c>
      <c r="Z28" s="3">
        <v>0</v>
      </c>
      <c r="AA28" s="3">
        <v>0</v>
      </c>
      <c r="AB28" s="20">
        <v>0</v>
      </c>
      <c r="AC28" s="20">
        <v>0</v>
      </c>
      <c r="AD28" s="20">
        <v>0</v>
      </c>
      <c r="AE28" s="20">
        <v>0</v>
      </c>
    </row>
    <row r="29" spans="1:31" ht="13.5" customHeight="1">
      <c r="A29" s="281" t="s">
        <v>602</v>
      </c>
      <c r="B29" s="19">
        <v>18578</v>
      </c>
      <c r="C29" s="19">
        <v>17472</v>
      </c>
      <c r="D29" s="3">
        <v>10262</v>
      </c>
      <c r="E29" s="3">
        <v>9514</v>
      </c>
      <c r="F29" s="3">
        <v>2402</v>
      </c>
      <c r="G29" s="3">
        <v>2277</v>
      </c>
      <c r="H29" s="3">
        <v>2128</v>
      </c>
      <c r="I29" s="4">
        <v>2112</v>
      </c>
      <c r="J29" s="19">
        <v>2223</v>
      </c>
      <c r="K29" s="20">
        <v>2032</v>
      </c>
      <c r="L29" s="2">
        <v>1563</v>
      </c>
      <c r="M29" s="2">
        <v>1537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4">
        <v>0</v>
      </c>
      <c r="V29" s="3">
        <v>0</v>
      </c>
      <c r="W29" s="4">
        <v>0</v>
      </c>
      <c r="X29" s="3">
        <v>0</v>
      </c>
      <c r="Y29" s="3">
        <v>0</v>
      </c>
      <c r="Z29" s="3">
        <v>0</v>
      </c>
      <c r="AA29" s="3">
        <v>0</v>
      </c>
      <c r="AB29" s="20">
        <v>0</v>
      </c>
      <c r="AC29" s="20">
        <v>0</v>
      </c>
      <c r="AD29" s="20">
        <v>0</v>
      </c>
      <c r="AE29" s="20">
        <v>0</v>
      </c>
    </row>
    <row r="30" spans="1:31" ht="13.5" customHeight="1">
      <c r="A30" s="281" t="s">
        <v>603</v>
      </c>
      <c r="B30" s="19">
        <v>18213</v>
      </c>
      <c r="C30" s="19">
        <v>20150</v>
      </c>
      <c r="D30" s="3">
        <v>10352</v>
      </c>
      <c r="E30" s="3">
        <v>11637</v>
      </c>
      <c r="F30" s="3">
        <v>2192</v>
      </c>
      <c r="G30" s="3">
        <v>2003</v>
      </c>
      <c r="H30" s="3">
        <v>2569</v>
      </c>
      <c r="I30" s="4">
        <v>2788</v>
      </c>
      <c r="J30" s="19">
        <v>1951</v>
      </c>
      <c r="K30" s="20">
        <v>2158</v>
      </c>
      <c r="L30" s="2">
        <v>1149</v>
      </c>
      <c r="M30" s="2">
        <v>1564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4">
        <v>0</v>
      </c>
      <c r="V30" s="3">
        <v>0</v>
      </c>
      <c r="W30" s="4">
        <v>0</v>
      </c>
      <c r="X30" s="3">
        <v>0</v>
      </c>
      <c r="Y30" s="3">
        <v>0</v>
      </c>
      <c r="Z30" s="3">
        <v>0</v>
      </c>
      <c r="AA30" s="3">
        <v>0</v>
      </c>
      <c r="AB30" s="20">
        <v>0</v>
      </c>
      <c r="AC30" s="20">
        <v>0</v>
      </c>
      <c r="AD30" s="20">
        <v>0</v>
      </c>
      <c r="AE30" s="20">
        <v>0</v>
      </c>
    </row>
    <row r="31" spans="1:31" ht="13.5" customHeight="1">
      <c r="A31" s="281" t="s">
        <v>604</v>
      </c>
      <c r="B31" s="19">
        <v>26422</v>
      </c>
      <c r="C31" s="19">
        <v>23789</v>
      </c>
      <c r="D31" s="3">
        <v>16202</v>
      </c>
      <c r="E31" s="3">
        <v>13934</v>
      </c>
      <c r="F31" s="3">
        <v>2296</v>
      </c>
      <c r="G31" s="3">
        <v>2097</v>
      </c>
      <c r="H31" s="3">
        <v>2630</v>
      </c>
      <c r="I31" s="4">
        <v>2756</v>
      </c>
      <c r="J31" s="19">
        <v>3324</v>
      </c>
      <c r="K31" s="20">
        <v>3094</v>
      </c>
      <c r="L31" s="2">
        <v>1970</v>
      </c>
      <c r="M31" s="2">
        <v>1908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4">
        <v>0</v>
      </c>
      <c r="V31" s="3">
        <v>0</v>
      </c>
      <c r="W31" s="4">
        <v>0</v>
      </c>
      <c r="X31" s="3">
        <v>0</v>
      </c>
      <c r="Y31" s="3">
        <v>0</v>
      </c>
      <c r="Z31" s="3">
        <v>0</v>
      </c>
      <c r="AA31" s="3">
        <v>0</v>
      </c>
      <c r="AB31" s="20">
        <v>0</v>
      </c>
      <c r="AC31" s="20">
        <v>0</v>
      </c>
      <c r="AD31" s="20">
        <v>0</v>
      </c>
      <c r="AE31" s="20">
        <v>0</v>
      </c>
    </row>
    <row r="32" spans="1:31" ht="13.5" customHeight="1">
      <c r="A32" s="281" t="s">
        <v>168</v>
      </c>
      <c r="B32" s="19">
        <v>26681</v>
      </c>
      <c r="C32" s="19">
        <v>27994</v>
      </c>
      <c r="D32" s="3">
        <v>15596</v>
      </c>
      <c r="E32" s="3">
        <v>16883</v>
      </c>
      <c r="F32" s="3">
        <v>2594</v>
      </c>
      <c r="G32" s="3">
        <v>2372</v>
      </c>
      <c r="H32" s="3">
        <v>3018</v>
      </c>
      <c r="I32" s="4">
        <v>3199</v>
      </c>
      <c r="J32" s="19">
        <v>3809</v>
      </c>
      <c r="K32" s="20">
        <v>3793</v>
      </c>
      <c r="L32" s="2">
        <v>1664</v>
      </c>
      <c r="M32" s="2">
        <v>1747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4">
        <v>0</v>
      </c>
      <c r="V32" s="3">
        <v>0</v>
      </c>
      <c r="W32" s="4">
        <v>0</v>
      </c>
      <c r="X32" s="3">
        <v>0</v>
      </c>
      <c r="Y32" s="3">
        <v>0</v>
      </c>
      <c r="Z32" s="3">
        <v>0</v>
      </c>
      <c r="AA32" s="3">
        <v>0</v>
      </c>
      <c r="AB32" s="20">
        <v>0</v>
      </c>
      <c r="AC32" s="20">
        <v>0</v>
      </c>
      <c r="AD32" s="20">
        <v>0</v>
      </c>
      <c r="AE32" s="20">
        <v>0</v>
      </c>
    </row>
    <row r="33" spans="1:31" ht="13.5" customHeight="1">
      <c r="A33" s="281" t="s">
        <v>169</v>
      </c>
      <c r="B33" s="19">
        <v>31666</v>
      </c>
      <c r="C33" s="19">
        <v>33070</v>
      </c>
      <c r="D33" s="3">
        <v>18568</v>
      </c>
      <c r="E33" s="3">
        <v>19931</v>
      </c>
      <c r="F33" s="3">
        <v>3159</v>
      </c>
      <c r="G33" s="3">
        <v>2748</v>
      </c>
      <c r="H33" s="3">
        <v>3318</v>
      </c>
      <c r="I33" s="4">
        <v>3478</v>
      </c>
      <c r="J33" s="19">
        <v>4144</v>
      </c>
      <c r="K33" s="20">
        <v>4205</v>
      </c>
      <c r="L33" s="2">
        <v>2477</v>
      </c>
      <c r="M33" s="2">
        <v>2708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4">
        <v>0</v>
      </c>
      <c r="V33" s="3">
        <v>0</v>
      </c>
      <c r="W33" s="4">
        <v>0</v>
      </c>
      <c r="X33" s="3">
        <v>0</v>
      </c>
      <c r="Y33" s="3">
        <v>0</v>
      </c>
      <c r="Z33" s="3">
        <v>0</v>
      </c>
      <c r="AA33" s="3">
        <v>0</v>
      </c>
      <c r="AB33" s="20">
        <v>0</v>
      </c>
      <c r="AC33" s="20">
        <v>0</v>
      </c>
      <c r="AD33" s="20">
        <v>0</v>
      </c>
      <c r="AE33" s="20">
        <v>0</v>
      </c>
    </row>
    <row r="34" spans="1:31" ht="13.5" customHeight="1">
      <c r="A34" s="281" t="s">
        <v>170</v>
      </c>
      <c r="B34" s="19">
        <v>41663</v>
      </c>
      <c r="C34" s="19">
        <v>40520</v>
      </c>
      <c r="D34" s="3">
        <v>25178</v>
      </c>
      <c r="E34" s="3">
        <v>24692</v>
      </c>
      <c r="F34" s="3">
        <v>3391</v>
      </c>
      <c r="G34" s="3">
        <v>2985</v>
      </c>
      <c r="H34" s="3">
        <v>3215</v>
      </c>
      <c r="I34" s="4">
        <v>3386</v>
      </c>
      <c r="J34" s="19">
        <v>4372</v>
      </c>
      <c r="K34" s="20">
        <v>4142</v>
      </c>
      <c r="L34" s="2">
        <v>3907</v>
      </c>
      <c r="M34" s="2">
        <v>3534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1600</v>
      </c>
      <c r="U34" s="4">
        <v>1781</v>
      </c>
      <c r="V34" s="3">
        <v>0</v>
      </c>
      <c r="W34" s="4">
        <v>0</v>
      </c>
      <c r="X34" s="3">
        <v>0</v>
      </c>
      <c r="Y34" s="3">
        <v>0</v>
      </c>
      <c r="Z34" s="3">
        <v>0</v>
      </c>
      <c r="AA34" s="3">
        <v>0</v>
      </c>
      <c r="AB34" s="20">
        <v>0</v>
      </c>
      <c r="AC34" s="20">
        <v>0</v>
      </c>
      <c r="AD34" s="20">
        <v>0</v>
      </c>
      <c r="AE34" s="20">
        <v>0</v>
      </c>
    </row>
    <row r="35" spans="1:31" ht="13.5" customHeight="1">
      <c r="A35" s="281" t="s">
        <v>171</v>
      </c>
      <c r="B35" s="19">
        <v>33694</v>
      </c>
      <c r="C35" s="19">
        <v>34239</v>
      </c>
      <c r="D35" s="3">
        <v>20233</v>
      </c>
      <c r="E35" s="3">
        <v>20649</v>
      </c>
      <c r="F35" s="3">
        <v>3092</v>
      </c>
      <c r="G35" s="3">
        <v>2536</v>
      </c>
      <c r="H35" s="3">
        <v>3331</v>
      </c>
      <c r="I35" s="4">
        <v>3528</v>
      </c>
      <c r="J35" s="19">
        <v>3759</v>
      </c>
      <c r="K35" s="20">
        <v>3687</v>
      </c>
      <c r="L35" s="2">
        <v>3279</v>
      </c>
      <c r="M35" s="2">
        <v>2918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4">
        <v>0</v>
      </c>
      <c r="V35" s="3">
        <v>0</v>
      </c>
      <c r="W35" s="4">
        <v>0</v>
      </c>
      <c r="X35" s="3">
        <v>0</v>
      </c>
      <c r="Y35" s="3">
        <v>0</v>
      </c>
      <c r="Z35" s="3">
        <v>0</v>
      </c>
      <c r="AA35" s="3">
        <v>0</v>
      </c>
      <c r="AB35" s="20">
        <v>0</v>
      </c>
      <c r="AC35" s="20">
        <v>921</v>
      </c>
      <c r="AD35" s="20">
        <v>0</v>
      </c>
      <c r="AE35" s="20">
        <v>0</v>
      </c>
    </row>
    <row r="36" spans="1:31" ht="13.5" customHeight="1">
      <c r="A36" s="281" t="s">
        <v>172</v>
      </c>
      <c r="B36" s="19">
        <v>35258</v>
      </c>
      <c r="C36" s="19">
        <v>33932</v>
      </c>
      <c r="D36" s="3">
        <v>20777</v>
      </c>
      <c r="E36" s="3">
        <v>21232</v>
      </c>
      <c r="F36" s="3">
        <v>3124</v>
      </c>
      <c r="G36" s="3">
        <v>2624</v>
      </c>
      <c r="H36" s="3">
        <v>3465</v>
      </c>
      <c r="I36" s="4">
        <v>3655</v>
      </c>
      <c r="J36" s="19">
        <v>4119</v>
      </c>
      <c r="K36" s="20">
        <v>3793</v>
      </c>
      <c r="L36" s="2">
        <v>2726</v>
      </c>
      <c r="M36" s="2">
        <v>2628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4">
        <v>0</v>
      </c>
      <c r="V36" s="3">
        <v>0</v>
      </c>
      <c r="W36" s="4">
        <v>0</v>
      </c>
      <c r="X36" s="3">
        <v>0</v>
      </c>
      <c r="Y36" s="3">
        <v>0</v>
      </c>
      <c r="Z36" s="3">
        <v>0</v>
      </c>
      <c r="AA36" s="3">
        <v>0</v>
      </c>
      <c r="AB36" s="20">
        <v>1047</v>
      </c>
      <c r="AC36" s="20">
        <v>0</v>
      </c>
      <c r="AD36" s="20">
        <v>0</v>
      </c>
      <c r="AE36" s="20">
        <v>0</v>
      </c>
    </row>
    <row r="37" spans="1:31" ht="13.5" customHeight="1">
      <c r="A37" s="281" t="s">
        <v>173</v>
      </c>
      <c r="B37" s="19">
        <v>25874</v>
      </c>
      <c r="C37" s="19">
        <v>25139</v>
      </c>
      <c r="D37" s="3">
        <v>17276</v>
      </c>
      <c r="E37" s="3">
        <v>16902</v>
      </c>
      <c r="F37" s="3">
        <v>2990</v>
      </c>
      <c r="G37" s="3">
        <v>2660</v>
      </c>
      <c r="H37" s="3">
        <v>3348</v>
      </c>
      <c r="I37" s="4">
        <v>3482</v>
      </c>
      <c r="J37" s="19">
        <v>2260</v>
      </c>
      <c r="K37" s="20">
        <v>2095</v>
      </c>
      <c r="L37" s="2">
        <v>0</v>
      </c>
      <c r="M37" s="2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4">
        <v>0</v>
      </c>
      <c r="V37" s="3">
        <v>0</v>
      </c>
      <c r="W37" s="4">
        <v>0</v>
      </c>
      <c r="X37" s="3">
        <v>0</v>
      </c>
      <c r="Y37" s="3">
        <v>0</v>
      </c>
      <c r="Z37" s="3">
        <v>0</v>
      </c>
      <c r="AA37" s="3">
        <v>0</v>
      </c>
      <c r="AB37" s="20">
        <v>0</v>
      </c>
      <c r="AC37" s="20">
        <v>0</v>
      </c>
      <c r="AD37" s="20">
        <v>0</v>
      </c>
      <c r="AE37" s="20">
        <v>0</v>
      </c>
    </row>
    <row r="38" spans="1:31" ht="13.5" customHeight="1">
      <c r="A38" s="284" t="s">
        <v>174</v>
      </c>
      <c r="B38" s="81">
        <v>23704</v>
      </c>
      <c r="C38" s="81">
        <v>27052</v>
      </c>
      <c r="D38" s="62">
        <v>14580</v>
      </c>
      <c r="E38" s="62">
        <v>16830</v>
      </c>
      <c r="F38" s="62">
        <v>3024</v>
      </c>
      <c r="G38" s="62">
        <v>3311</v>
      </c>
      <c r="H38" s="62">
        <v>3179</v>
      </c>
      <c r="I38" s="77">
        <v>3477</v>
      </c>
      <c r="J38" s="81">
        <v>2060</v>
      </c>
      <c r="K38" s="82">
        <v>2117</v>
      </c>
      <c r="L38" s="554">
        <v>861</v>
      </c>
      <c r="M38" s="554">
        <v>1317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77">
        <v>0</v>
      </c>
      <c r="V38" s="62">
        <v>0</v>
      </c>
      <c r="W38" s="77">
        <v>0</v>
      </c>
      <c r="X38" s="62">
        <v>0</v>
      </c>
      <c r="Y38" s="62">
        <v>0</v>
      </c>
      <c r="Z38" s="62">
        <v>0</v>
      </c>
      <c r="AA38" s="62">
        <v>0</v>
      </c>
      <c r="AB38" s="82">
        <v>0</v>
      </c>
      <c r="AC38" s="82">
        <v>0</v>
      </c>
      <c r="AD38" s="82">
        <v>0</v>
      </c>
      <c r="AE38" s="82">
        <v>0</v>
      </c>
    </row>
    <row r="39" ht="13.5" customHeight="1">
      <c r="A39" s="6" t="s">
        <v>681</v>
      </c>
    </row>
  </sheetData>
  <sheetProtection/>
  <mergeCells count="17">
    <mergeCell ref="X3:Y3"/>
    <mergeCell ref="Z3:AA3"/>
    <mergeCell ref="AB3:AC3"/>
    <mergeCell ref="AD3:AE3"/>
    <mergeCell ref="L3:M3"/>
    <mergeCell ref="N3:O3"/>
    <mergeCell ref="P3:Q3"/>
    <mergeCell ref="R3:S3"/>
    <mergeCell ref="T3:U3"/>
    <mergeCell ref="V3:W3"/>
    <mergeCell ref="A3:A4"/>
    <mergeCell ref="B3:C3"/>
    <mergeCell ref="D3:E3"/>
    <mergeCell ref="A1:K1"/>
    <mergeCell ref="H3:I3"/>
    <mergeCell ref="J3:K3"/>
    <mergeCell ref="F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J1"/>
    </sheetView>
  </sheetViews>
  <sheetFormatPr defaultColWidth="9.00390625" defaultRowHeight="13.5" customHeight="1"/>
  <cols>
    <col min="1" max="1" width="15.625" style="6" customWidth="1"/>
    <col min="2" max="10" width="8.50390625" style="6" customWidth="1"/>
    <col min="11" max="16384" width="9.00390625" style="6" customWidth="1"/>
  </cols>
  <sheetData>
    <row r="1" spans="1:12" ht="19.5" customHeight="1">
      <c r="A1" s="385" t="s">
        <v>162</v>
      </c>
      <c r="B1" s="385"/>
      <c r="C1" s="385"/>
      <c r="D1" s="385"/>
      <c r="E1" s="385"/>
      <c r="F1" s="385"/>
      <c r="G1" s="385"/>
      <c r="H1" s="385"/>
      <c r="I1" s="385"/>
      <c r="J1" s="385"/>
      <c r="K1" s="21"/>
      <c r="L1" s="21"/>
    </row>
    <row r="2" spans="1:7" ht="19.5" customHeight="1">
      <c r="A2" s="21"/>
      <c r="B2" s="21"/>
      <c r="C2" s="21"/>
      <c r="D2" s="21"/>
      <c r="E2" s="21"/>
      <c r="F2" s="21"/>
      <c r="G2" s="21"/>
    </row>
    <row r="3" spans="1:4" ht="19.5" customHeight="1">
      <c r="A3" s="15" t="s">
        <v>34</v>
      </c>
      <c r="B3" s="5"/>
      <c r="C3" s="5"/>
      <c r="D3" s="5"/>
    </row>
    <row r="4" spans="1:11" ht="13.5" customHeight="1">
      <c r="A4" s="7" t="s">
        <v>35</v>
      </c>
      <c r="B4" s="7"/>
      <c r="C4" s="7"/>
      <c r="D4" s="7"/>
      <c r="E4" s="7"/>
      <c r="F4" s="7"/>
      <c r="G4" s="27"/>
      <c r="H4" s="7"/>
      <c r="I4" s="7"/>
      <c r="K4" s="80"/>
    </row>
    <row r="5" spans="1:10" ht="15" customHeight="1">
      <c r="A5" s="377" t="s">
        <v>221</v>
      </c>
      <c r="B5" s="400" t="s">
        <v>222</v>
      </c>
      <c r="C5" s="401"/>
      <c r="D5" s="402"/>
      <c r="E5" s="403" t="s">
        <v>36</v>
      </c>
      <c r="F5" s="403"/>
      <c r="G5" s="403"/>
      <c r="H5" s="403" t="s">
        <v>37</v>
      </c>
      <c r="I5" s="403"/>
      <c r="J5" s="404"/>
    </row>
    <row r="6" spans="1:10" ht="15" customHeight="1">
      <c r="A6" s="378"/>
      <c r="B6" s="16" t="s">
        <v>38</v>
      </c>
      <c r="C6" s="109" t="s">
        <v>223</v>
      </c>
      <c r="D6" s="109" t="s">
        <v>224</v>
      </c>
      <c r="E6" s="16" t="s">
        <v>38</v>
      </c>
      <c r="F6" s="109" t="s">
        <v>225</v>
      </c>
      <c r="G6" s="109" t="s">
        <v>226</v>
      </c>
      <c r="H6" s="16" t="s">
        <v>38</v>
      </c>
      <c r="I6" s="109" t="s">
        <v>225</v>
      </c>
      <c r="J6" s="110" t="s">
        <v>226</v>
      </c>
    </row>
    <row r="7" spans="1:10" ht="15" customHeight="1">
      <c r="A7" s="281" t="s">
        <v>378</v>
      </c>
      <c r="B7" s="19" t="s">
        <v>311</v>
      </c>
      <c r="C7" s="19" t="s">
        <v>311</v>
      </c>
      <c r="D7" s="19" t="s">
        <v>311</v>
      </c>
      <c r="E7" s="3">
        <f aca="true" t="shared" si="0" ref="E7:E20">SUM(F7:G7)</f>
        <v>9399</v>
      </c>
      <c r="F7" s="3">
        <v>6975</v>
      </c>
      <c r="G7" s="3">
        <v>2424</v>
      </c>
      <c r="H7" s="19" t="s">
        <v>311</v>
      </c>
      <c r="I7" s="19" t="s">
        <v>311</v>
      </c>
      <c r="J7" s="20" t="s">
        <v>311</v>
      </c>
    </row>
    <row r="8" spans="1:13" ht="15" customHeight="1">
      <c r="A8" s="281" t="s">
        <v>379</v>
      </c>
      <c r="B8" s="2">
        <f aca="true" t="shared" si="1" ref="B8:B20">SUM(C8,D8)</f>
        <v>8544</v>
      </c>
      <c r="C8" s="2">
        <f aca="true" t="shared" si="2" ref="C8:C20">SUM(F8,I8)</f>
        <v>6017</v>
      </c>
      <c r="D8" s="2">
        <f aca="true" t="shared" si="3" ref="D8:D20">SUM(G8,J8)</f>
        <v>2527</v>
      </c>
      <c r="E8" s="3">
        <f t="shared" si="0"/>
        <v>7917</v>
      </c>
      <c r="F8" s="3">
        <v>5833</v>
      </c>
      <c r="G8" s="3">
        <v>2084</v>
      </c>
      <c r="H8" s="3">
        <f aca="true" t="shared" si="4" ref="H8:H20">SUM(I8:J8)</f>
        <v>627</v>
      </c>
      <c r="I8" s="3">
        <v>184</v>
      </c>
      <c r="J8" s="4">
        <v>443</v>
      </c>
      <c r="L8" s="7"/>
      <c r="M8" s="7"/>
    </row>
    <row r="9" spans="1:13" ht="15" customHeight="1">
      <c r="A9" s="281" t="s">
        <v>380</v>
      </c>
      <c r="B9" s="2">
        <f t="shared" si="1"/>
        <v>7894</v>
      </c>
      <c r="C9" s="2">
        <f t="shared" si="2"/>
        <v>5585</v>
      </c>
      <c r="D9" s="2">
        <f t="shared" si="3"/>
        <v>2309</v>
      </c>
      <c r="E9" s="3">
        <f t="shared" si="0"/>
        <v>7304</v>
      </c>
      <c r="F9" s="3">
        <v>5424</v>
      </c>
      <c r="G9" s="3">
        <v>1880</v>
      </c>
      <c r="H9" s="3">
        <f t="shared" si="4"/>
        <v>590</v>
      </c>
      <c r="I9" s="3">
        <v>161</v>
      </c>
      <c r="J9" s="4">
        <v>429</v>
      </c>
      <c r="K9" s="7"/>
      <c r="L9" s="7"/>
      <c r="M9" s="7"/>
    </row>
    <row r="10" spans="1:12" ht="15" customHeight="1">
      <c r="A10" s="281" t="s">
        <v>381</v>
      </c>
      <c r="B10" s="2">
        <f t="shared" si="1"/>
        <v>7531</v>
      </c>
      <c r="C10" s="2">
        <f t="shared" si="2"/>
        <v>5307</v>
      </c>
      <c r="D10" s="2">
        <f t="shared" si="3"/>
        <v>2224</v>
      </c>
      <c r="E10" s="3">
        <f t="shared" si="0"/>
        <v>6952</v>
      </c>
      <c r="F10" s="3">
        <v>5172</v>
      </c>
      <c r="G10" s="3">
        <v>1780</v>
      </c>
      <c r="H10" s="3">
        <f t="shared" si="4"/>
        <v>579</v>
      </c>
      <c r="I10" s="3">
        <v>135</v>
      </c>
      <c r="J10" s="4">
        <v>444</v>
      </c>
      <c r="K10" s="7"/>
      <c r="L10" s="7"/>
    </row>
    <row r="11" spans="1:12" ht="15" customHeight="1">
      <c r="A11" s="281" t="s">
        <v>382</v>
      </c>
      <c r="B11" s="2">
        <f t="shared" si="1"/>
        <v>7338</v>
      </c>
      <c r="C11" s="2">
        <f t="shared" si="2"/>
        <v>5354</v>
      </c>
      <c r="D11" s="2">
        <f t="shared" si="3"/>
        <v>1984</v>
      </c>
      <c r="E11" s="3">
        <f t="shared" si="0"/>
        <v>6831</v>
      </c>
      <c r="F11" s="3">
        <v>5224</v>
      </c>
      <c r="G11" s="3">
        <v>1607</v>
      </c>
      <c r="H11" s="3">
        <f t="shared" si="4"/>
        <v>507</v>
      </c>
      <c r="I11" s="3">
        <v>130</v>
      </c>
      <c r="J11" s="4">
        <v>377</v>
      </c>
      <c r="K11" s="7"/>
      <c r="L11" s="7"/>
    </row>
    <row r="12" spans="1:12" ht="15" customHeight="1">
      <c r="A12" s="281" t="s">
        <v>383</v>
      </c>
      <c r="B12" s="2">
        <f t="shared" si="1"/>
        <v>7119</v>
      </c>
      <c r="C12" s="2">
        <f t="shared" si="2"/>
        <v>5251</v>
      </c>
      <c r="D12" s="2">
        <f t="shared" si="3"/>
        <v>1868</v>
      </c>
      <c r="E12" s="3">
        <f t="shared" si="0"/>
        <v>6672</v>
      </c>
      <c r="F12" s="3">
        <v>5127</v>
      </c>
      <c r="G12" s="3">
        <v>1545</v>
      </c>
      <c r="H12" s="3">
        <f t="shared" si="4"/>
        <v>447</v>
      </c>
      <c r="I12" s="3">
        <v>124</v>
      </c>
      <c r="J12" s="4">
        <v>323</v>
      </c>
      <c r="K12" s="7"/>
      <c r="L12" s="7"/>
    </row>
    <row r="13" spans="1:12" ht="15" customHeight="1">
      <c r="A13" s="281" t="s">
        <v>384</v>
      </c>
      <c r="B13" s="2">
        <f t="shared" si="1"/>
        <v>6879</v>
      </c>
      <c r="C13" s="2">
        <f t="shared" si="2"/>
        <v>5027</v>
      </c>
      <c r="D13" s="2">
        <f t="shared" si="3"/>
        <v>1852</v>
      </c>
      <c r="E13" s="3">
        <f t="shared" si="0"/>
        <v>6429</v>
      </c>
      <c r="F13" s="3">
        <v>4919</v>
      </c>
      <c r="G13" s="3">
        <v>1510</v>
      </c>
      <c r="H13" s="3">
        <f t="shared" si="4"/>
        <v>450</v>
      </c>
      <c r="I13" s="3">
        <v>108</v>
      </c>
      <c r="J13" s="4">
        <v>342</v>
      </c>
      <c r="K13" s="7"/>
      <c r="L13" s="7"/>
    </row>
    <row r="14" spans="1:12" ht="15" customHeight="1">
      <c r="A14" s="281" t="s">
        <v>385</v>
      </c>
      <c r="B14" s="2">
        <f t="shared" si="1"/>
        <v>6731</v>
      </c>
      <c r="C14" s="2">
        <f t="shared" si="2"/>
        <v>4998</v>
      </c>
      <c r="D14" s="2">
        <f t="shared" si="3"/>
        <v>1733</v>
      </c>
      <c r="E14" s="3">
        <f t="shared" si="0"/>
        <v>6377</v>
      </c>
      <c r="F14" s="3">
        <v>4909</v>
      </c>
      <c r="G14" s="3">
        <v>1468</v>
      </c>
      <c r="H14" s="3">
        <f t="shared" si="4"/>
        <v>354</v>
      </c>
      <c r="I14" s="3">
        <v>89</v>
      </c>
      <c r="J14" s="4">
        <v>265</v>
      </c>
      <c r="K14" s="7"/>
      <c r="L14" s="7"/>
    </row>
    <row r="15" spans="1:12" ht="15" customHeight="1">
      <c r="A15" s="281" t="s">
        <v>386</v>
      </c>
      <c r="B15" s="2">
        <f t="shared" si="1"/>
        <v>6532</v>
      </c>
      <c r="C15" s="2">
        <f t="shared" si="2"/>
        <v>4819</v>
      </c>
      <c r="D15" s="2">
        <f t="shared" si="3"/>
        <v>1713</v>
      </c>
      <c r="E15" s="3">
        <f t="shared" si="0"/>
        <v>6185</v>
      </c>
      <c r="F15" s="3">
        <v>4726</v>
      </c>
      <c r="G15" s="3">
        <v>1459</v>
      </c>
      <c r="H15" s="3">
        <f t="shared" si="4"/>
        <v>347</v>
      </c>
      <c r="I15" s="3">
        <v>93</v>
      </c>
      <c r="J15" s="4">
        <v>254</v>
      </c>
      <c r="K15" s="7"/>
      <c r="L15" s="7"/>
    </row>
    <row r="16" spans="1:12" ht="15" customHeight="1">
      <c r="A16" s="281" t="s">
        <v>387</v>
      </c>
      <c r="B16" s="2">
        <f t="shared" si="1"/>
        <v>6188</v>
      </c>
      <c r="C16" s="2">
        <f t="shared" si="2"/>
        <v>4590</v>
      </c>
      <c r="D16" s="2">
        <f t="shared" si="3"/>
        <v>1598</v>
      </c>
      <c r="E16" s="3">
        <f t="shared" si="0"/>
        <v>5881</v>
      </c>
      <c r="F16" s="3">
        <v>4506</v>
      </c>
      <c r="G16" s="3">
        <v>1375</v>
      </c>
      <c r="H16" s="3">
        <f t="shared" si="4"/>
        <v>307</v>
      </c>
      <c r="I16" s="3">
        <v>84</v>
      </c>
      <c r="J16" s="4">
        <v>223</v>
      </c>
      <c r="K16" s="7"/>
      <c r="L16" s="7"/>
    </row>
    <row r="17" spans="1:10" ht="15" customHeight="1">
      <c r="A17" s="281" t="s">
        <v>388</v>
      </c>
      <c r="B17" s="2">
        <f t="shared" si="1"/>
        <v>5842</v>
      </c>
      <c r="C17" s="2">
        <f t="shared" si="2"/>
        <v>4287</v>
      </c>
      <c r="D17" s="2">
        <f t="shared" si="3"/>
        <v>1555</v>
      </c>
      <c r="E17" s="3">
        <f t="shared" si="0"/>
        <v>5536</v>
      </c>
      <c r="F17" s="3">
        <v>4210</v>
      </c>
      <c r="G17" s="3">
        <v>1326</v>
      </c>
      <c r="H17" s="3">
        <f t="shared" si="4"/>
        <v>306</v>
      </c>
      <c r="I17" s="19">
        <v>77</v>
      </c>
      <c r="J17" s="20">
        <v>229</v>
      </c>
    </row>
    <row r="18" spans="1:10" ht="15" customHeight="1">
      <c r="A18" s="281" t="s">
        <v>389</v>
      </c>
      <c r="B18" s="2">
        <f t="shared" si="1"/>
        <v>5970</v>
      </c>
      <c r="C18" s="2">
        <f t="shared" si="2"/>
        <v>4521</v>
      </c>
      <c r="D18" s="2">
        <f t="shared" si="3"/>
        <v>1449</v>
      </c>
      <c r="E18" s="3">
        <f t="shared" si="0"/>
        <v>5687</v>
      </c>
      <c r="F18" s="3">
        <v>4438</v>
      </c>
      <c r="G18" s="3">
        <v>1249</v>
      </c>
      <c r="H18" s="3">
        <f t="shared" si="4"/>
        <v>283</v>
      </c>
      <c r="I18" s="19">
        <v>83</v>
      </c>
      <c r="J18" s="20">
        <v>200</v>
      </c>
    </row>
    <row r="19" spans="1:10" ht="15" customHeight="1">
      <c r="A19" s="281" t="s">
        <v>390</v>
      </c>
      <c r="B19" s="2">
        <f t="shared" si="1"/>
        <v>6000</v>
      </c>
      <c r="C19" s="2">
        <f t="shared" si="2"/>
        <v>4536</v>
      </c>
      <c r="D19" s="2">
        <f>SUM(G19,J19)</f>
        <v>1464</v>
      </c>
      <c r="E19" s="3">
        <f t="shared" si="0"/>
        <v>5749</v>
      </c>
      <c r="F19" s="3">
        <v>4468</v>
      </c>
      <c r="G19" s="3">
        <v>1281</v>
      </c>
      <c r="H19" s="3">
        <f t="shared" si="4"/>
        <v>251</v>
      </c>
      <c r="I19" s="19">
        <v>68</v>
      </c>
      <c r="J19" s="20">
        <v>183</v>
      </c>
    </row>
    <row r="20" spans="1:10" ht="15" customHeight="1">
      <c r="A20" s="281" t="s">
        <v>391</v>
      </c>
      <c r="B20" s="2">
        <f t="shared" si="1"/>
        <v>5592</v>
      </c>
      <c r="C20" s="2">
        <f t="shared" si="2"/>
        <v>4210</v>
      </c>
      <c r="D20" s="2">
        <f t="shared" si="3"/>
        <v>1382</v>
      </c>
      <c r="E20" s="3">
        <f t="shared" si="0"/>
        <v>5399</v>
      </c>
      <c r="F20" s="3">
        <v>4148</v>
      </c>
      <c r="G20" s="3">
        <v>1251</v>
      </c>
      <c r="H20" s="3">
        <f t="shared" si="4"/>
        <v>193</v>
      </c>
      <c r="I20" s="19">
        <v>62</v>
      </c>
      <c r="J20" s="20">
        <v>131</v>
      </c>
    </row>
    <row r="21" spans="1:10" ht="15" customHeight="1">
      <c r="A21" s="281" t="s">
        <v>392</v>
      </c>
      <c r="B21" s="2">
        <f aca="true" t="shared" si="5" ref="B21:B28">SUM(C21,D21)</f>
        <v>5395</v>
      </c>
      <c r="C21" s="2">
        <f aca="true" t="shared" si="6" ref="C21:C28">SUM(F21,I21)</f>
        <v>4019</v>
      </c>
      <c r="D21" s="2">
        <v>1376</v>
      </c>
      <c r="E21" s="3">
        <f>SUM(F21:G21)</f>
        <v>5203</v>
      </c>
      <c r="F21" s="3">
        <v>3973</v>
      </c>
      <c r="G21" s="3">
        <v>1230</v>
      </c>
      <c r="H21" s="3">
        <f aca="true" t="shared" si="7" ref="H21:H28">SUM(I21:J21)</f>
        <v>195</v>
      </c>
      <c r="I21" s="19">
        <v>46</v>
      </c>
      <c r="J21" s="20">
        <v>149</v>
      </c>
    </row>
    <row r="22" spans="1:10" s="7" customFormat="1" ht="15" customHeight="1">
      <c r="A22" s="281" t="s">
        <v>393</v>
      </c>
      <c r="B22" s="2">
        <f t="shared" si="5"/>
        <v>5157</v>
      </c>
      <c r="C22" s="2">
        <f t="shared" si="6"/>
        <v>3960</v>
      </c>
      <c r="D22" s="2">
        <v>1197</v>
      </c>
      <c r="E22" s="3">
        <f>SUM(F22:G22)</f>
        <v>4995</v>
      </c>
      <c r="F22" s="3">
        <v>3915</v>
      </c>
      <c r="G22" s="3">
        <v>1080</v>
      </c>
      <c r="H22" s="3">
        <f t="shared" si="7"/>
        <v>162</v>
      </c>
      <c r="I22" s="19">
        <v>45</v>
      </c>
      <c r="J22" s="20">
        <v>117</v>
      </c>
    </row>
    <row r="23" spans="1:10" s="7" customFormat="1" ht="15" customHeight="1">
      <c r="A23" s="281" t="s">
        <v>394</v>
      </c>
      <c r="B23" s="2">
        <f t="shared" si="5"/>
        <v>3793</v>
      </c>
      <c r="C23" s="2">
        <f t="shared" si="6"/>
        <v>2662</v>
      </c>
      <c r="D23" s="2">
        <f>SUM(G23,J23)</f>
        <v>1131</v>
      </c>
      <c r="E23" s="3">
        <f>SUM(F23:G23)</f>
        <v>3652</v>
      </c>
      <c r="F23" s="3">
        <v>2626</v>
      </c>
      <c r="G23" s="3">
        <v>1026</v>
      </c>
      <c r="H23" s="3">
        <f t="shared" si="7"/>
        <v>141</v>
      </c>
      <c r="I23" s="19">
        <v>36</v>
      </c>
      <c r="J23" s="20">
        <v>105</v>
      </c>
    </row>
    <row r="24" spans="1:10" s="7" customFormat="1" ht="15" customHeight="1">
      <c r="A24" s="281" t="s">
        <v>578</v>
      </c>
      <c r="B24" s="2">
        <f t="shared" si="5"/>
        <v>4152</v>
      </c>
      <c r="C24" s="2">
        <f t="shared" si="6"/>
        <v>3134</v>
      </c>
      <c r="D24" s="2">
        <f>SUM(G24,J24)</f>
        <v>1018</v>
      </c>
      <c r="E24" s="3">
        <f>SUM(F24:G24)</f>
        <v>4024</v>
      </c>
      <c r="F24" s="3">
        <v>3091</v>
      </c>
      <c r="G24" s="3">
        <v>933</v>
      </c>
      <c r="H24" s="3">
        <f t="shared" si="7"/>
        <v>128</v>
      </c>
      <c r="I24" s="19">
        <v>43</v>
      </c>
      <c r="J24" s="20">
        <v>85</v>
      </c>
    </row>
    <row r="25" spans="1:10" s="103" customFormat="1" ht="15" customHeight="1">
      <c r="A25" s="246" t="s">
        <v>613</v>
      </c>
      <c r="B25" s="308">
        <f t="shared" si="5"/>
        <v>4041</v>
      </c>
      <c r="C25" s="308">
        <f t="shared" si="6"/>
        <v>3126</v>
      </c>
      <c r="D25" s="308">
        <f>SUM(G25,J25)</f>
        <v>915</v>
      </c>
      <c r="E25" s="189">
        <f>SUM(F25:G25)</f>
        <v>3903</v>
      </c>
      <c r="F25" s="189">
        <v>3086</v>
      </c>
      <c r="G25" s="189">
        <v>817</v>
      </c>
      <c r="H25" s="189">
        <f t="shared" si="7"/>
        <v>138</v>
      </c>
      <c r="I25" s="229">
        <v>40</v>
      </c>
      <c r="J25" s="309">
        <v>98</v>
      </c>
    </row>
    <row r="26" spans="1:10" s="103" customFormat="1" ht="15" customHeight="1">
      <c r="A26" s="246" t="s">
        <v>614</v>
      </c>
      <c r="B26" s="308">
        <v>3885</v>
      </c>
      <c r="C26" s="308">
        <v>2891</v>
      </c>
      <c r="D26" s="308">
        <v>994</v>
      </c>
      <c r="E26" s="189">
        <v>3741</v>
      </c>
      <c r="F26" s="189">
        <v>2854</v>
      </c>
      <c r="G26" s="189">
        <v>888</v>
      </c>
      <c r="H26" s="189">
        <v>143</v>
      </c>
      <c r="I26" s="229">
        <v>37</v>
      </c>
      <c r="J26" s="309">
        <v>106</v>
      </c>
    </row>
    <row r="27" spans="1:10" s="7" customFormat="1" ht="15" customHeight="1">
      <c r="A27" s="246" t="s">
        <v>659</v>
      </c>
      <c r="B27" s="308">
        <f>SUM(C27,D27)</f>
        <v>2189</v>
      </c>
      <c r="C27" s="308">
        <f>SUM(F27,I27)</f>
        <v>1334</v>
      </c>
      <c r="D27" s="308">
        <f>SUM(G27,J27)</f>
        <v>855</v>
      </c>
      <c r="E27" s="189">
        <v>2055</v>
      </c>
      <c r="F27" s="189">
        <v>1306</v>
      </c>
      <c r="G27" s="189">
        <v>749</v>
      </c>
      <c r="H27" s="189">
        <f>SUM(I27:J27)</f>
        <v>134</v>
      </c>
      <c r="I27" s="229">
        <v>28</v>
      </c>
      <c r="J27" s="309">
        <v>106</v>
      </c>
    </row>
    <row r="28" spans="1:10" s="103" customFormat="1" ht="15" customHeight="1">
      <c r="A28" s="310" t="s">
        <v>663</v>
      </c>
      <c r="B28" s="311">
        <f t="shared" si="5"/>
        <v>1864</v>
      </c>
      <c r="C28" s="311">
        <f t="shared" si="6"/>
        <v>1129</v>
      </c>
      <c r="D28" s="311">
        <f>SUM(G28,J28)</f>
        <v>735</v>
      </c>
      <c r="E28" s="227">
        <v>1864</v>
      </c>
      <c r="F28" s="227">
        <v>1129</v>
      </c>
      <c r="G28" s="227">
        <v>735</v>
      </c>
      <c r="H28" s="227">
        <f t="shared" si="7"/>
        <v>0</v>
      </c>
      <c r="I28" s="312">
        <v>0</v>
      </c>
      <c r="J28" s="313">
        <v>0</v>
      </c>
    </row>
    <row r="29" spans="1:10" ht="13.5" customHeight="1">
      <c r="A29" s="7" t="s">
        <v>39</v>
      </c>
      <c r="B29" s="7"/>
      <c r="C29" s="7"/>
      <c r="D29" s="7"/>
      <c r="E29" s="48"/>
      <c r="F29" s="48"/>
      <c r="G29" s="48"/>
      <c r="H29" s="48"/>
      <c r="I29" s="48"/>
      <c r="J29" s="48"/>
    </row>
    <row r="30" ht="13.5" customHeight="1">
      <c r="A30" s="1" t="s">
        <v>585</v>
      </c>
    </row>
    <row r="31" ht="13.5" customHeight="1">
      <c r="A31" s="1" t="s">
        <v>586</v>
      </c>
    </row>
    <row r="32" spans="1:2" ht="13.5" customHeight="1">
      <c r="A32" s="6" t="s">
        <v>679</v>
      </c>
      <c r="B32" s="134"/>
    </row>
  </sheetData>
  <sheetProtection/>
  <mergeCells count="5">
    <mergeCell ref="A1:J1"/>
    <mergeCell ref="A5:A6"/>
    <mergeCell ref="B5:D5"/>
    <mergeCell ref="E5:G5"/>
    <mergeCell ref="H5:J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pane xSplit="1" ySplit="1" topLeftCell="B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J1"/>
    </sheetView>
  </sheetViews>
  <sheetFormatPr defaultColWidth="9.00390625" defaultRowHeight="13.5" customHeight="1"/>
  <cols>
    <col min="1" max="1" width="15.625" style="6" customWidth="1"/>
    <col min="2" max="10" width="8.50390625" style="6" customWidth="1"/>
    <col min="11" max="16384" width="9.00390625" style="6" customWidth="1"/>
  </cols>
  <sheetData>
    <row r="1" spans="1:10" s="26" customFormat="1" ht="19.5" customHeight="1">
      <c r="A1" s="392" t="s">
        <v>40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13.5" customHeight="1">
      <c r="A2" s="5" t="s">
        <v>44</v>
      </c>
      <c r="B2" s="48"/>
      <c r="C2" s="48"/>
      <c r="D2" s="48"/>
      <c r="E2" s="49"/>
      <c r="I2" s="78"/>
      <c r="J2" s="78"/>
    </row>
    <row r="3" spans="1:10" ht="13.5" customHeight="1">
      <c r="A3" s="49" t="s">
        <v>41</v>
      </c>
      <c r="B3" s="48"/>
      <c r="C3" s="48"/>
      <c r="D3" s="48"/>
      <c r="E3" s="49"/>
      <c r="I3" s="78"/>
      <c r="J3" s="78"/>
    </row>
    <row r="4" spans="1:10" ht="15" customHeight="1">
      <c r="A4" s="377" t="s">
        <v>221</v>
      </c>
      <c r="B4" s="405" t="s">
        <v>222</v>
      </c>
      <c r="C4" s="406"/>
      <c r="D4" s="407"/>
      <c r="E4" s="408" t="s">
        <v>227</v>
      </c>
      <c r="F4" s="408"/>
      <c r="G4" s="408"/>
      <c r="H4" s="408" t="s">
        <v>228</v>
      </c>
      <c r="I4" s="408"/>
      <c r="J4" s="409"/>
    </row>
    <row r="5" spans="1:10" ht="15" customHeight="1">
      <c r="A5" s="378"/>
      <c r="B5" s="79" t="s">
        <v>38</v>
      </c>
      <c r="C5" s="79" t="s">
        <v>42</v>
      </c>
      <c r="D5" s="113" t="s">
        <v>37</v>
      </c>
      <c r="E5" s="79" t="s">
        <v>38</v>
      </c>
      <c r="F5" s="79" t="s">
        <v>42</v>
      </c>
      <c r="G5" s="113" t="s">
        <v>37</v>
      </c>
      <c r="H5" s="79" t="s">
        <v>38</v>
      </c>
      <c r="I5" s="79" t="s">
        <v>42</v>
      </c>
      <c r="J5" s="114" t="s">
        <v>37</v>
      </c>
    </row>
    <row r="6" spans="1:10" s="7" customFormat="1" ht="15" customHeight="1">
      <c r="A6" s="281" t="s">
        <v>378</v>
      </c>
      <c r="B6" s="3">
        <f aca="true" t="shared" si="0" ref="B6:B19">SUM(C6:D6)</f>
        <v>164480</v>
      </c>
      <c r="C6" s="3">
        <f aca="true" t="shared" si="1" ref="C6:C19">SUM(F6,I6)</f>
        <v>128270</v>
      </c>
      <c r="D6" s="2">
        <f aca="true" t="shared" si="2" ref="D6:D19">SUM(G6,J6)</f>
        <v>36210</v>
      </c>
      <c r="E6" s="3">
        <f aca="true" t="shared" si="3" ref="E6:E19">SUM(F6:G6)</f>
        <v>164080</v>
      </c>
      <c r="F6" s="3">
        <v>127870</v>
      </c>
      <c r="G6" s="9">
        <v>36210</v>
      </c>
      <c r="H6" s="9">
        <f aca="true" t="shared" si="4" ref="H6:H19">SUM(I6:J6)</f>
        <v>400</v>
      </c>
      <c r="I6" s="9">
        <v>400</v>
      </c>
      <c r="J6" s="31">
        <v>0</v>
      </c>
    </row>
    <row r="7" spans="1:10" s="7" customFormat="1" ht="15" customHeight="1">
      <c r="A7" s="281" t="s">
        <v>379</v>
      </c>
      <c r="B7" s="3">
        <f t="shared" si="0"/>
        <v>166858</v>
      </c>
      <c r="C7" s="3">
        <f t="shared" si="1"/>
        <v>127012</v>
      </c>
      <c r="D7" s="2">
        <f t="shared" si="2"/>
        <v>39846</v>
      </c>
      <c r="E7" s="3">
        <f t="shared" si="3"/>
        <v>166458</v>
      </c>
      <c r="F7" s="3">
        <v>126612</v>
      </c>
      <c r="G7" s="9">
        <v>39846</v>
      </c>
      <c r="H7" s="9">
        <f t="shared" si="4"/>
        <v>400</v>
      </c>
      <c r="I7" s="9">
        <v>400</v>
      </c>
      <c r="J7" s="31">
        <v>0</v>
      </c>
    </row>
    <row r="8" spans="1:10" s="7" customFormat="1" ht="15" customHeight="1">
      <c r="A8" s="281" t="s">
        <v>380</v>
      </c>
      <c r="B8" s="3">
        <f t="shared" si="0"/>
        <v>171150</v>
      </c>
      <c r="C8" s="3">
        <f t="shared" si="1"/>
        <v>131072</v>
      </c>
      <c r="D8" s="2">
        <f t="shared" si="2"/>
        <v>40078</v>
      </c>
      <c r="E8" s="3">
        <f t="shared" si="3"/>
        <v>170750</v>
      </c>
      <c r="F8" s="3">
        <v>130672</v>
      </c>
      <c r="G8" s="9">
        <v>40078</v>
      </c>
      <c r="H8" s="9">
        <f t="shared" si="4"/>
        <v>400</v>
      </c>
      <c r="I8" s="9">
        <v>400</v>
      </c>
      <c r="J8" s="31">
        <v>0</v>
      </c>
    </row>
    <row r="9" spans="1:10" s="7" customFormat="1" ht="15" customHeight="1">
      <c r="A9" s="281" t="s">
        <v>381</v>
      </c>
      <c r="B9" s="3">
        <f t="shared" si="0"/>
        <v>150207</v>
      </c>
      <c r="C9" s="3">
        <f t="shared" si="1"/>
        <v>120218</v>
      </c>
      <c r="D9" s="2">
        <f t="shared" si="2"/>
        <v>29989</v>
      </c>
      <c r="E9" s="3">
        <f t="shared" si="3"/>
        <v>150207</v>
      </c>
      <c r="F9" s="3">
        <v>120218</v>
      </c>
      <c r="G9" s="9">
        <v>29989</v>
      </c>
      <c r="H9" s="9">
        <f t="shared" si="4"/>
        <v>0</v>
      </c>
      <c r="I9" s="9">
        <v>0</v>
      </c>
      <c r="J9" s="31">
        <v>0</v>
      </c>
    </row>
    <row r="10" spans="1:10" s="7" customFormat="1" ht="15" customHeight="1">
      <c r="A10" s="281" t="s">
        <v>382</v>
      </c>
      <c r="B10" s="9">
        <f t="shared" si="0"/>
        <v>137550</v>
      </c>
      <c r="C10" s="3">
        <f t="shared" si="1"/>
        <v>111169</v>
      </c>
      <c r="D10" s="9">
        <f t="shared" si="2"/>
        <v>26381</v>
      </c>
      <c r="E10" s="9">
        <f t="shared" si="3"/>
        <v>137150</v>
      </c>
      <c r="F10" s="9">
        <v>110769</v>
      </c>
      <c r="G10" s="9">
        <v>26381</v>
      </c>
      <c r="H10" s="9">
        <f t="shared" si="4"/>
        <v>400</v>
      </c>
      <c r="I10" s="9">
        <v>400</v>
      </c>
      <c r="J10" s="31">
        <v>0</v>
      </c>
    </row>
    <row r="11" spans="1:10" s="5" customFormat="1" ht="15" customHeight="1">
      <c r="A11" s="281" t="s">
        <v>383</v>
      </c>
      <c r="B11" s="9">
        <f t="shared" si="0"/>
        <v>120347</v>
      </c>
      <c r="C11" s="9">
        <f t="shared" si="1"/>
        <v>97074</v>
      </c>
      <c r="D11" s="9">
        <f t="shared" si="2"/>
        <v>23273</v>
      </c>
      <c r="E11" s="9">
        <f t="shared" si="3"/>
        <v>119947</v>
      </c>
      <c r="F11" s="9">
        <v>96674</v>
      </c>
      <c r="G11" s="9">
        <v>23273</v>
      </c>
      <c r="H11" s="9">
        <f t="shared" si="4"/>
        <v>400</v>
      </c>
      <c r="I11" s="9">
        <v>400</v>
      </c>
      <c r="J11" s="31">
        <v>0</v>
      </c>
    </row>
    <row r="12" spans="1:10" s="5" customFormat="1" ht="15" customHeight="1">
      <c r="A12" s="281" t="s">
        <v>384</v>
      </c>
      <c r="B12" s="9">
        <f t="shared" si="0"/>
        <v>118410</v>
      </c>
      <c r="C12" s="9">
        <f t="shared" si="1"/>
        <v>96804</v>
      </c>
      <c r="D12" s="9">
        <f t="shared" si="2"/>
        <v>21606</v>
      </c>
      <c r="E12" s="9">
        <f t="shared" si="3"/>
        <v>118010</v>
      </c>
      <c r="F12" s="9">
        <v>96404</v>
      </c>
      <c r="G12" s="9">
        <v>21606</v>
      </c>
      <c r="H12" s="9">
        <f t="shared" si="4"/>
        <v>400</v>
      </c>
      <c r="I12" s="9">
        <v>400</v>
      </c>
      <c r="J12" s="31">
        <v>0</v>
      </c>
    </row>
    <row r="13" spans="1:10" s="5" customFormat="1" ht="15" customHeight="1">
      <c r="A13" s="281" t="s">
        <v>385</v>
      </c>
      <c r="B13" s="9">
        <f t="shared" si="0"/>
        <v>127137</v>
      </c>
      <c r="C13" s="9">
        <f t="shared" si="1"/>
        <v>102124</v>
      </c>
      <c r="D13" s="9">
        <f t="shared" si="2"/>
        <v>25013</v>
      </c>
      <c r="E13" s="9">
        <f t="shared" si="3"/>
        <v>127037</v>
      </c>
      <c r="F13" s="9">
        <v>102024</v>
      </c>
      <c r="G13" s="9">
        <v>25013</v>
      </c>
      <c r="H13" s="9">
        <f t="shared" si="4"/>
        <v>100</v>
      </c>
      <c r="I13" s="9">
        <v>100</v>
      </c>
      <c r="J13" s="31">
        <v>0</v>
      </c>
    </row>
    <row r="14" spans="1:10" s="5" customFormat="1" ht="15" customHeight="1">
      <c r="A14" s="281" t="s">
        <v>386</v>
      </c>
      <c r="B14" s="9">
        <f t="shared" si="0"/>
        <v>137624</v>
      </c>
      <c r="C14" s="9">
        <f t="shared" si="1"/>
        <v>114973</v>
      </c>
      <c r="D14" s="9">
        <f t="shared" si="2"/>
        <v>22651</v>
      </c>
      <c r="E14" s="9">
        <f t="shared" si="3"/>
        <v>136424</v>
      </c>
      <c r="F14" s="9">
        <v>113773</v>
      </c>
      <c r="G14" s="9">
        <v>22651</v>
      </c>
      <c r="H14" s="9">
        <f t="shared" si="4"/>
        <v>1200</v>
      </c>
      <c r="I14" s="9">
        <v>1200</v>
      </c>
      <c r="J14" s="31">
        <v>0</v>
      </c>
    </row>
    <row r="15" spans="1:10" s="5" customFormat="1" ht="15" customHeight="1">
      <c r="A15" s="281" t="s">
        <v>387</v>
      </c>
      <c r="B15" s="9">
        <f t="shared" si="0"/>
        <v>124779</v>
      </c>
      <c r="C15" s="9">
        <f t="shared" si="1"/>
        <v>105469</v>
      </c>
      <c r="D15" s="9">
        <f t="shared" si="2"/>
        <v>19310</v>
      </c>
      <c r="E15" s="9">
        <f t="shared" si="3"/>
        <v>124379</v>
      </c>
      <c r="F15" s="9">
        <v>105069</v>
      </c>
      <c r="G15" s="9">
        <v>19310</v>
      </c>
      <c r="H15" s="9">
        <f t="shared" si="4"/>
        <v>400</v>
      </c>
      <c r="I15" s="9">
        <v>400</v>
      </c>
      <c r="J15" s="31">
        <v>0</v>
      </c>
    </row>
    <row r="16" spans="1:10" ht="15" customHeight="1">
      <c r="A16" s="281" t="s">
        <v>388</v>
      </c>
      <c r="B16" s="3">
        <f t="shared" si="0"/>
        <v>134223</v>
      </c>
      <c r="C16" s="3">
        <f t="shared" si="1"/>
        <v>111058</v>
      </c>
      <c r="D16" s="2">
        <f t="shared" si="2"/>
        <v>23165</v>
      </c>
      <c r="E16" s="3">
        <f t="shared" si="3"/>
        <v>133823</v>
      </c>
      <c r="F16" s="3">
        <v>110658</v>
      </c>
      <c r="G16" s="9">
        <v>23165</v>
      </c>
      <c r="H16" s="3">
        <f t="shared" si="4"/>
        <v>400</v>
      </c>
      <c r="I16" s="9">
        <v>400</v>
      </c>
      <c r="J16" s="31">
        <v>0</v>
      </c>
    </row>
    <row r="17" spans="1:10" ht="15" customHeight="1">
      <c r="A17" s="281" t="s">
        <v>389</v>
      </c>
      <c r="B17" s="3">
        <f t="shared" si="0"/>
        <v>124941</v>
      </c>
      <c r="C17" s="3">
        <f t="shared" si="1"/>
        <v>96534</v>
      </c>
      <c r="D17" s="2">
        <f t="shared" si="2"/>
        <v>28407</v>
      </c>
      <c r="E17" s="3">
        <f t="shared" si="3"/>
        <v>124541</v>
      </c>
      <c r="F17" s="3">
        <v>96134</v>
      </c>
      <c r="G17" s="9">
        <v>28407</v>
      </c>
      <c r="H17" s="3">
        <f t="shared" si="4"/>
        <v>400</v>
      </c>
      <c r="I17" s="9">
        <v>400</v>
      </c>
      <c r="J17" s="31">
        <v>0</v>
      </c>
    </row>
    <row r="18" spans="1:10" ht="15" customHeight="1">
      <c r="A18" s="281" t="s">
        <v>390</v>
      </c>
      <c r="B18" s="3">
        <f t="shared" si="0"/>
        <v>134129</v>
      </c>
      <c r="C18" s="3">
        <f t="shared" si="1"/>
        <v>103672</v>
      </c>
      <c r="D18" s="2">
        <f t="shared" si="2"/>
        <v>30457</v>
      </c>
      <c r="E18" s="3">
        <f t="shared" si="3"/>
        <v>133729</v>
      </c>
      <c r="F18" s="3">
        <v>103272</v>
      </c>
      <c r="G18" s="9">
        <v>30457</v>
      </c>
      <c r="H18" s="3">
        <f t="shared" si="4"/>
        <v>400</v>
      </c>
      <c r="I18" s="9">
        <v>400</v>
      </c>
      <c r="J18" s="31">
        <v>0</v>
      </c>
    </row>
    <row r="19" spans="1:10" ht="15" customHeight="1">
      <c r="A19" s="281" t="s">
        <v>391</v>
      </c>
      <c r="B19" s="3">
        <f t="shared" si="0"/>
        <v>127452</v>
      </c>
      <c r="C19" s="3">
        <f t="shared" si="1"/>
        <v>98018</v>
      </c>
      <c r="D19" s="2">
        <f t="shared" si="2"/>
        <v>29434</v>
      </c>
      <c r="E19" s="3">
        <f t="shared" si="3"/>
        <v>127452</v>
      </c>
      <c r="F19" s="3">
        <v>98018</v>
      </c>
      <c r="G19" s="9">
        <v>29434</v>
      </c>
      <c r="H19" s="3">
        <f t="shared" si="4"/>
        <v>0</v>
      </c>
      <c r="I19" s="9">
        <v>0</v>
      </c>
      <c r="J19" s="31">
        <v>0</v>
      </c>
    </row>
    <row r="20" spans="1:10" ht="15" customHeight="1">
      <c r="A20" s="281" t="s">
        <v>392</v>
      </c>
      <c r="B20" s="3">
        <f>SUM(C20:D20)</f>
        <v>123532</v>
      </c>
      <c r="C20" s="3">
        <f aca="true" t="shared" si="5" ref="C20:D23">SUM(F20,I20)</f>
        <v>98955</v>
      </c>
      <c r="D20" s="2">
        <f t="shared" si="5"/>
        <v>24577</v>
      </c>
      <c r="E20" s="3">
        <f>SUM(F20:G20)</f>
        <v>123132</v>
      </c>
      <c r="F20" s="3">
        <v>98555</v>
      </c>
      <c r="G20" s="9">
        <v>24577</v>
      </c>
      <c r="H20" s="3">
        <f>SUM(I20:J20)</f>
        <v>400</v>
      </c>
      <c r="I20" s="9">
        <v>400</v>
      </c>
      <c r="J20" s="31">
        <v>0</v>
      </c>
    </row>
    <row r="21" spans="1:10" s="7" customFormat="1" ht="15" customHeight="1">
      <c r="A21" s="281" t="s">
        <v>393</v>
      </c>
      <c r="B21" s="3">
        <f>SUM(C21:D21)</f>
        <v>117380</v>
      </c>
      <c r="C21" s="3">
        <f t="shared" si="5"/>
        <v>95350</v>
      </c>
      <c r="D21" s="2">
        <f t="shared" si="5"/>
        <v>22030</v>
      </c>
      <c r="E21" s="3">
        <f>SUM(F21:G21)</f>
        <v>116980</v>
      </c>
      <c r="F21" s="3">
        <v>94950</v>
      </c>
      <c r="G21" s="9">
        <v>22030</v>
      </c>
      <c r="H21" s="3">
        <f>SUM(I21:J21)</f>
        <v>400</v>
      </c>
      <c r="I21" s="9">
        <v>400</v>
      </c>
      <c r="J21" s="31">
        <v>0</v>
      </c>
    </row>
    <row r="22" spans="1:10" s="7" customFormat="1" ht="15" customHeight="1">
      <c r="A22" s="281" t="s">
        <v>394</v>
      </c>
      <c r="B22" s="3">
        <f>SUM(C22:D22)</f>
        <v>97502</v>
      </c>
      <c r="C22" s="3">
        <f t="shared" si="5"/>
        <v>80868</v>
      </c>
      <c r="D22" s="2">
        <f t="shared" si="5"/>
        <v>16634</v>
      </c>
      <c r="E22" s="3">
        <f>SUM(F22:G22)</f>
        <v>97502</v>
      </c>
      <c r="F22" s="3">
        <v>80868</v>
      </c>
      <c r="G22" s="9">
        <v>16634</v>
      </c>
      <c r="H22" s="3">
        <f>SUM(I22:J22)</f>
        <v>0</v>
      </c>
      <c r="I22" s="9">
        <v>0</v>
      </c>
      <c r="J22" s="31">
        <v>0</v>
      </c>
    </row>
    <row r="23" spans="1:10" s="7" customFormat="1" ht="15" customHeight="1">
      <c r="A23" s="281" t="s">
        <v>578</v>
      </c>
      <c r="B23" s="3">
        <f>SUM(C23:D23)</f>
        <v>105425</v>
      </c>
      <c r="C23" s="3">
        <f t="shared" si="5"/>
        <v>87344</v>
      </c>
      <c r="D23" s="2">
        <f t="shared" si="5"/>
        <v>18081</v>
      </c>
      <c r="E23" s="3">
        <f>SUM(F23:G23)</f>
        <v>105425</v>
      </c>
      <c r="F23" s="3">
        <v>87344</v>
      </c>
      <c r="G23" s="9">
        <v>18081</v>
      </c>
      <c r="H23" s="3">
        <f>SUM(I23:J23)</f>
        <v>0</v>
      </c>
      <c r="I23" s="9">
        <v>0</v>
      </c>
      <c r="J23" s="31">
        <v>0</v>
      </c>
    </row>
    <row r="24" spans="1:10" s="103" customFormat="1" ht="15" customHeight="1">
      <c r="A24" s="246" t="s">
        <v>613</v>
      </c>
      <c r="B24" s="189">
        <v>101702</v>
      </c>
      <c r="C24" s="189">
        <v>86896</v>
      </c>
      <c r="D24" s="308">
        <v>14806</v>
      </c>
      <c r="E24" s="189">
        <v>101702</v>
      </c>
      <c r="F24" s="189">
        <v>86896</v>
      </c>
      <c r="G24" s="234">
        <v>14806</v>
      </c>
      <c r="H24" s="189">
        <v>0</v>
      </c>
      <c r="I24" s="234">
        <v>0</v>
      </c>
      <c r="J24" s="235">
        <v>0</v>
      </c>
    </row>
    <row r="25" spans="1:10" s="103" customFormat="1" ht="15" customHeight="1">
      <c r="A25" s="246" t="s">
        <v>614</v>
      </c>
      <c r="B25" s="189">
        <v>96376</v>
      </c>
      <c r="C25" s="189">
        <v>96376</v>
      </c>
      <c r="D25" s="308">
        <v>0</v>
      </c>
      <c r="E25" s="189">
        <v>96376</v>
      </c>
      <c r="F25" s="189">
        <v>96376</v>
      </c>
      <c r="G25" s="234">
        <v>0</v>
      </c>
      <c r="H25" s="189">
        <v>0</v>
      </c>
      <c r="I25" s="234">
        <v>0</v>
      </c>
      <c r="J25" s="235">
        <v>0</v>
      </c>
    </row>
    <row r="26" spans="1:10" s="7" customFormat="1" ht="15" customHeight="1">
      <c r="A26" s="246" t="s">
        <v>651</v>
      </c>
      <c r="B26" s="189">
        <f>SUM(C26:D26)</f>
        <v>88945</v>
      </c>
      <c r="C26" s="189">
        <v>88945</v>
      </c>
      <c r="D26" s="308">
        <v>0</v>
      </c>
      <c r="E26" s="189">
        <f>SUM(F26:G26)</f>
        <v>88945</v>
      </c>
      <c r="F26" s="189">
        <v>88945</v>
      </c>
      <c r="G26" s="234">
        <v>0</v>
      </c>
      <c r="H26" s="189">
        <f>SUM(I26:J26)</f>
        <v>0</v>
      </c>
      <c r="I26" s="234">
        <v>0</v>
      </c>
      <c r="J26" s="235">
        <v>0</v>
      </c>
    </row>
    <row r="27" spans="1:10" s="103" customFormat="1" ht="15" customHeight="1">
      <c r="A27" s="310" t="s">
        <v>664</v>
      </c>
      <c r="B27" s="227">
        <f>SUM(C27:D27)</f>
        <v>90774</v>
      </c>
      <c r="C27" s="227">
        <v>90774</v>
      </c>
      <c r="D27" s="311">
        <v>0</v>
      </c>
      <c r="E27" s="227">
        <f>SUM(F27:G27)</f>
        <v>90774</v>
      </c>
      <c r="F27" s="227">
        <v>90774</v>
      </c>
      <c r="G27" s="252">
        <v>0</v>
      </c>
      <c r="H27" s="227">
        <f>SUM(I27:J27)</f>
        <v>0</v>
      </c>
      <c r="I27" s="252">
        <v>0</v>
      </c>
      <c r="J27" s="253">
        <v>0</v>
      </c>
    </row>
    <row r="28" spans="2:5" ht="13.5" customHeight="1">
      <c r="B28" s="49"/>
      <c r="C28" s="49"/>
      <c r="D28" s="49"/>
      <c r="E28" s="49"/>
    </row>
    <row r="29" spans="1:5" ht="13.5" customHeight="1">
      <c r="A29" s="5" t="s">
        <v>45</v>
      </c>
      <c r="B29" s="49"/>
      <c r="C29" s="49"/>
      <c r="D29" s="49"/>
      <c r="E29" s="49"/>
    </row>
    <row r="30" spans="1:5" ht="13.5" customHeight="1">
      <c r="A30" s="49" t="s">
        <v>41</v>
      </c>
      <c r="B30" s="49"/>
      <c r="C30" s="49"/>
      <c r="D30" s="49"/>
      <c r="E30" s="49"/>
    </row>
    <row r="31" spans="1:10" ht="15" customHeight="1">
      <c r="A31" s="377" t="s">
        <v>221</v>
      </c>
      <c r="B31" s="405" t="s">
        <v>222</v>
      </c>
      <c r="C31" s="406"/>
      <c r="D31" s="407"/>
      <c r="E31" s="408" t="s">
        <v>227</v>
      </c>
      <c r="F31" s="408"/>
      <c r="G31" s="408"/>
      <c r="H31" s="408" t="s">
        <v>228</v>
      </c>
      <c r="I31" s="408"/>
      <c r="J31" s="409"/>
    </row>
    <row r="32" spans="1:10" ht="15" customHeight="1">
      <c r="A32" s="378"/>
      <c r="B32" s="79" t="s">
        <v>38</v>
      </c>
      <c r="C32" s="79" t="s">
        <v>42</v>
      </c>
      <c r="D32" s="113" t="s">
        <v>37</v>
      </c>
      <c r="E32" s="79" t="s">
        <v>38</v>
      </c>
      <c r="F32" s="79" t="s">
        <v>42</v>
      </c>
      <c r="G32" s="113" t="s">
        <v>37</v>
      </c>
      <c r="H32" s="79" t="s">
        <v>38</v>
      </c>
      <c r="I32" s="79" t="s">
        <v>42</v>
      </c>
      <c r="J32" s="114" t="s">
        <v>37</v>
      </c>
    </row>
    <row r="33" spans="1:10" s="7" customFormat="1" ht="15" customHeight="1">
      <c r="A33" s="281" t="s">
        <v>378</v>
      </c>
      <c r="B33" s="3">
        <f>SUM(C33:D33)</f>
        <v>109620</v>
      </c>
      <c r="C33" s="3">
        <f aca="true" t="shared" si="6" ref="C33:C46">SUM(F33,I33)</f>
        <v>99422</v>
      </c>
      <c r="D33" s="2">
        <f aca="true" t="shared" si="7" ref="D33:D46">SUM(G33,J33)</f>
        <v>10198</v>
      </c>
      <c r="E33" s="3">
        <f>SUM(F33:G33)</f>
        <v>109220</v>
      </c>
      <c r="F33" s="3">
        <v>99022</v>
      </c>
      <c r="G33" s="9">
        <v>10198</v>
      </c>
      <c r="H33" s="9">
        <f>SUM(I33:J33)</f>
        <v>400</v>
      </c>
      <c r="I33" s="9">
        <v>400</v>
      </c>
      <c r="J33" s="31">
        <v>0</v>
      </c>
    </row>
    <row r="34" spans="1:10" s="7" customFormat="1" ht="15" customHeight="1">
      <c r="A34" s="281" t="s">
        <v>379</v>
      </c>
      <c r="B34" s="3">
        <f aca="true" t="shared" si="8" ref="B34:B46">SUM(C34:D34)</f>
        <v>114379</v>
      </c>
      <c r="C34" s="3">
        <f t="shared" si="6"/>
        <v>103498</v>
      </c>
      <c r="D34" s="2">
        <f t="shared" si="7"/>
        <v>10881</v>
      </c>
      <c r="E34" s="3">
        <f aca="true" t="shared" si="9" ref="E34:E46">SUM(F34:G34)</f>
        <v>113979</v>
      </c>
      <c r="F34" s="3">
        <v>103098</v>
      </c>
      <c r="G34" s="9">
        <v>10881</v>
      </c>
      <c r="H34" s="9">
        <f aca="true" t="shared" si="10" ref="H34:H46">SUM(I34:J34)</f>
        <v>400</v>
      </c>
      <c r="I34" s="9">
        <v>400</v>
      </c>
      <c r="J34" s="31">
        <v>0</v>
      </c>
    </row>
    <row r="35" spans="1:10" s="7" customFormat="1" ht="15" customHeight="1">
      <c r="A35" s="281" t="s">
        <v>380</v>
      </c>
      <c r="B35" s="3">
        <f t="shared" si="8"/>
        <v>113247</v>
      </c>
      <c r="C35" s="3">
        <f t="shared" si="6"/>
        <v>101618</v>
      </c>
      <c r="D35" s="2">
        <f t="shared" si="7"/>
        <v>11629</v>
      </c>
      <c r="E35" s="3">
        <f t="shared" si="9"/>
        <v>112847</v>
      </c>
      <c r="F35" s="3">
        <v>101218</v>
      </c>
      <c r="G35" s="9">
        <v>11629</v>
      </c>
      <c r="H35" s="9">
        <f t="shared" si="10"/>
        <v>400</v>
      </c>
      <c r="I35" s="9">
        <v>400</v>
      </c>
      <c r="J35" s="31">
        <v>0</v>
      </c>
    </row>
    <row r="36" spans="1:10" s="7" customFormat="1" ht="15" customHeight="1">
      <c r="A36" s="281" t="s">
        <v>381</v>
      </c>
      <c r="B36" s="3">
        <f t="shared" si="8"/>
        <v>101800</v>
      </c>
      <c r="C36" s="3">
        <f t="shared" si="6"/>
        <v>93251</v>
      </c>
      <c r="D36" s="2">
        <f t="shared" si="7"/>
        <v>8549</v>
      </c>
      <c r="E36" s="3">
        <f t="shared" si="9"/>
        <v>101800</v>
      </c>
      <c r="F36" s="3">
        <v>93251</v>
      </c>
      <c r="G36" s="9">
        <v>8549</v>
      </c>
      <c r="H36" s="9">
        <f t="shared" si="10"/>
        <v>0</v>
      </c>
      <c r="I36" s="9">
        <v>0</v>
      </c>
      <c r="J36" s="31">
        <v>0</v>
      </c>
    </row>
    <row r="37" spans="1:10" s="7" customFormat="1" ht="15" customHeight="1">
      <c r="A37" s="281" t="s">
        <v>382</v>
      </c>
      <c r="B37" s="9">
        <f t="shared" si="8"/>
        <v>102444</v>
      </c>
      <c r="C37" s="3">
        <f t="shared" si="6"/>
        <v>94311</v>
      </c>
      <c r="D37" s="9">
        <f t="shared" si="7"/>
        <v>8133</v>
      </c>
      <c r="E37" s="9">
        <f t="shared" si="9"/>
        <v>102044</v>
      </c>
      <c r="F37" s="9">
        <v>93911</v>
      </c>
      <c r="G37" s="9">
        <v>8133</v>
      </c>
      <c r="H37" s="9">
        <f t="shared" si="10"/>
        <v>400</v>
      </c>
      <c r="I37" s="9">
        <v>400</v>
      </c>
      <c r="J37" s="31">
        <v>0</v>
      </c>
    </row>
    <row r="38" spans="1:10" s="5" customFormat="1" ht="15" customHeight="1">
      <c r="A38" s="281" t="s">
        <v>383</v>
      </c>
      <c r="B38" s="9">
        <f t="shared" si="8"/>
        <v>95756</v>
      </c>
      <c r="C38" s="9">
        <f t="shared" si="6"/>
        <v>88241</v>
      </c>
      <c r="D38" s="9">
        <f t="shared" si="7"/>
        <v>7515</v>
      </c>
      <c r="E38" s="9">
        <f t="shared" si="9"/>
        <v>95356</v>
      </c>
      <c r="F38" s="9">
        <v>87841</v>
      </c>
      <c r="G38" s="9">
        <v>7515</v>
      </c>
      <c r="H38" s="9">
        <f t="shared" si="10"/>
        <v>400</v>
      </c>
      <c r="I38" s="9">
        <v>400</v>
      </c>
      <c r="J38" s="31">
        <v>0</v>
      </c>
    </row>
    <row r="39" spans="1:10" s="5" customFormat="1" ht="15" customHeight="1">
      <c r="A39" s="281" t="s">
        <v>384</v>
      </c>
      <c r="B39" s="9">
        <f t="shared" si="8"/>
        <v>77002</v>
      </c>
      <c r="C39" s="9">
        <f t="shared" si="6"/>
        <v>68732</v>
      </c>
      <c r="D39" s="9">
        <f t="shared" si="7"/>
        <v>8270</v>
      </c>
      <c r="E39" s="9">
        <f t="shared" si="9"/>
        <v>76602</v>
      </c>
      <c r="F39" s="9">
        <v>68332</v>
      </c>
      <c r="G39" s="9">
        <v>8270</v>
      </c>
      <c r="H39" s="9">
        <f t="shared" si="10"/>
        <v>400</v>
      </c>
      <c r="I39" s="9">
        <v>400</v>
      </c>
      <c r="J39" s="31">
        <v>0</v>
      </c>
    </row>
    <row r="40" spans="1:10" s="5" customFormat="1" ht="15" customHeight="1">
      <c r="A40" s="281" t="s">
        <v>385</v>
      </c>
      <c r="B40" s="9">
        <f t="shared" si="8"/>
        <v>93436</v>
      </c>
      <c r="C40" s="9">
        <f t="shared" si="6"/>
        <v>83636</v>
      </c>
      <c r="D40" s="9">
        <f t="shared" si="7"/>
        <v>9800</v>
      </c>
      <c r="E40" s="9">
        <f t="shared" si="9"/>
        <v>93036</v>
      </c>
      <c r="F40" s="9">
        <v>83236</v>
      </c>
      <c r="G40" s="9">
        <v>9800</v>
      </c>
      <c r="H40" s="9">
        <f t="shared" si="10"/>
        <v>400</v>
      </c>
      <c r="I40" s="9">
        <v>400</v>
      </c>
      <c r="J40" s="31">
        <v>0</v>
      </c>
    </row>
    <row r="41" spans="1:10" s="5" customFormat="1" ht="15" customHeight="1">
      <c r="A41" s="281" t="s">
        <v>386</v>
      </c>
      <c r="B41" s="9">
        <f t="shared" si="8"/>
        <v>92872</v>
      </c>
      <c r="C41" s="9">
        <f t="shared" si="6"/>
        <v>83817</v>
      </c>
      <c r="D41" s="9">
        <f t="shared" si="7"/>
        <v>9055</v>
      </c>
      <c r="E41" s="9">
        <f t="shared" si="9"/>
        <v>92472</v>
      </c>
      <c r="F41" s="9">
        <v>83417</v>
      </c>
      <c r="G41" s="9">
        <v>9055</v>
      </c>
      <c r="H41" s="9">
        <f t="shared" si="10"/>
        <v>400</v>
      </c>
      <c r="I41" s="9">
        <v>400</v>
      </c>
      <c r="J41" s="31">
        <v>0</v>
      </c>
    </row>
    <row r="42" spans="1:10" s="5" customFormat="1" ht="15" customHeight="1">
      <c r="A42" s="281" t="s">
        <v>387</v>
      </c>
      <c r="B42" s="9">
        <f t="shared" si="8"/>
        <v>79122</v>
      </c>
      <c r="C42" s="9">
        <f t="shared" si="6"/>
        <v>70492</v>
      </c>
      <c r="D42" s="9">
        <f t="shared" si="7"/>
        <v>8630</v>
      </c>
      <c r="E42" s="9">
        <f t="shared" si="9"/>
        <v>78722</v>
      </c>
      <c r="F42" s="9">
        <v>70092</v>
      </c>
      <c r="G42" s="9">
        <v>8630</v>
      </c>
      <c r="H42" s="9">
        <f t="shared" si="10"/>
        <v>400</v>
      </c>
      <c r="I42" s="9">
        <v>400</v>
      </c>
      <c r="J42" s="31">
        <v>0</v>
      </c>
    </row>
    <row r="43" spans="1:10" ht="15" customHeight="1">
      <c r="A43" s="281" t="s">
        <v>388</v>
      </c>
      <c r="B43" s="3">
        <f t="shared" si="8"/>
        <v>80142</v>
      </c>
      <c r="C43" s="3">
        <f t="shared" si="6"/>
        <v>71232</v>
      </c>
      <c r="D43" s="2">
        <f t="shared" si="7"/>
        <v>8910</v>
      </c>
      <c r="E43" s="3">
        <f t="shared" si="9"/>
        <v>79742</v>
      </c>
      <c r="F43" s="3">
        <v>70832</v>
      </c>
      <c r="G43" s="9">
        <v>8910</v>
      </c>
      <c r="H43" s="3">
        <f t="shared" si="10"/>
        <v>400</v>
      </c>
      <c r="I43" s="9">
        <v>400</v>
      </c>
      <c r="J43" s="31">
        <v>0</v>
      </c>
    </row>
    <row r="44" spans="1:10" ht="15" customHeight="1">
      <c r="A44" s="281" t="s">
        <v>389</v>
      </c>
      <c r="B44" s="3">
        <f t="shared" si="8"/>
        <v>76011</v>
      </c>
      <c r="C44" s="3">
        <f t="shared" si="6"/>
        <v>66286</v>
      </c>
      <c r="D44" s="2">
        <f t="shared" si="7"/>
        <v>9725</v>
      </c>
      <c r="E44" s="3">
        <f t="shared" si="9"/>
        <v>75611</v>
      </c>
      <c r="F44" s="3">
        <v>65886</v>
      </c>
      <c r="G44" s="9">
        <v>9725</v>
      </c>
      <c r="H44" s="3">
        <f t="shared" si="10"/>
        <v>400</v>
      </c>
      <c r="I44" s="9">
        <v>400</v>
      </c>
      <c r="J44" s="31">
        <v>0</v>
      </c>
    </row>
    <row r="45" spans="1:10" ht="15" customHeight="1">
      <c r="A45" s="281" t="s">
        <v>390</v>
      </c>
      <c r="B45" s="3">
        <f t="shared" si="8"/>
        <v>75696</v>
      </c>
      <c r="C45" s="3">
        <f t="shared" si="6"/>
        <v>66486</v>
      </c>
      <c r="D45" s="2">
        <f t="shared" si="7"/>
        <v>9210</v>
      </c>
      <c r="E45" s="3">
        <f t="shared" si="9"/>
        <v>75296</v>
      </c>
      <c r="F45" s="3">
        <v>66086</v>
      </c>
      <c r="G45" s="9">
        <v>9210</v>
      </c>
      <c r="H45" s="3">
        <f t="shared" si="10"/>
        <v>400</v>
      </c>
      <c r="I45" s="9">
        <v>400</v>
      </c>
      <c r="J45" s="31">
        <v>0</v>
      </c>
    </row>
    <row r="46" spans="1:10" ht="15" customHeight="1">
      <c r="A46" s="281" t="s">
        <v>391</v>
      </c>
      <c r="B46" s="3">
        <f t="shared" si="8"/>
        <v>79947</v>
      </c>
      <c r="C46" s="3">
        <f t="shared" si="6"/>
        <v>70396</v>
      </c>
      <c r="D46" s="2">
        <f t="shared" si="7"/>
        <v>9551</v>
      </c>
      <c r="E46" s="3">
        <f t="shared" si="9"/>
        <v>79947</v>
      </c>
      <c r="F46" s="3">
        <v>70396</v>
      </c>
      <c r="G46" s="9">
        <v>9551</v>
      </c>
      <c r="H46" s="3">
        <f t="shared" si="10"/>
        <v>0</v>
      </c>
      <c r="I46" s="9">
        <v>0</v>
      </c>
      <c r="J46" s="31">
        <v>0</v>
      </c>
    </row>
    <row r="47" spans="1:10" ht="15" customHeight="1">
      <c r="A47" s="281" t="s">
        <v>392</v>
      </c>
      <c r="B47" s="3">
        <f>SUM(C47:D47)</f>
        <v>87239</v>
      </c>
      <c r="C47" s="3">
        <f aca="true" t="shared" si="11" ref="C47:D50">SUM(F47,I47)</f>
        <v>78057</v>
      </c>
      <c r="D47" s="2">
        <f t="shared" si="11"/>
        <v>9182</v>
      </c>
      <c r="E47" s="3">
        <f>SUM(F47:G47)</f>
        <v>86839</v>
      </c>
      <c r="F47" s="3">
        <v>77657</v>
      </c>
      <c r="G47" s="9">
        <v>9182</v>
      </c>
      <c r="H47" s="3">
        <f>SUM(I47:J47)</f>
        <v>400</v>
      </c>
      <c r="I47" s="9">
        <v>400</v>
      </c>
      <c r="J47" s="31">
        <v>0</v>
      </c>
    </row>
    <row r="48" spans="1:10" s="7" customFormat="1" ht="15" customHeight="1">
      <c r="A48" s="281" t="s">
        <v>393</v>
      </c>
      <c r="B48" s="3">
        <f>SUM(C48:D48)</f>
        <v>78050</v>
      </c>
      <c r="C48" s="3">
        <f t="shared" si="11"/>
        <v>67555</v>
      </c>
      <c r="D48" s="2">
        <f t="shared" si="11"/>
        <v>10495</v>
      </c>
      <c r="E48" s="3">
        <f>SUM(F48:G48)</f>
        <v>78050</v>
      </c>
      <c r="F48" s="3">
        <v>67555</v>
      </c>
      <c r="G48" s="9">
        <v>10495</v>
      </c>
      <c r="H48" s="3">
        <f>SUM(I48:J48)</f>
        <v>0</v>
      </c>
      <c r="I48" s="9">
        <v>0</v>
      </c>
      <c r="J48" s="31">
        <v>0</v>
      </c>
    </row>
    <row r="49" spans="1:10" s="7" customFormat="1" ht="15" customHeight="1">
      <c r="A49" s="281" t="s">
        <v>394</v>
      </c>
      <c r="B49" s="3">
        <f>SUM(C49:D49)</f>
        <v>66714</v>
      </c>
      <c r="C49" s="3">
        <f t="shared" si="11"/>
        <v>57444</v>
      </c>
      <c r="D49" s="2">
        <f t="shared" si="11"/>
        <v>9270</v>
      </c>
      <c r="E49" s="3">
        <f>SUM(F49:G49)</f>
        <v>66714</v>
      </c>
      <c r="F49" s="3">
        <v>57444</v>
      </c>
      <c r="G49" s="9">
        <v>9270</v>
      </c>
      <c r="H49" s="3">
        <f>SUM(I49:J49)</f>
        <v>0</v>
      </c>
      <c r="I49" s="9">
        <v>0</v>
      </c>
      <c r="J49" s="31">
        <v>0</v>
      </c>
    </row>
    <row r="50" spans="1:10" s="7" customFormat="1" ht="15" customHeight="1">
      <c r="A50" s="281" t="s">
        <v>578</v>
      </c>
      <c r="B50" s="3">
        <f>SUM(C50:D50)</f>
        <v>78141</v>
      </c>
      <c r="C50" s="3">
        <f t="shared" si="11"/>
        <v>70256</v>
      </c>
      <c r="D50" s="2">
        <f t="shared" si="11"/>
        <v>7885</v>
      </c>
      <c r="E50" s="3">
        <f>SUM(F50:G50)</f>
        <v>78141</v>
      </c>
      <c r="F50" s="3">
        <v>70256</v>
      </c>
      <c r="G50" s="9">
        <v>7885</v>
      </c>
      <c r="H50" s="3">
        <f>SUM(I50:J50)</f>
        <v>0</v>
      </c>
      <c r="I50" s="9">
        <v>0</v>
      </c>
      <c r="J50" s="31">
        <v>0</v>
      </c>
    </row>
    <row r="51" spans="1:10" s="103" customFormat="1" ht="15" customHeight="1">
      <c r="A51" s="246" t="s">
        <v>613</v>
      </c>
      <c r="B51" s="189">
        <v>78518</v>
      </c>
      <c r="C51" s="189">
        <v>73758</v>
      </c>
      <c r="D51" s="308">
        <v>4760</v>
      </c>
      <c r="E51" s="189">
        <v>78518</v>
      </c>
      <c r="F51" s="189">
        <v>73758</v>
      </c>
      <c r="G51" s="234">
        <v>4760</v>
      </c>
      <c r="H51" s="189">
        <v>0</v>
      </c>
      <c r="I51" s="234">
        <v>0</v>
      </c>
      <c r="J51" s="235">
        <v>0</v>
      </c>
    </row>
    <row r="52" spans="1:10" s="103" customFormat="1" ht="15" customHeight="1">
      <c r="A52" s="246" t="s">
        <v>614</v>
      </c>
      <c r="B52" s="189">
        <v>76447</v>
      </c>
      <c r="C52" s="189">
        <v>76447</v>
      </c>
      <c r="D52" s="308">
        <v>0</v>
      </c>
      <c r="E52" s="189">
        <v>76447</v>
      </c>
      <c r="F52" s="189">
        <v>76447</v>
      </c>
      <c r="G52" s="234">
        <v>0</v>
      </c>
      <c r="H52" s="189">
        <v>0</v>
      </c>
      <c r="I52" s="234">
        <v>0</v>
      </c>
      <c r="J52" s="235">
        <v>0</v>
      </c>
    </row>
    <row r="53" spans="1:10" s="7" customFormat="1" ht="15" customHeight="1">
      <c r="A53" s="246" t="s">
        <v>651</v>
      </c>
      <c r="B53" s="189">
        <f>SUM(C53:D53)</f>
        <v>68446</v>
      </c>
      <c r="C53" s="189">
        <v>68446</v>
      </c>
      <c r="D53" s="308">
        <v>0</v>
      </c>
      <c r="E53" s="189">
        <f>SUM(F53:G53)</f>
        <v>68446</v>
      </c>
      <c r="F53" s="189">
        <v>68446</v>
      </c>
      <c r="G53" s="234">
        <v>0</v>
      </c>
      <c r="H53" s="189">
        <f>SUM(I53:J53)</f>
        <v>0</v>
      </c>
      <c r="I53" s="234">
        <v>0</v>
      </c>
      <c r="J53" s="235">
        <v>0</v>
      </c>
    </row>
    <row r="54" spans="1:10" s="103" customFormat="1" ht="15" customHeight="1">
      <c r="A54" s="310" t="s">
        <v>664</v>
      </c>
      <c r="B54" s="227">
        <f>SUM(C54:D54)</f>
        <v>66281</v>
      </c>
      <c r="C54" s="227">
        <v>66281</v>
      </c>
      <c r="D54" s="311">
        <v>0</v>
      </c>
      <c r="E54" s="227">
        <f>SUM(F54:G54)</f>
        <v>66281</v>
      </c>
      <c r="F54" s="227">
        <v>66281</v>
      </c>
      <c r="G54" s="252">
        <v>0</v>
      </c>
      <c r="H54" s="227">
        <f>SUM(I54:J54)</f>
        <v>0</v>
      </c>
      <c r="I54" s="252">
        <v>0</v>
      </c>
      <c r="J54" s="253">
        <v>0</v>
      </c>
    </row>
    <row r="55" ht="13.5" customHeight="1">
      <c r="A55" s="6" t="s">
        <v>43</v>
      </c>
    </row>
    <row r="56" ht="13.5" customHeight="1">
      <c r="A56" s="6" t="s">
        <v>682</v>
      </c>
    </row>
  </sheetData>
  <sheetProtection/>
  <mergeCells count="9">
    <mergeCell ref="A1:J1"/>
    <mergeCell ref="A4:A5"/>
    <mergeCell ref="B4:D4"/>
    <mergeCell ref="E4:G4"/>
    <mergeCell ref="H4:J4"/>
    <mergeCell ref="A31:A32"/>
    <mergeCell ref="B31:D31"/>
    <mergeCell ref="E31:G31"/>
    <mergeCell ref="H31:J3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E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E1"/>
    </sheetView>
  </sheetViews>
  <sheetFormatPr defaultColWidth="16.125" defaultRowHeight="13.5" customHeight="1"/>
  <cols>
    <col min="1" max="1" width="13.75390625" style="186" customWidth="1"/>
    <col min="2" max="4" width="16.625" style="186" customWidth="1"/>
    <col min="5" max="5" width="19.625" style="186" customWidth="1"/>
    <col min="6" max="8" width="16.625" style="186" customWidth="1"/>
    <col min="9" max="9" width="19.625" style="186" customWidth="1"/>
    <col min="10" max="11" width="0.875" style="349" customWidth="1"/>
    <col min="12" max="16384" width="16.125" style="186" customWidth="1"/>
  </cols>
  <sheetData>
    <row r="1" spans="1:11" s="185" customFormat="1" ht="19.5" customHeight="1">
      <c r="A1" s="413" t="s">
        <v>163</v>
      </c>
      <c r="B1" s="413"/>
      <c r="C1" s="413"/>
      <c r="D1" s="413"/>
      <c r="E1" s="413"/>
      <c r="J1" s="357"/>
      <c r="K1" s="357"/>
    </row>
    <row r="2" spans="1:11" s="185" customFormat="1" ht="19.5" customHeight="1">
      <c r="A2" s="184"/>
      <c r="B2" s="184"/>
      <c r="C2" s="184"/>
      <c r="D2" s="184"/>
      <c r="E2" s="184"/>
      <c r="J2" s="357"/>
      <c r="K2" s="357"/>
    </row>
    <row r="3" spans="1:2" ht="19.5" customHeight="1">
      <c r="A3" s="416" t="s">
        <v>46</v>
      </c>
      <c r="B3" s="416"/>
    </row>
    <row r="4" spans="1:2" ht="15" customHeight="1">
      <c r="A4" s="417" t="s">
        <v>48</v>
      </c>
      <c r="B4" s="417"/>
    </row>
    <row r="5" spans="1:2" ht="13.5" customHeight="1">
      <c r="A5" s="412" t="s">
        <v>47</v>
      </c>
      <c r="B5" s="412"/>
    </row>
    <row r="6" spans="1:9" ht="15" customHeight="1">
      <c r="A6" s="414" t="s">
        <v>229</v>
      </c>
      <c r="B6" s="410" t="s">
        <v>233</v>
      </c>
      <c r="C6" s="411"/>
      <c r="D6" s="411"/>
      <c r="E6" s="411"/>
      <c r="F6" s="410" t="s">
        <v>234</v>
      </c>
      <c r="G6" s="411"/>
      <c r="H6" s="411"/>
      <c r="I6" s="411"/>
    </row>
    <row r="7" spans="1:9" ht="30" customHeight="1">
      <c r="A7" s="415"/>
      <c r="B7" s="188" t="s">
        <v>230</v>
      </c>
      <c r="C7" s="188" t="s">
        <v>231</v>
      </c>
      <c r="D7" s="188" t="s">
        <v>232</v>
      </c>
      <c r="E7" s="293" t="s">
        <v>102</v>
      </c>
      <c r="F7" s="188" t="s">
        <v>230</v>
      </c>
      <c r="G7" s="188" t="s">
        <v>235</v>
      </c>
      <c r="H7" s="188" t="s">
        <v>236</v>
      </c>
      <c r="I7" s="293" t="s">
        <v>102</v>
      </c>
    </row>
    <row r="8" spans="1:9" ht="15" customHeight="1">
      <c r="A8" s="286" t="s">
        <v>396</v>
      </c>
      <c r="B8" s="189">
        <f>SUM(C8:D8)</f>
        <v>7390863</v>
      </c>
      <c r="C8" s="189">
        <v>56513</v>
      </c>
      <c r="D8" s="189">
        <v>7334350</v>
      </c>
      <c r="E8" s="190">
        <v>-14.3</v>
      </c>
      <c r="F8" s="189">
        <f>SUM(G8:H8)</f>
        <v>13543668</v>
      </c>
      <c r="G8" s="189">
        <v>4454782</v>
      </c>
      <c r="H8" s="189">
        <v>9088886</v>
      </c>
      <c r="I8" s="190">
        <v>1.5</v>
      </c>
    </row>
    <row r="9" spans="1:9" ht="15" customHeight="1">
      <c r="A9" s="286" t="s">
        <v>361</v>
      </c>
      <c r="B9" s="189">
        <f aca="true" t="shared" si="0" ref="B9:B19">SUM(C9:D9)</f>
        <v>7559361</v>
      </c>
      <c r="C9" s="189">
        <v>73392</v>
      </c>
      <c r="D9" s="189">
        <v>7485969</v>
      </c>
      <c r="E9" s="190">
        <v>2.279814955303596</v>
      </c>
      <c r="F9" s="189">
        <f aca="true" t="shared" si="1" ref="F9:F19">SUM(G9:H9)</f>
        <v>13270509</v>
      </c>
      <c r="G9" s="189">
        <v>4210246</v>
      </c>
      <c r="H9" s="189">
        <v>9060263</v>
      </c>
      <c r="I9" s="190">
        <f aca="true" t="shared" si="2" ref="I9:I22">(F9-F8)/F8*100</f>
        <v>-2.016876078179117</v>
      </c>
    </row>
    <row r="10" spans="1:9" ht="15" customHeight="1">
      <c r="A10" s="286" t="s">
        <v>362</v>
      </c>
      <c r="B10" s="189">
        <f t="shared" si="0"/>
        <v>7514015</v>
      </c>
      <c r="C10" s="189">
        <v>104172</v>
      </c>
      <c r="D10" s="189">
        <v>7409843</v>
      </c>
      <c r="E10" s="190">
        <v>-0.5998655177335757</v>
      </c>
      <c r="F10" s="189">
        <f t="shared" si="1"/>
        <v>13190885</v>
      </c>
      <c r="G10" s="189">
        <v>3727397</v>
      </c>
      <c r="H10" s="189">
        <v>9463488</v>
      </c>
      <c r="I10" s="190">
        <f t="shared" si="2"/>
        <v>-0.6000071285886622</v>
      </c>
    </row>
    <row r="11" spans="1:9" ht="15" customHeight="1">
      <c r="A11" s="286" t="s">
        <v>363</v>
      </c>
      <c r="B11" s="189">
        <f t="shared" si="0"/>
        <v>7404028</v>
      </c>
      <c r="C11" s="189">
        <v>117254</v>
      </c>
      <c r="D11" s="189">
        <v>7286774</v>
      </c>
      <c r="E11" s="190">
        <v>-1.4637580574433242</v>
      </c>
      <c r="F11" s="189">
        <f t="shared" si="1"/>
        <v>13523609</v>
      </c>
      <c r="G11" s="189">
        <v>4369153</v>
      </c>
      <c r="H11" s="189">
        <v>9154456</v>
      </c>
      <c r="I11" s="190">
        <f t="shared" si="2"/>
        <v>2.5223781421792397</v>
      </c>
    </row>
    <row r="12" spans="1:9" ht="15" customHeight="1">
      <c r="A12" s="286" t="s">
        <v>364</v>
      </c>
      <c r="B12" s="189">
        <f t="shared" si="0"/>
        <v>7333834</v>
      </c>
      <c r="C12" s="189">
        <v>136517</v>
      </c>
      <c r="D12" s="189">
        <v>7197317</v>
      </c>
      <c r="E12" s="190">
        <v>-0.9480515200644838</v>
      </c>
      <c r="F12" s="189">
        <f t="shared" si="1"/>
        <v>13662287</v>
      </c>
      <c r="G12" s="189">
        <v>4082243</v>
      </c>
      <c r="H12" s="189">
        <v>9580044</v>
      </c>
      <c r="I12" s="190">
        <f t="shared" si="2"/>
        <v>1.025451120333337</v>
      </c>
    </row>
    <row r="13" spans="1:9" ht="15" customHeight="1">
      <c r="A13" s="286" t="s">
        <v>365</v>
      </c>
      <c r="B13" s="189">
        <f t="shared" si="0"/>
        <v>6683879</v>
      </c>
      <c r="C13" s="189">
        <v>110733</v>
      </c>
      <c r="D13" s="189">
        <v>6573146</v>
      </c>
      <c r="E13" s="190">
        <v>-8.86241766584845</v>
      </c>
      <c r="F13" s="189">
        <f t="shared" si="1"/>
        <v>12522779</v>
      </c>
      <c r="G13" s="189">
        <v>4003823</v>
      </c>
      <c r="H13" s="189">
        <v>8518956</v>
      </c>
      <c r="I13" s="190">
        <f t="shared" si="2"/>
        <v>-8.340536251361137</v>
      </c>
    </row>
    <row r="14" spans="1:9" ht="15" customHeight="1">
      <c r="A14" s="286" t="s">
        <v>366</v>
      </c>
      <c r="B14" s="189">
        <f t="shared" si="0"/>
        <v>6198762</v>
      </c>
      <c r="C14" s="189">
        <v>104761</v>
      </c>
      <c r="D14" s="189">
        <v>6094001</v>
      </c>
      <c r="E14" s="190">
        <v>-7.258015891670092</v>
      </c>
      <c r="F14" s="189">
        <f t="shared" si="1"/>
        <v>12231860</v>
      </c>
      <c r="G14" s="189">
        <v>4747478</v>
      </c>
      <c r="H14" s="189">
        <v>7484382</v>
      </c>
      <c r="I14" s="190">
        <f t="shared" si="2"/>
        <v>-2.3231185346319694</v>
      </c>
    </row>
    <row r="15" spans="1:9" ht="15" customHeight="1">
      <c r="A15" s="286" t="s">
        <v>367</v>
      </c>
      <c r="B15" s="189">
        <f t="shared" si="0"/>
        <v>6139914</v>
      </c>
      <c r="C15" s="189">
        <v>90871</v>
      </c>
      <c r="D15" s="189">
        <v>6049043</v>
      </c>
      <c r="E15" s="190">
        <v>-0.9493508542512198</v>
      </c>
      <c r="F15" s="189">
        <f t="shared" si="1"/>
        <v>11873421</v>
      </c>
      <c r="G15" s="189">
        <v>4380540</v>
      </c>
      <c r="H15" s="189">
        <v>7492881</v>
      </c>
      <c r="I15" s="190">
        <f t="shared" si="2"/>
        <v>-2.930371995755347</v>
      </c>
    </row>
    <row r="16" spans="1:9" ht="15" customHeight="1">
      <c r="A16" s="286" t="s">
        <v>368</v>
      </c>
      <c r="B16" s="189">
        <f t="shared" si="0"/>
        <v>5572384</v>
      </c>
      <c r="C16" s="189">
        <v>102811</v>
      </c>
      <c r="D16" s="189">
        <v>5469573</v>
      </c>
      <c r="E16" s="190">
        <v>-9.243289075384444</v>
      </c>
      <c r="F16" s="189">
        <f t="shared" si="1"/>
        <v>9436388</v>
      </c>
      <c r="G16" s="189">
        <v>2636800</v>
      </c>
      <c r="H16" s="189">
        <v>6799588</v>
      </c>
      <c r="I16" s="190">
        <f t="shared" si="2"/>
        <v>-20.5251123496758</v>
      </c>
    </row>
    <row r="17" spans="1:9" ht="15" customHeight="1">
      <c r="A17" s="286" t="s">
        <v>369</v>
      </c>
      <c r="B17" s="189">
        <f t="shared" si="0"/>
        <v>5617905</v>
      </c>
      <c r="C17" s="189">
        <v>134455</v>
      </c>
      <c r="D17" s="189">
        <v>5483450</v>
      </c>
      <c r="E17" s="190">
        <v>0.8169035012662443</v>
      </c>
      <c r="F17" s="189">
        <f t="shared" si="1"/>
        <v>9472734</v>
      </c>
      <c r="G17" s="189">
        <v>2905658</v>
      </c>
      <c r="H17" s="189">
        <v>6567076</v>
      </c>
      <c r="I17" s="190">
        <f t="shared" si="2"/>
        <v>0.3851685623778929</v>
      </c>
    </row>
    <row r="18" spans="1:9" ht="15" customHeight="1">
      <c r="A18" s="286" t="s">
        <v>370</v>
      </c>
      <c r="B18" s="189">
        <f t="shared" si="0"/>
        <v>5760139</v>
      </c>
      <c r="C18" s="189">
        <v>125531</v>
      </c>
      <c r="D18" s="189">
        <v>5634608</v>
      </c>
      <c r="E18" s="190">
        <v>2.5317978855107017</v>
      </c>
      <c r="F18" s="189">
        <f t="shared" si="1"/>
        <v>9470374</v>
      </c>
      <c r="G18" s="189">
        <v>2715775</v>
      </c>
      <c r="H18" s="189">
        <v>6754599</v>
      </c>
      <c r="I18" s="190">
        <f t="shared" si="2"/>
        <v>-0.024913609946188714</v>
      </c>
    </row>
    <row r="19" spans="1:9" ht="15" customHeight="1">
      <c r="A19" s="286" t="s">
        <v>371</v>
      </c>
      <c r="B19" s="189">
        <f t="shared" si="0"/>
        <v>5811577</v>
      </c>
      <c r="C19" s="189">
        <v>151195</v>
      </c>
      <c r="D19" s="189">
        <v>5660382</v>
      </c>
      <c r="E19" s="190">
        <v>0.8929992835242343</v>
      </c>
      <c r="F19" s="189">
        <f t="shared" si="1"/>
        <v>9727097</v>
      </c>
      <c r="G19" s="189">
        <v>2779269</v>
      </c>
      <c r="H19" s="189">
        <v>6947828</v>
      </c>
      <c r="I19" s="190">
        <f t="shared" si="2"/>
        <v>2.7108010729037737</v>
      </c>
    </row>
    <row r="20" spans="1:9" ht="15" customHeight="1">
      <c r="A20" s="286" t="s">
        <v>372</v>
      </c>
      <c r="B20" s="189">
        <f aca="true" t="shared" si="3" ref="B20:B26">SUM(C20:D20)</f>
        <v>5463301</v>
      </c>
      <c r="C20" s="189">
        <v>166951</v>
      </c>
      <c r="D20" s="189">
        <v>5296350</v>
      </c>
      <c r="E20" s="190">
        <v>-5.9927967916453655</v>
      </c>
      <c r="F20" s="189">
        <f>SUM(G20:H20)</f>
        <v>10061542</v>
      </c>
      <c r="G20" s="189">
        <v>2881938</v>
      </c>
      <c r="H20" s="189">
        <v>7179604</v>
      </c>
      <c r="I20" s="190">
        <f t="shared" si="2"/>
        <v>3.4382817401738666</v>
      </c>
    </row>
    <row r="21" spans="1:9" ht="15" customHeight="1">
      <c r="A21" s="286" t="s">
        <v>373</v>
      </c>
      <c r="B21" s="189">
        <f t="shared" si="3"/>
        <v>5637675</v>
      </c>
      <c r="C21" s="189">
        <v>197860</v>
      </c>
      <c r="D21" s="189">
        <v>5439815</v>
      </c>
      <c r="E21" s="190">
        <v>3.191733349489622</v>
      </c>
      <c r="F21" s="189">
        <f>SUM(G21:H21)</f>
        <v>9827429</v>
      </c>
      <c r="G21" s="189">
        <v>2824429</v>
      </c>
      <c r="H21" s="189">
        <v>7003000</v>
      </c>
      <c r="I21" s="190">
        <f t="shared" si="2"/>
        <v>-2.326810343782295</v>
      </c>
    </row>
    <row r="22" spans="1:11" s="196" customFormat="1" ht="15" customHeight="1">
      <c r="A22" s="286" t="s">
        <v>374</v>
      </c>
      <c r="B22" s="189">
        <f t="shared" si="3"/>
        <v>5634332</v>
      </c>
      <c r="C22" s="189">
        <v>192109</v>
      </c>
      <c r="D22" s="189">
        <v>5442223</v>
      </c>
      <c r="E22" s="190">
        <v>-0.059297494091092515</v>
      </c>
      <c r="F22" s="189">
        <f>SUM(G22:H22)</f>
        <v>9334307</v>
      </c>
      <c r="G22" s="189">
        <v>2261099</v>
      </c>
      <c r="H22" s="189">
        <v>7073208</v>
      </c>
      <c r="I22" s="190">
        <f t="shared" si="2"/>
        <v>-5.01781289897897</v>
      </c>
      <c r="J22" s="358"/>
      <c r="K22" s="358"/>
    </row>
    <row r="23" spans="1:11" s="196" customFormat="1" ht="15" customHeight="1">
      <c r="A23" s="286" t="s">
        <v>375</v>
      </c>
      <c r="B23" s="189">
        <f t="shared" si="3"/>
        <v>5702868</v>
      </c>
      <c r="C23" s="189">
        <v>206885</v>
      </c>
      <c r="D23" s="189">
        <v>5495983</v>
      </c>
      <c r="E23" s="190">
        <v>1.2163997435720864</v>
      </c>
      <c r="F23" s="189">
        <f>SUM(G23:H23)</f>
        <v>10009141</v>
      </c>
      <c r="G23" s="189">
        <v>2581399</v>
      </c>
      <c r="H23" s="189">
        <v>7427742</v>
      </c>
      <c r="I23" s="190">
        <f>(F23-F22)/F22*100</f>
        <v>7.229610082462469</v>
      </c>
      <c r="J23" s="358"/>
      <c r="K23" s="358"/>
    </row>
    <row r="24" spans="1:11" s="196" customFormat="1" ht="15" customHeight="1">
      <c r="A24" s="286" t="s">
        <v>376</v>
      </c>
      <c r="B24" s="189">
        <f t="shared" si="3"/>
        <v>5723687</v>
      </c>
      <c r="C24" s="189">
        <v>203653</v>
      </c>
      <c r="D24" s="189">
        <v>5520034</v>
      </c>
      <c r="E24" s="190">
        <v>0.3650619302428182</v>
      </c>
      <c r="F24" s="189">
        <f>SUM(G24:H24)</f>
        <v>10089401</v>
      </c>
      <c r="G24" s="189">
        <v>2639702</v>
      </c>
      <c r="H24" s="189">
        <v>7449699</v>
      </c>
      <c r="I24" s="190">
        <f>(F24-F23)/F23*100</f>
        <v>0.8018670133630847</v>
      </c>
      <c r="J24" s="358"/>
      <c r="K24" s="358"/>
    </row>
    <row r="25" spans="1:11" s="196" customFormat="1" ht="15" customHeight="1">
      <c r="A25" s="286" t="s">
        <v>615</v>
      </c>
      <c r="B25" s="189">
        <f t="shared" si="3"/>
        <v>5301187</v>
      </c>
      <c r="C25" s="189">
        <v>211147</v>
      </c>
      <c r="D25" s="189">
        <v>5090040</v>
      </c>
      <c r="E25" s="190">
        <v>-7.381605597930145</v>
      </c>
      <c r="F25" s="189">
        <v>9657084</v>
      </c>
      <c r="G25" s="189">
        <v>2548068</v>
      </c>
      <c r="H25" s="189">
        <v>7109016</v>
      </c>
      <c r="I25" s="190">
        <v>-4.28486289721263</v>
      </c>
      <c r="J25" s="358"/>
      <c r="K25" s="358"/>
    </row>
    <row r="26" spans="1:11" s="196" customFormat="1" ht="15" customHeight="1">
      <c r="A26" s="286" t="s">
        <v>617</v>
      </c>
      <c r="B26" s="189">
        <f t="shared" si="3"/>
        <v>5193155</v>
      </c>
      <c r="C26" s="189">
        <v>229447</v>
      </c>
      <c r="D26" s="189">
        <v>4963708</v>
      </c>
      <c r="E26" s="190">
        <v>-2.0378832137028935</v>
      </c>
      <c r="F26" s="189">
        <v>9878657</v>
      </c>
      <c r="G26" s="189">
        <v>2875422</v>
      </c>
      <c r="H26" s="189">
        <v>7003235</v>
      </c>
      <c r="I26" s="190">
        <v>2.294408954090075</v>
      </c>
      <c r="J26" s="358"/>
      <c r="K26" s="358"/>
    </row>
    <row r="27" spans="1:11" s="196" customFormat="1" ht="15" customHeight="1">
      <c r="A27" s="286" t="s">
        <v>652</v>
      </c>
      <c r="B27" s="189">
        <v>5120341</v>
      </c>
      <c r="C27" s="189">
        <v>229438</v>
      </c>
      <c r="D27" s="189">
        <v>4890903</v>
      </c>
      <c r="E27" s="190">
        <v>-1.4021148993242065</v>
      </c>
      <c r="F27" s="189">
        <v>9330120</v>
      </c>
      <c r="G27" s="189">
        <v>2516096</v>
      </c>
      <c r="H27" s="189">
        <v>6814024</v>
      </c>
      <c r="I27" s="190">
        <v>-3.3857425284899665</v>
      </c>
      <c r="J27" s="358"/>
      <c r="K27" s="358"/>
    </row>
    <row r="28" spans="1:11" s="196" customFormat="1" ht="15" customHeight="1">
      <c r="A28" s="287" t="s">
        <v>665</v>
      </c>
      <c r="B28" s="191">
        <f>SUM(C28:D28)</f>
        <v>4976858</v>
      </c>
      <c r="C28" s="191">
        <f>SUM($C$29:$C$40)</f>
        <v>223737</v>
      </c>
      <c r="D28" s="191">
        <f>SUM($D$29:$D$40)</f>
        <v>4753121</v>
      </c>
      <c r="E28" s="192">
        <f>(B28-B27)/B27*100</f>
        <v>-2.8022157118051316</v>
      </c>
      <c r="F28" s="191">
        <f>SUM(G28:H28)</f>
        <v>9054123</v>
      </c>
      <c r="G28" s="191">
        <f>SUM(G29:G40)</f>
        <v>2439027</v>
      </c>
      <c r="H28" s="191">
        <f>SUM(H29:H40)</f>
        <v>6615096</v>
      </c>
      <c r="I28" s="192">
        <f>(F28-F27)/F27*100</f>
        <v>-2.958129155895101</v>
      </c>
      <c r="J28" s="358"/>
      <c r="K28" s="358"/>
    </row>
    <row r="29" spans="1:11" ht="15" customHeight="1">
      <c r="A29" s="288" t="s">
        <v>666</v>
      </c>
      <c r="B29" s="193">
        <f>SUM(C29:D29)</f>
        <v>395300</v>
      </c>
      <c r="C29" s="193">
        <v>10076</v>
      </c>
      <c r="D29" s="193">
        <v>385224</v>
      </c>
      <c r="E29" s="190">
        <f aca="true" t="shared" si="4" ref="E29:E40">(B29-J29)/J29*100</f>
        <v>5.709884796816669</v>
      </c>
      <c r="F29" s="193">
        <f aca="true" t="shared" si="5" ref="F29:F40">SUM(G29:H29)</f>
        <v>672569</v>
      </c>
      <c r="G29" s="193">
        <v>125296</v>
      </c>
      <c r="H29" s="193">
        <v>547273</v>
      </c>
      <c r="I29" s="198">
        <f>(F29-K29)/K29*100</f>
        <v>-9.962422371473668</v>
      </c>
      <c r="J29" s="349">
        <v>373948</v>
      </c>
      <c r="K29" s="349">
        <v>746987</v>
      </c>
    </row>
    <row r="30" spans="1:11" ht="15" customHeight="1">
      <c r="A30" s="286" t="s">
        <v>667</v>
      </c>
      <c r="B30" s="189">
        <f aca="true" t="shared" si="6" ref="B30:B40">SUM(C30:D30)</f>
        <v>394501</v>
      </c>
      <c r="C30" s="189">
        <v>7160</v>
      </c>
      <c r="D30" s="189">
        <v>387341</v>
      </c>
      <c r="E30" s="190">
        <f t="shared" si="4"/>
        <v>-1.4008787671267116</v>
      </c>
      <c r="F30" s="189">
        <f t="shared" si="5"/>
        <v>791409</v>
      </c>
      <c r="G30" s="189">
        <v>220934</v>
      </c>
      <c r="H30" s="189">
        <v>570475</v>
      </c>
      <c r="I30" s="199">
        <f aca="true" t="shared" si="7" ref="I30:I40">(F30-K30)/K30*100</f>
        <v>-6.897549647605233</v>
      </c>
      <c r="J30" s="349">
        <v>400106</v>
      </c>
      <c r="K30" s="349">
        <v>850041</v>
      </c>
    </row>
    <row r="31" spans="1:11" ht="15" customHeight="1">
      <c r="A31" s="286" t="s">
        <v>175</v>
      </c>
      <c r="B31" s="189">
        <f t="shared" si="6"/>
        <v>474558</v>
      </c>
      <c r="C31" s="189">
        <v>37124</v>
      </c>
      <c r="D31" s="189">
        <v>437434</v>
      </c>
      <c r="E31" s="190">
        <f t="shared" si="4"/>
        <v>20.023673008976015</v>
      </c>
      <c r="F31" s="189">
        <f t="shared" si="5"/>
        <v>858267</v>
      </c>
      <c r="G31" s="189">
        <v>266072</v>
      </c>
      <c r="H31" s="189">
        <v>592195</v>
      </c>
      <c r="I31" s="199">
        <f t="shared" si="7"/>
        <v>13.500657252657444</v>
      </c>
      <c r="J31" s="349">
        <v>395387</v>
      </c>
      <c r="K31" s="349">
        <v>756178</v>
      </c>
    </row>
    <row r="32" spans="1:11" ht="15" customHeight="1">
      <c r="A32" s="286" t="s">
        <v>618</v>
      </c>
      <c r="B32" s="189">
        <f t="shared" si="6"/>
        <v>358521</v>
      </c>
      <c r="C32" s="189">
        <v>13181</v>
      </c>
      <c r="D32" s="189">
        <v>345340</v>
      </c>
      <c r="E32" s="190">
        <f t="shared" si="4"/>
        <v>-1.7791049682889744</v>
      </c>
      <c r="F32" s="189">
        <f t="shared" si="5"/>
        <v>749216</v>
      </c>
      <c r="G32" s="189">
        <v>259030</v>
      </c>
      <c r="H32" s="189">
        <v>490186</v>
      </c>
      <c r="I32" s="199">
        <f t="shared" si="7"/>
        <v>26.510597484701528</v>
      </c>
      <c r="J32" s="349">
        <v>365015</v>
      </c>
      <c r="K32" s="349">
        <v>592216</v>
      </c>
    </row>
    <row r="33" spans="1:11" ht="15" customHeight="1">
      <c r="A33" s="286" t="s">
        <v>646</v>
      </c>
      <c r="B33" s="189">
        <f t="shared" si="6"/>
        <v>420001</v>
      </c>
      <c r="C33" s="189">
        <v>30482</v>
      </c>
      <c r="D33" s="189">
        <v>389519</v>
      </c>
      <c r="E33" s="190">
        <f t="shared" si="4"/>
        <v>10.274688343468078</v>
      </c>
      <c r="F33" s="189">
        <f t="shared" si="5"/>
        <v>699437</v>
      </c>
      <c r="G33" s="189">
        <v>213000</v>
      </c>
      <c r="H33" s="189">
        <v>486437</v>
      </c>
      <c r="I33" s="199">
        <f t="shared" si="7"/>
        <v>-0.3836890836610262</v>
      </c>
      <c r="J33" s="349">
        <v>380868</v>
      </c>
      <c r="K33" s="349">
        <v>702131</v>
      </c>
    </row>
    <row r="34" spans="1:11" ht="15" customHeight="1">
      <c r="A34" s="286" t="s">
        <v>176</v>
      </c>
      <c r="B34" s="189">
        <f t="shared" si="6"/>
        <v>403452</v>
      </c>
      <c r="C34" s="189">
        <v>14280</v>
      </c>
      <c r="D34" s="189">
        <v>389172</v>
      </c>
      <c r="E34" s="190">
        <f t="shared" si="4"/>
        <v>-3.5991541521809256</v>
      </c>
      <c r="F34" s="189">
        <f t="shared" si="5"/>
        <v>760328</v>
      </c>
      <c r="G34" s="189">
        <v>247777</v>
      </c>
      <c r="H34" s="189">
        <v>512551</v>
      </c>
      <c r="I34" s="199">
        <f t="shared" si="7"/>
        <v>3.4200961936059544</v>
      </c>
      <c r="J34" s="349">
        <v>418515</v>
      </c>
      <c r="K34" s="349">
        <v>735184</v>
      </c>
    </row>
    <row r="35" spans="1:11" ht="15" customHeight="1">
      <c r="A35" s="286" t="s">
        <v>177</v>
      </c>
      <c r="B35" s="189">
        <f t="shared" si="6"/>
        <v>430546</v>
      </c>
      <c r="C35" s="189">
        <v>15208</v>
      </c>
      <c r="D35" s="189">
        <v>415338</v>
      </c>
      <c r="E35" s="190">
        <f t="shared" si="4"/>
        <v>-4.729176532025722</v>
      </c>
      <c r="F35" s="189">
        <f t="shared" si="5"/>
        <v>740005</v>
      </c>
      <c r="G35" s="189">
        <v>149682</v>
      </c>
      <c r="H35" s="189">
        <v>590323</v>
      </c>
      <c r="I35" s="199">
        <f t="shared" si="7"/>
        <v>-6.169087234263775</v>
      </c>
      <c r="J35" s="349">
        <v>451918</v>
      </c>
      <c r="K35" s="349">
        <v>788658</v>
      </c>
    </row>
    <row r="36" spans="1:11" ht="15" customHeight="1">
      <c r="A36" s="286" t="s">
        <v>178</v>
      </c>
      <c r="B36" s="189">
        <f t="shared" si="6"/>
        <v>445951</v>
      </c>
      <c r="C36" s="189">
        <v>12223</v>
      </c>
      <c r="D36" s="189">
        <v>433728</v>
      </c>
      <c r="E36" s="190">
        <f t="shared" si="4"/>
        <v>-10.271248030680143</v>
      </c>
      <c r="F36" s="189">
        <f t="shared" si="5"/>
        <v>699656</v>
      </c>
      <c r="G36" s="189">
        <v>171636</v>
      </c>
      <c r="H36" s="189">
        <v>528020</v>
      </c>
      <c r="I36" s="199">
        <f t="shared" si="7"/>
        <v>-0.9762877288926254</v>
      </c>
      <c r="J36" s="349">
        <v>496999</v>
      </c>
      <c r="K36" s="349">
        <v>706554</v>
      </c>
    </row>
    <row r="37" spans="1:11" ht="15" customHeight="1">
      <c r="A37" s="286" t="s">
        <v>179</v>
      </c>
      <c r="B37" s="189">
        <f t="shared" si="6"/>
        <v>438863</v>
      </c>
      <c r="C37" s="189">
        <v>20492</v>
      </c>
      <c r="D37" s="189">
        <v>418371</v>
      </c>
      <c r="E37" s="190">
        <f t="shared" si="4"/>
        <v>-5.795290870023462</v>
      </c>
      <c r="F37" s="189">
        <f t="shared" si="5"/>
        <v>795745</v>
      </c>
      <c r="G37" s="189">
        <v>193269</v>
      </c>
      <c r="H37" s="189">
        <v>602476</v>
      </c>
      <c r="I37" s="199">
        <f t="shared" si="7"/>
        <v>-13.354631405073864</v>
      </c>
      <c r="J37" s="349">
        <v>465861</v>
      </c>
      <c r="K37" s="349">
        <v>918393</v>
      </c>
    </row>
    <row r="38" spans="1:11" ht="15" customHeight="1">
      <c r="A38" s="286" t="s">
        <v>180</v>
      </c>
      <c r="B38" s="189">
        <f t="shared" si="6"/>
        <v>442224</v>
      </c>
      <c r="C38" s="189">
        <v>28140</v>
      </c>
      <c r="D38" s="189">
        <v>414084</v>
      </c>
      <c r="E38" s="190">
        <f t="shared" si="4"/>
        <v>-12.048957154534444</v>
      </c>
      <c r="F38" s="189">
        <f t="shared" si="5"/>
        <v>825623</v>
      </c>
      <c r="G38" s="189">
        <v>214441</v>
      </c>
      <c r="H38" s="189">
        <v>611182</v>
      </c>
      <c r="I38" s="199">
        <f t="shared" si="7"/>
        <v>-13.60893436198899</v>
      </c>
      <c r="J38" s="349">
        <v>502807</v>
      </c>
      <c r="K38" s="349">
        <v>955681</v>
      </c>
    </row>
    <row r="39" spans="1:11" ht="15" customHeight="1">
      <c r="A39" s="286" t="s">
        <v>181</v>
      </c>
      <c r="B39" s="189">
        <f t="shared" si="6"/>
        <v>414223</v>
      </c>
      <c r="C39" s="189">
        <v>15531</v>
      </c>
      <c r="D39" s="189">
        <v>398692</v>
      </c>
      <c r="E39" s="190">
        <f t="shared" si="4"/>
        <v>-7.550652376722448</v>
      </c>
      <c r="F39" s="189">
        <f t="shared" si="5"/>
        <v>719461</v>
      </c>
      <c r="G39" s="189">
        <v>166755</v>
      </c>
      <c r="H39" s="189">
        <v>552706</v>
      </c>
      <c r="I39" s="199">
        <f t="shared" si="7"/>
        <v>-9.289647111925875</v>
      </c>
      <c r="J39" s="349">
        <v>448054</v>
      </c>
      <c r="K39" s="349">
        <v>793141</v>
      </c>
    </row>
    <row r="40" spans="1:11" ht="15" customHeight="1">
      <c r="A40" s="289" t="s">
        <v>182</v>
      </c>
      <c r="B40" s="194">
        <f t="shared" si="6"/>
        <v>358718</v>
      </c>
      <c r="C40" s="194">
        <v>19840</v>
      </c>
      <c r="D40" s="194">
        <v>338878</v>
      </c>
      <c r="E40" s="195">
        <f t="shared" si="4"/>
        <v>-14.766087776782468</v>
      </c>
      <c r="F40" s="194">
        <f t="shared" si="5"/>
        <v>742407</v>
      </c>
      <c r="G40" s="194">
        <v>211135</v>
      </c>
      <c r="H40" s="194">
        <v>531272</v>
      </c>
      <c r="I40" s="200">
        <f t="shared" si="7"/>
        <v>-5.420558604558727</v>
      </c>
      <c r="J40" s="349">
        <v>420863</v>
      </c>
      <c r="K40" s="349">
        <v>784956</v>
      </c>
    </row>
    <row r="41" spans="1:4" ht="13.5" customHeight="1">
      <c r="A41" s="412" t="s">
        <v>638</v>
      </c>
      <c r="B41" s="412"/>
      <c r="C41" s="412"/>
      <c r="D41" s="412"/>
    </row>
  </sheetData>
  <sheetProtection/>
  <mergeCells count="8">
    <mergeCell ref="F6:I6"/>
    <mergeCell ref="A41:D41"/>
    <mergeCell ref="A1:E1"/>
    <mergeCell ref="A5:B5"/>
    <mergeCell ref="A6:A7"/>
    <mergeCell ref="B6:E6"/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B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115" zoomScaleNormal="115" zoomScalePageLayoutView="0" workbookViewId="0" topLeftCell="A1">
      <pane xSplit="3" ySplit="4" topLeftCell="D5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3.5" customHeight="1"/>
  <cols>
    <col min="1" max="1" width="1.625" style="186" customWidth="1"/>
    <col min="2" max="2" width="18.75390625" style="186" customWidth="1"/>
    <col min="3" max="3" width="1.625" style="186" customWidth="1"/>
    <col min="4" max="9" width="11.625" style="186" customWidth="1"/>
    <col min="10" max="16384" width="9.00390625" style="186" customWidth="1"/>
  </cols>
  <sheetData>
    <row r="1" spans="1:9" ht="15" customHeight="1">
      <c r="A1" s="418" t="s">
        <v>58</v>
      </c>
      <c r="B1" s="418"/>
      <c r="C1" s="418"/>
      <c r="D1" s="418"/>
      <c r="E1" s="418"/>
      <c r="F1" s="418"/>
      <c r="G1" s="418"/>
      <c r="H1" s="418"/>
      <c r="I1" s="418"/>
    </row>
    <row r="2" spans="1:9" ht="13.5" customHeight="1">
      <c r="A2" s="187" t="s">
        <v>47</v>
      </c>
      <c r="B2" s="187"/>
      <c r="C2" s="187"/>
      <c r="D2" s="201"/>
      <c r="E2" s="201"/>
      <c r="F2" s="201"/>
      <c r="G2" s="201"/>
      <c r="H2" s="201"/>
      <c r="I2" s="202"/>
    </row>
    <row r="3" spans="1:9" ht="15" customHeight="1">
      <c r="A3" s="419" t="s">
        <v>237</v>
      </c>
      <c r="B3" s="419"/>
      <c r="C3" s="420"/>
      <c r="D3" s="423" t="s">
        <v>238</v>
      </c>
      <c r="E3" s="424"/>
      <c r="F3" s="425"/>
      <c r="G3" s="423" t="s">
        <v>239</v>
      </c>
      <c r="H3" s="424"/>
      <c r="I3" s="424"/>
    </row>
    <row r="4" spans="1:9" ht="15" customHeight="1">
      <c r="A4" s="421"/>
      <c r="B4" s="421"/>
      <c r="C4" s="422"/>
      <c r="D4" s="203" t="s">
        <v>222</v>
      </c>
      <c r="E4" s="203" t="s">
        <v>240</v>
      </c>
      <c r="F4" s="203" t="s">
        <v>241</v>
      </c>
      <c r="G4" s="203" t="s">
        <v>222</v>
      </c>
      <c r="H4" s="203" t="s">
        <v>242</v>
      </c>
      <c r="I4" s="204" t="s">
        <v>243</v>
      </c>
    </row>
    <row r="5" spans="1:9" ht="15" customHeight="1">
      <c r="A5" s="205"/>
      <c r="B5" s="206" t="s">
        <v>397</v>
      </c>
      <c r="C5" s="205"/>
      <c r="D5" s="207">
        <f aca="true" t="shared" si="0" ref="D5:D17">SUM(E5:F5)</f>
        <v>7390863</v>
      </c>
      <c r="E5" s="207">
        <v>56513</v>
      </c>
      <c r="F5" s="207">
        <v>7334350</v>
      </c>
      <c r="G5" s="207">
        <f aca="true" t="shared" si="1" ref="G5:G17">SUM(H5:I5)</f>
        <v>13543668</v>
      </c>
      <c r="H5" s="207">
        <v>4454782</v>
      </c>
      <c r="I5" s="208">
        <v>9088886</v>
      </c>
    </row>
    <row r="6" spans="1:9" ht="15" customHeight="1">
      <c r="A6" s="205"/>
      <c r="B6" s="206" t="s">
        <v>398</v>
      </c>
      <c r="C6" s="205"/>
      <c r="D6" s="207">
        <f t="shared" si="0"/>
        <v>7559361</v>
      </c>
      <c r="E6" s="207">
        <v>73392</v>
      </c>
      <c r="F6" s="207">
        <v>7485969</v>
      </c>
      <c r="G6" s="207">
        <f t="shared" si="1"/>
        <v>13270509</v>
      </c>
      <c r="H6" s="207">
        <v>4210246</v>
      </c>
      <c r="I6" s="208">
        <v>9060263</v>
      </c>
    </row>
    <row r="7" spans="1:9" ht="15" customHeight="1">
      <c r="A7" s="205"/>
      <c r="B7" s="206" t="s">
        <v>399</v>
      </c>
      <c r="C7" s="205"/>
      <c r="D7" s="207">
        <f t="shared" si="0"/>
        <v>7514015</v>
      </c>
      <c r="E7" s="207">
        <v>104172</v>
      </c>
      <c r="F7" s="207">
        <v>7409843</v>
      </c>
      <c r="G7" s="207">
        <f t="shared" si="1"/>
        <v>13190885</v>
      </c>
      <c r="H7" s="207">
        <v>3727397</v>
      </c>
      <c r="I7" s="208">
        <v>9463488</v>
      </c>
    </row>
    <row r="8" spans="1:9" ht="15" customHeight="1">
      <c r="A8" s="205"/>
      <c r="B8" s="206" t="s">
        <v>400</v>
      </c>
      <c r="C8" s="205"/>
      <c r="D8" s="207">
        <f t="shared" si="0"/>
        <v>7404028</v>
      </c>
      <c r="E8" s="207">
        <v>117254</v>
      </c>
      <c r="F8" s="207">
        <v>7286774</v>
      </c>
      <c r="G8" s="207">
        <f t="shared" si="1"/>
        <v>13523609</v>
      </c>
      <c r="H8" s="207">
        <v>4369153</v>
      </c>
      <c r="I8" s="208">
        <v>9154456</v>
      </c>
    </row>
    <row r="9" spans="1:9" ht="15" customHeight="1">
      <c r="A9" s="205"/>
      <c r="B9" s="206" t="s">
        <v>401</v>
      </c>
      <c r="C9" s="205"/>
      <c r="D9" s="207">
        <f t="shared" si="0"/>
        <v>7333834</v>
      </c>
      <c r="E9" s="207">
        <v>136517</v>
      </c>
      <c r="F9" s="207">
        <v>7197317</v>
      </c>
      <c r="G9" s="207">
        <f t="shared" si="1"/>
        <v>13662287</v>
      </c>
      <c r="H9" s="207">
        <v>4082243</v>
      </c>
      <c r="I9" s="208">
        <v>9580044</v>
      </c>
    </row>
    <row r="10" spans="1:9" ht="15" customHeight="1">
      <c r="A10" s="205"/>
      <c r="B10" s="206" t="s">
        <v>402</v>
      </c>
      <c r="C10" s="205"/>
      <c r="D10" s="207">
        <f t="shared" si="0"/>
        <v>6683879</v>
      </c>
      <c r="E10" s="207">
        <v>110733</v>
      </c>
      <c r="F10" s="207">
        <v>6573146</v>
      </c>
      <c r="G10" s="207">
        <f t="shared" si="1"/>
        <v>12522779</v>
      </c>
      <c r="H10" s="207">
        <v>4003823</v>
      </c>
      <c r="I10" s="208">
        <v>8518956</v>
      </c>
    </row>
    <row r="11" spans="1:9" ht="15" customHeight="1">
      <c r="A11" s="205"/>
      <c r="B11" s="206" t="s">
        <v>403</v>
      </c>
      <c r="C11" s="205"/>
      <c r="D11" s="207">
        <f t="shared" si="0"/>
        <v>6198762</v>
      </c>
      <c r="E11" s="207">
        <v>104761</v>
      </c>
      <c r="F11" s="207">
        <v>6094001</v>
      </c>
      <c r="G11" s="207">
        <f t="shared" si="1"/>
        <v>12231860</v>
      </c>
      <c r="H11" s="207">
        <v>4747478</v>
      </c>
      <c r="I11" s="208">
        <v>7484382</v>
      </c>
    </row>
    <row r="12" spans="1:9" ht="15" customHeight="1">
      <c r="A12" s="205"/>
      <c r="B12" s="206" t="s">
        <v>404</v>
      </c>
      <c r="C12" s="205"/>
      <c r="D12" s="207">
        <f t="shared" si="0"/>
        <v>6139914</v>
      </c>
      <c r="E12" s="207">
        <v>90871</v>
      </c>
      <c r="F12" s="207">
        <v>6049043</v>
      </c>
      <c r="G12" s="207">
        <f t="shared" si="1"/>
        <v>11873421</v>
      </c>
      <c r="H12" s="207">
        <v>4380540</v>
      </c>
      <c r="I12" s="208">
        <v>7492881</v>
      </c>
    </row>
    <row r="13" spans="1:9" ht="15" customHeight="1">
      <c r="A13" s="205"/>
      <c r="B13" s="206" t="s">
        <v>405</v>
      </c>
      <c r="C13" s="205"/>
      <c r="D13" s="207">
        <f t="shared" si="0"/>
        <v>5572384</v>
      </c>
      <c r="E13" s="207">
        <v>102811</v>
      </c>
      <c r="F13" s="207">
        <v>5469573</v>
      </c>
      <c r="G13" s="207">
        <f t="shared" si="1"/>
        <v>9436388</v>
      </c>
      <c r="H13" s="207">
        <v>2636800</v>
      </c>
      <c r="I13" s="208">
        <v>6799588</v>
      </c>
    </row>
    <row r="14" spans="1:9" ht="15" customHeight="1">
      <c r="A14" s="196"/>
      <c r="B14" s="206" t="s">
        <v>406</v>
      </c>
      <c r="C14" s="205"/>
      <c r="D14" s="189">
        <f t="shared" si="0"/>
        <v>5617905</v>
      </c>
      <c r="E14" s="189">
        <v>134455</v>
      </c>
      <c r="F14" s="189">
        <v>5483450</v>
      </c>
      <c r="G14" s="189">
        <f t="shared" si="1"/>
        <v>9472734</v>
      </c>
      <c r="H14" s="189">
        <v>2905658</v>
      </c>
      <c r="I14" s="209">
        <v>6567076</v>
      </c>
    </row>
    <row r="15" spans="1:9" ht="15" customHeight="1">
      <c r="A15" s="196"/>
      <c r="B15" s="206" t="s">
        <v>407</v>
      </c>
      <c r="C15" s="205"/>
      <c r="D15" s="189">
        <f t="shared" si="0"/>
        <v>5760139</v>
      </c>
      <c r="E15" s="189">
        <v>125531</v>
      </c>
      <c r="F15" s="189">
        <v>5634608</v>
      </c>
      <c r="G15" s="189">
        <f t="shared" si="1"/>
        <v>9470374</v>
      </c>
      <c r="H15" s="189">
        <v>2715775</v>
      </c>
      <c r="I15" s="209">
        <v>6754599</v>
      </c>
    </row>
    <row r="16" spans="1:9" ht="15" customHeight="1">
      <c r="A16" s="196"/>
      <c r="B16" s="206" t="s">
        <v>408</v>
      </c>
      <c r="C16" s="205"/>
      <c r="D16" s="189">
        <f t="shared" si="0"/>
        <v>5811577</v>
      </c>
      <c r="E16" s="189">
        <v>151195</v>
      </c>
      <c r="F16" s="189">
        <v>5660382</v>
      </c>
      <c r="G16" s="189">
        <f t="shared" si="1"/>
        <v>9727097</v>
      </c>
      <c r="H16" s="189">
        <v>2779269</v>
      </c>
      <c r="I16" s="209">
        <v>6947828</v>
      </c>
    </row>
    <row r="17" spans="1:9" ht="15" customHeight="1">
      <c r="A17" s="196"/>
      <c r="B17" s="206" t="s">
        <v>409</v>
      </c>
      <c r="C17" s="205"/>
      <c r="D17" s="189">
        <f t="shared" si="0"/>
        <v>5463301</v>
      </c>
      <c r="E17" s="189">
        <v>166951</v>
      </c>
      <c r="F17" s="189">
        <v>5296350</v>
      </c>
      <c r="G17" s="189">
        <f t="shared" si="1"/>
        <v>10061542</v>
      </c>
      <c r="H17" s="189">
        <v>2881938</v>
      </c>
      <c r="I17" s="209">
        <v>7179604</v>
      </c>
    </row>
    <row r="18" spans="1:9" ht="15" customHeight="1">
      <c r="A18" s="196"/>
      <c r="B18" s="206" t="s">
        <v>410</v>
      </c>
      <c r="C18" s="205"/>
      <c r="D18" s="189">
        <f aca="true" t="shared" si="2" ref="D18:D34">SUM(E18:F18)</f>
        <v>5637675</v>
      </c>
      <c r="E18" s="189">
        <v>197860</v>
      </c>
      <c r="F18" s="189">
        <v>5439815</v>
      </c>
      <c r="G18" s="189">
        <f aca="true" t="shared" si="3" ref="G18:G34">SUM(H18:I18)</f>
        <v>9827429</v>
      </c>
      <c r="H18" s="189">
        <v>2824429</v>
      </c>
      <c r="I18" s="209">
        <v>7003000</v>
      </c>
    </row>
    <row r="19" spans="2:9" s="196" customFormat="1" ht="15" customHeight="1">
      <c r="B19" s="206" t="s">
        <v>411</v>
      </c>
      <c r="C19" s="205"/>
      <c r="D19" s="189">
        <f t="shared" si="2"/>
        <v>5634332</v>
      </c>
      <c r="E19" s="189">
        <v>192109</v>
      </c>
      <c r="F19" s="189">
        <v>5442223</v>
      </c>
      <c r="G19" s="189">
        <f t="shared" si="3"/>
        <v>9334307</v>
      </c>
      <c r="H19" s="189">
        <v>2261099</v>
      </c>
      <c r="I19" s="209">
        <v>7073208</v>
      </c>
    </row>
    <row r="20" spans="2:9" s="196" customFormat="1" ht="15" customHeight="1">
      <c r="B20" s="206" t="s">
        <v>412</v>
      </c>
      <c r="C20" s="205"/>
      <c r="D20" s="189">
        <f t="shared" si="2"/>
        <v>5702868</v>
      </c>
      <c r="E20" s="189">
        <v>206885</v>
      </c>
      <c r="F20" s="189">
        <v>5495983</v>
      </c>
      <c r="G20" s="189">
        <f t="shared" si="3"/>
        <v>10009141</v>
      </c>
      <c r="H20" s="189">
        <v>2581399</v>
      </c>
      <c r="I20" s="209">
        <v>7427742</v>
      </c>
    </row>
    <row r="21" spans="2:9" s="196" customFormat="1" ht="15" customHeight="1">
      <c r="B21" s="206" t="s">
        <v>579</v>
      </c>
      <c r="C21" s="205"/>
      <c r="D21" s="189">
        <f t="shared" si="2"/>
        <v>5723687</v>
      </c>
      <c r="E21" s="189">
        <v>203653</v>
      </c>
      <c r="F21" s="189">
        <v>5520034</v>
      </c>
      <c r="G21" s="189">
        <f t="shared" si="3"/>
        <v>10089401</v>
      </c>
      <c r="H21" s="189">
        <v>2639702</v>
      </c>
      <c r="I21" s="209">
        <v>7449699</v>
      </c>
    </row>
    <row r="22" spans="1:9" s="196" customFormat="1" ht="15" customHeight="1">
      <c r="A22" s="256"/>
      <c r="B22" s="206" t="s">
        <v>377</v>
      </c>
      <c r="C22" s="205"/>
      <c r="D22" s="189">
        <v>5301187</v>
      </c>
      <c r="E22" s="189">
        <v>211147</v>
      </c>
      <c r="F22" s="189">
        <v>5090040</v>
      </c>
      <c r="G22" s="189">
        <v>9657084</v>
      </c>
      <c r="H22" s="189">
        <v>2548068</v>
      </c>
      <c r="I22" s="209">
        <v>7109016</v>
      </c>
    </row>
    <row r="23" spans="2:9" s="196" customFormat="1" ht="15" customHeight="1">
      <c r="B23" s="206" t="s">
        <v>616</v>
      </c>
      <c r="C23" s="205"/>
      <c r="D23" s="189">
        <f>SUM(E23:F23)</f>
        <v>5193155</v>
      </c>
      <c r="E23" s="189">
        <v>229447</v>
      </c>
      <c r="F23" s="189">
        <v>4963708</v>
      </c>
      <c r="G23" s="189">
        <f>SUM(H23:I23)</f>
        <v>9878657</v>
      </c>
      <c r="H23" s="189">
        <v>2875422</v>
      </c>
      <c r="I23" s="209">
        <v>7003235</v>
      </c>
    </row>
    <row r="24" spans="2:9" s="196" customFormat="1" ht="15" customHeight="1">
      <c r="B24" s="206" t="s">
        <v>649</v>
      </c>
      <c r="C24" s="205"/>
      <c r="D24" s="189">
        <v>5120341</v>
      </c>
      <c r="E24" s="189">
        <v>229438</v>
      </c>
      <c r="F24" s="189">
        <v>4890903</v>
      </c>
      <c r="G24" s="189">
        <v>9330120</v>
      </c>
      <c r="H24" s="189">
        <v>2516096</v>
      </c>
      <c r="I24" s="209">
        <v>6814024</v>
      </c>
    </row>
    <row r="25" spans="1:9" s="196" customFormat="1" ht="15" customHeight="1">
      <c r="A25" s="210"/>
      <c r="B25" s="211" t="s">
        <v>650</v>
      </c>
      <c r="C25" s="212"/>
      <c r="D25" s="191">
        <f>SUM(E25:F25)</f>
        <v>4976858</v>
      </c>
      <c r="E25" s="191">
        <f>SUM($E$26:$E$34)</f>
        <v>223737</v>
      </c>
      <c r="F25" s="191">
        <f>SUM($F$26:$F$34)</f>
        <v>4753121</v>
      </c>
      <c r="G25" s="191">
        <f>SUM(H25:I25)</f>
        <v>9054123</v>
      </c>
      <c r="H25" s="191">
        <f>SUM($H$26:$H$34)</f>
        <v>2439027</v>
      </c>
      <c r="I25" s="213">
        <f>SUM($I$26:$I$34)</f>
        <v>6615096</v>
      </c>
    </row>
    <row r="26" spans="1:9" ht="15" customHeight="1">
      <c r="A26" s="196"/>
      <c r="B26" s="214" t="s">
        <v>49</v>
      </c>
      <c r="C26" s="214"/>
      <c r="D26" s="193">
        <f>SUM(E26:F26)</f>
        <v>1667880</v>
      </c>
      <c r="E26" s="189">
        <v>11866</v>
      </c>
      <c r="F26" s="189">
        <v>1656014</v>
      </c>
      <c r="G26" s="189">
        <f t="shared" si="3"/>
        <v>1189320</v>
      </c>
      <c r="H26" s="189">
        <v>906359</v>
      </c>
      <c r="I26" s="209">
        <v>282961</v>
      </c>
    </row>
    <row r="27" spans="1:9" ht="15" customHeight="1">
      <c r="A27" s="196"/>
      <c r="B27" s="214" t="s">
        <v>50</v>
      </c>
      <c r="C27" s="214"/>
      <c r="D27" s="189">
        <f t="shared" si="2"/>
        <v>147071</v>
      </c>
      <c r="E27" s="189">
        <v>2019</v>
      </c>
      <c r="F27" s="189">
        <v>145052</v>
      </c>
      <c r="G27" s="189">
        <f t="shared" si="3"/>
        <v>146145</v>
      </c>
      <c r="H27" s="189">
        <v>143864</v>
      </c>
      <c r="I27" s="209">
        <v>2281</v>
      </c>
    </row>
    <row r="28" spans="1:9" ht="15" customHeight="1">
      <c r="A28" s="196"/>
      <c r="B28" s="214" t="s">
        <v>51</v>
      </c>
      <c r="C28" s="214"/>
      <c r="D28" s="189">
        <f t="shared" si="2"/>
        <v>6256</v>
      </c>
      <c r="E28" s="189">
        <v>1926</v>
      </c>
      <c r="F28" s="189">
        <v>4330</v>
      </c>
      <c r="G28" s="189">
        <f t="shared" si="3"/>
        <v>805812</v>
      </c>
      <c r="H28" s="189">
        <v>686067</v>
      </c>
      <c r="I28" s="209">
        <v>119745</v>
      </c>
    </row>
    <row r="29" spans="1:9" ht="15" customHeight="1">
      <c r="A29" s="196"/>
      <c r="B29" s="214" t="s">
        <v>52</v>
      </c>
      <c r="C29" s="214"/>
      <c r="D29" s="189">
        <f t="shared" si="2"/>
        <v>170452</v>
      </c>
      <c r="E29" s="189">
        <v>466</v>
      </c>
      <c r="F29" s="189">
        <v>169986</v>
      </c>
      <c r="G29" s="189">
        <f t="shared" si="3"/>
        <v>1642170</v>
      </c>
      <c r="H29" s="189">
        <v>4912</v>
      </c>
      <c r="I29" s="209">
        <v>1637258</v>
      </c>
    </row>
    <row r="30" spans="1:9" ht="15" customHeight="1">
      <c r="A30" s="196"/>
      <c r="B30" s="214" t="s">
        <v>53</v>
      </c>
      <c r="C30" s="214"/>
      <c r="D30" s="189">
        <f t="shared" si="2"/>
        <v>315533</v>
      </c>
      <c r="E30" s="189">
        <v>13630</v>
      </c>
      <c r="F30" s="189">
        <v>301903</v>
      </c>
      <c r="G30" s="189">
        <f t="shared" si="3"/>
        <v>2255756</v>
      </c>
      <c r="H30" s="189">
        <v>219031</v>
      </c>
      <c r="I30" s="209">
        <v>2036725</v>
      </c>
    </row>
    <row r="31" spans="1:9" ht="15" customHeight="1">
      <c r="A31" s="196"/>
      <c r="B31" s="214" t="s">
        <v>54</v>
      </c>
      <c r="C31" s="214"/>
      <c r="D31" s="189">
        <f t="shared" si="2"/>
        <v>2301710</v>
      </c>
      <c r="E31" s="189">
        <v>35680</v>
      </c>
      <c r="F31" s="189">
        <v>2266030</v>
      </c>
      <c r="G31" s="189">
        <f t="shared" si="3"/>
        <v>143405</v>
      </c>
      <c r="H31" s="189">
        <v>47386</v>
      </c>
      <c r="I31" s="209">
        <v>96019</v>
      </c>
    </row>
    <row r="32" spans="1:9" ht="15" customHeight="1">
      <c r="A32" s="196"/>
      <c r="B32" s="214" t="s">
        <v>55</v>
      </c>
      <c r="C32" s="214"/>
      <c r="D32" s="189">
        <f t="shared" si="2"/>
        <v>108363</v>
      </c>
      <c r="E32" s="189">
        <v>6308</v>
      </c>
      <c r="F32" s="189">
        <v>102055</v>
      </c>
      <c r="G32" s="189">
        <f t="shared" si="3"/>
        <v>61423</v>
      </c>
      <c r="H32" s="189">
        <v>14693</v>
      </c>
      <c r="I32" s="209">
        <v>46730</v>
      </c>
    </row>
    <row r="33" spans="1:9" ht="15" customHeight="1">
      <c r="A33" s="196"/>
      <c r="B33" s="214" t="s">
        <v>56</v>
      </c>
      <c r="C33" s="214"/>
      <c r="D33" s="189">
        <f t="shared" si="2"/>
        <v>259593</v>
      </c>
      <c r="E33" s="189">
        <v>151842</v>
      </c>
      <c r="F33" s="189">
        <v>107751</v>
      </c>
      <c r="G33" s="189">
        <f t="shared" si="3"/>
        <v>2810092</v>
      </c>
      <c r="H33" s="189">
        <v>416715</v>
      </c>
      <c r="I33" s="209">
        <v>2393377</v>
      </c>
    </row>
    <row r="34" spans="1:9" ht="15" customHeight="1">
      <c r="A34" s="215"/>
      <c r="B34" s="216" t="s">
        <v>57</v>
      </c>
      <c r="C34" s="216"/>
      <c r="D34" s="194">
        <f t="shared" si="2"/>
        <v>0</v>
      </c>
      <c r="E34" s="194">
        <v>0</v>
      </c>
      <c r="F34" s="194">
        <v>0</v>
      </c>
      <c r="G34" s="194">
        <f t="shared" si="3"/>
        <v>0</v>
      </c>
      <c r="H34" s="194">
        <v>0</v>
      </c>
      <c r="I34" s="217">
        <v>0</v>
      </c>
    </row>
    <row r="35" spans="1:9" ht="13.5" customHeight="1">
      <c r="A35" s="201" t="s">
        <v>637</v>
      </c>
      <c r="B35" s="201"/>
      <c r="C35" s="201"/>
      <c r="D35" s="201"/>
      <c r="E35" s="218"/>
      <c r="F35" s="218"/>
      <c r="G35" s="218"/>
      <c r="H35" s="218"/>
      <c r="I35" s="218"/>
    </row>
    <row r="36" spans="1:9" ht="9" customHeight="1">
      <c r="A36" s="201"/>
      <c r="B36" s="201"/>
      <c r="C36" s="201"/>
      <c r="D36" s="201"/>
      <c r="E36" s="201"/>
      <c r="F36" s="201"/>
      <c r="G36" s="201"/>
      <c r="H36" s="201"/>
      <c r="I36" s="201"/>
    </row>
  </sheetData>
  <sheetProtection/>
  <mergeCells count="4">
    <mergeCell ref="A1:I1"/>
    <mergeCell ref="A3:C4"/>
    <mergeCell ref="D3:F3"/>
    <mergeCell ref="G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"/>
    </sheetView>
  </sheetViews>
  <sheetFormatPr defaultColWidth="9.00390625" defaultRowHeight="13.5" customHeight="1"/>
  <cols>
    <col min="1" max="1" width="13.75390625" style="186" customWidth="1"/>
    <col min="2" max="2" width="9.375" style="186" customWidth="1"/>
    <col min="3" max="3" width="10.125" style="186" customWidth="1"/>
    <col min="4" max="4" width="9.375" style="186" customWidth="1"/>
    <col min="5" max="5" width="10.125" style="186" customWidth="1"/>
    <col min="6" max="6" width="9.375" style="186" customWidth="1"/>
    <col min="7" max="7" width="10.125" style="186" customWidth="1"/>
    <col min="8" max="8" width="9.375" style="186" customWidth="1"/>
    <col min="9" max="9" width="10.125" style="186" customWidth="1"/>
    <col min="10" max="16384" width="9.00390625" style="186" customWidth="1"/>
  </cols>
  <sheetData>
    <row r="1" spans="1:9" ht="19.5" customHeight="1">
      <c r="A1" s="434" t="s">
        <v>59</v>
      </c>
      <c r="B1" s="434"/>
      <c r="C1" s="434"/>
      <c r="D1" s="434"/>
      <c r="E1" s="434"/>
      <c r="F1" s="434"/>
      <c r="G1" s="434"/>
      <c r="H1" s="434"/>
      <c r="I1" s="434"/>
    </row>
    <row r="2" spans="1:7" ht="13.5" customHeight="1">
      <c r="A2" s="196" t="s">
        <v>105</v>
      </c>
      <c r="B2" s="196"/>
      <c r="C2" s="196"/>
      <c r="D2" s="196"/>
      <c r="E2" s="196"/>
      <c r="F2" s="196"/>
      <c r="G2" s="196"/>
    </row>
    <row r="3" spans="1:15" ht="15" customHeight="1">
      <c r="A3" s="414" t="s">
        <v>244</v>
      </c>
      <c r="B3" s="438" t="s">
        <v>245</v>
      </c>
      <c r="C3" s="439"/>
      <c r="D3" s="441" t="s">
        <v>246</v>
      </c>
      <c r="E3" s="442"/>
      <c r="F3" s="442"/>
      <c r="G3" s="443"/>
      <c r="H3" s="430" t="s">
        <v>301</v>
      </c>
      <c r="I3" s="431"/>
      <c r="J3" s="430" t="s">
        <v>302</v>
      </c>
      <c r="K3" s="444"/>
      <c r="L3" s="430" t="s">
        <v>312</v>
      </c>
      <c r="M3" s="444"/>
      <c r="N3" s="430" t="s">
        <v>303</v>
      </c>
      <c r="O3" s="431"/>
    </row>
    <row r="4" spans="1:15" ht="15" customHeight="1">
      <c r="A4" s="435"/>
      <c r="B4" s="427"/>
      <c r="C4" s="440"/>
      <c r="D4" s="426" t="s">
        <v>203</v>
      </c>
      <c r="E4" s="446"/>
      <c r="F4" s="436"/>
      <c r="G4" s="437"/>
      <c r="H4" s="432"/>
      <c r="I4" s="433"/>
      <c r="J4" s="432"/>
      <c r="K4" s="445"/>
      <c r="L4" s="432"/>
      <c r="M4" s="445"/>
      <c r="N4" s="432"/>
      <c r="O4" s="433"/>
    </row>
    <row r="5" spans="1:15" ht="15" customHeight="1">
      <c r="A5" s="435"/>
      <c r="B5" s="448" t="s">
        <v>247</v>
      </c>
      <c r="C5" s="448" t="s">
        <v>248</v>
      </c>
      <c r="D5" s="427"/>
      <c r="E5" s="447"/>
      <c r="F5" s="428" t="s">
        <v>249</v>
      </c>
      <c r="G5" s="429"/>
      <c r="H5" s="448" t="s">
        <v>247</v>
      </c>
      <c r="I5" s="426" t="s">
        <v>248</v>
      </c>
      <c r="J5" s="448" t="s">
        <v>247</v>
      </c>
      <c r="K5" s="448" t="s">
        <v>248</v>
      </c>
      <c r="L5" s="448" t="s">
        <v>247</v>
      </c>
      <c r="M5" s="448" t="s">
        <v>248</v>
      </c>
      <c r="N5" s="448" t="s">
        <v>247</v>
      </c>
      <c r="O5" s="426" t="s">
        <v>248</v>
      </c>
    </row>
    <row r="6" spans="1:15" ht="15" customHeight="1">
      <c r="A6" s="415"/>
      <c r="B6" s="449"/>
      <c r="C6" s="449"/>
      <c r="D6" s="221" t="s">
        <v>247</v>
      </c>
      <c r="E6" s="221" t="s">
        <v>248</v>
      </c>
      <c r="F6" s="222" t="s">
        <v>247</v>
      </c>
      <c r="G6" s="223" t="s">
        <v>248</v>
      </c>
      <c r="H6" s="449"/>
      <c r="I6" s="427"/>
      <c r="J6" s="449"/>
      <c r="K6" s="449"/>
      <c r="L6" s="449"/>
      <c r="M6" s="449"/>
      <c r="N6" s="449"/>
      <c r="O6" s="427"/>
    </row>
    <row r="7" spans="1:15" ht="15" customHeight="1">
      <c r="A7" s="224" t="s">
        <v>397</v>
      </c>
      <c r="B7" s="189">
        <f>SUM(D7,H7,J7,L7,N7)</f>
        <v>20763</v>
      </c>
      <c r="C7" s="189">
        <f>SUM(E7,I7,K7,M7,O7)</f>
        <v>17729626</v>
      </c>
      <c r="D7" s="189">
        <v>574</v>
      </c>
      <c r="E7" s="189">
        <v>4772215</v>
      </c>
      <c r="F7" s="189">
        <v>574</v>
      </c>
      <c r="G7" s="225">
        <v>4772215</v>
      </c>
      <c r="H7" s="189">
        <v>3533</v>
      </c>
      <c r="I7" s="209">
        <v>12115900</v>
      </c>
      <c r="J7" s="189">
        <v>15948</v>
      </c>
      <c r="K7" s="189">
        <v>534110</v>
      </c>
      <c r="L7" s="229">
        <v>0</v>
      </c>
      <c r="M7" s="229">
        <v>0</v>
      </c>
      <c r="N7" s="189">
        <v>708</v>
      </c>
      <c r="O7" s="209">
        <v>307401</v>
      </c>
    </row>
    <row r="8" spans="1:15" ht="15" customHeight="1">
      <c r="A8" s="224" t="s">
        <v>398</v>
      </c>
      <c r="B8" s="189">
        <f aca="true" t="shared" si="0" ref="B8:B27">SUM(D8,H8,J8,L8,N8)</f>
        <v>21829</v>
      </c>
      <c r="C8" s="189">
        <f aca="true" t="shared" si="1" ref="C8:C27">SUM(E8,I8,K8,M8,O8)</f>
        <v>17704374</v>
      </c>
      <c r="D8" s="189">
        <v>488</v>
      </c>
      <c r="E8" s="189">
        <v>4556756</v>
      </c>
      <c r="F8" s="189">
        <v>488</v>
      </c>
      <c r="G8" s="225">
        <v>4556756</v>
      </c>
      <c r="H8" s="189">
        <v>3401</v>
      </c>
      <c r="I8" s="209">
        <v>12279792</v>
      </c>
      <c r="J8" s="189">
        <v>17285</v>
      </c>
      <c r="K8" s="189">
        <v>588750</v>
      </c>
      <c r="L8" s="229">
        <v>0</v>
      </c>
      <c r="M8" s="229">
        <v>0</v>
      </c>
      <c r="N8" s="189">
        <v>655</v>
      </c>
      <c r="O8" s="209">
        <v>279076</v>
      </c>
    </row>
    <row r="9" spans="1:15" ht="15" customHeight="1">
      <c r="A9" s="224" t="s">
        <v>399</v>
      </c>
      <c r="B9" s="189">
        <f t="shared" si="0"/>
        <v>21249</v>
      </c>
      <c r="C9" s="189">
        <f t="shared" si="1"/>
        <v>17614436</v>
      </c>
      <c r="D9" s="189">
        <v>488</v>
      </c>
      <c r="E9" s="189">
        <v>4375820</v>
      </c>
      <c r="F9" s="189">
        <v>488</v>
      </c>
      <c r="G9" s="225">
        <v>4375820</v>
      </c>
      <c r="H9" s="189">
        <v>3534</v>
      </c>
      <c r="I9" s="209">
        <v>12472816</v>
      </c>
      <c r="J9" s="189">
        <v>16729</v>
      </c>
      <c r="K9" s="189">
        <v>544690</v>
      </c>
      <c r="L9" s="229">
        <v>0</v>
      </c>
      <c r="M9" s="229">
        <v>0</v>
      </c>
      <c r="N9" s="189">
        <v>498</v>
      </c>
      <c r="O9" s="209">
        <v>221110</v>
      </c>
    </row>
    <row r="10" spans="1:15" ht="15" customHeight="1">
      <c r="A10" s="224" t="s">
        <v>400</v>
      </c>
      <c r="B10" s="189">
        <f t="shared" si="0"/>
        <v>19237</v>
      </c>
      <c r="C10" s="189">
        <f t="shared" si="1"/>
        <v>17694003</v>
      </c>
      <c r="D10" s="189">
        <v>486</v>
      </c>
      <c r="E10" s="189">
        <v>4476017</v>
      </c>
      <c r="F10" s="189">
        <v>486</v>
      </c>
      <c r="G10" s="225">
        <v>4476017</v>
      </c>
      <c r="H10" s="189">
        <v>3399</v>
      </c>
      <c r="I10" s="209">
        <v>12374708</v>
      </c>
      <c r="J10" s="189">
        <v>14714</v>
      </c>
      <c r="K10" s="189">
        <v>517390</v>
      </c>
      <c r="L10" s="229">
        <v>5</v>
      </c>
      <c r="M10" s="229">
        <v>1745</v>
      </c>
      <c r="N10" s="189">
        <v>633</v>
      </c>
      <c r="O10" s="209">
        <v>324143</v>
      </c>
    </row>
    <row r="11" spans="1:15" ht="15" customHeight="1">
      <c r="A11" s="224" t="s">
        <v>401</v>
      </c>
      <c r="B11" s="189">
        <f t="shared" si="0"/>
        <v>19081</v>
      </c>
      <c r="C11" s="189">
        <f t="shared" si="1"/>
        <v>18419429</v>
      </c>
      <c r="D11" s="189">
        <v>486</v>
      </c>
      <c r="E11" s="189">
        <v>4712211</v>
      </c>
      <c r="F11" s="189">
        <v>486</v>
      </c>
      <c r="G11" s="225">
        <v>4712211</v>
      </c>
      <c r="H11" s="189">
        <v>3600</v>
      </c>
      <c r="I11" s="209">
        <v>12920013</v>
      </c>
      <c r="J11" s="189">
        <v>14326</v>
      </c>
      <c r="K11" s="189">
        <v>418335</v>
      </c>
      <c r="L11" s="189">
        <v>8</v>
      </c>
      <c r="M11" s="189">
        <v>12450</v>
      </c>
      <c r="N11" s="189">
        <v>661</v>
      </c>
      <c r="O11" s="209">
        <v>356420</v>
      </c>
    </row>
    <row r="12" spans="1:15" ht="15" customHeight="1">
      <c r="A12" s="224" t="s">
        <v>402</v>
      </c>
      <c r="B12" s="189">
        <f t="shared" si="0"/>
        <v>19797</v>
      </c>
      <c r="C12" s="189">
        <f t="shared" si="1"/>
        <v>17957153</v>
      </c>
      <c r="D12" s="189">
        <v>406</v>
      </c>
      <c r="E12" s="189">
        <v>4118760</v>
      </c>
      <c r="F12" s="189">
        <v>406</v>
      </c>
      <c r="G12" s="225">
        <v>4118760</v>
      </c>
      <c r="H12" s="189">
        <v>3246</v>
      </c>
      <c r="I12" s="209">
        <v>13063228</v>
      </c>
      <c r="J12" s="189">
        <v>15724</v>
      </c>
      <c r="K12" s="189">
        <v>484290</v>
      </c>
      <c r="L12" s="189">
        <v>3</v>
      </c>
      <c r="M12" s="189">
        <v>1747</v>
      </c>
      <c r="N12" s="189">
        <v>418</v>
      </c>
      <c r="O12" s="209">
        <v>289128</v>
      </c>
    </row>
    <row r="13" spans="1:15" ht="15" customHeight="1">
      <c r="A13" s="224" t="s">
        <v>403</v>
      </c>
      <c r="B13" s="189">
        <f t="shared" si="0"/>
        <v>19886</v>
      </c>
      <c r="C13" s="189">
        <f t="shared" si="1"/>
        <v>18204591</v>
      </c>
      <c r="D13" s="189">
        <v>402</v>
      </c>
      <c r="E13" s="189">
        <v>4106107</v>
      </c>
      <c r="F13" s="189">
        <v>402</v>
      </c>
      <c r="G13" s="225">
        <v>4106107</v>
      </c>
      <c r="H13" s="189">
        <v>3090</v>
      </c>
      <c r="I13" s="209">
        <v>13322859</v>
      </c>
      <c r="J13" s="189">
        <v>15979</v>
      </c>
      <c r="K13" s="189">
        <v>462010</v>
      </c>
      <c r="L13" s="189">
        <v>2</v>
      </c>
      <c r="M13" s="189">
        <v>51754</v>
      </c>
      <c r="N13" s="189">
        <v>413</v>
      </c>
      <c r="O13" s="209">
        <v>261861</v>
      </c>
    </row>
    <row r="14" spans="1:15" ht="15" customHeight="1">
      <c r="A14" s="224" t="s">
        <v>404</v>
      </c>
      <c r="B14" s="189">
        <f t="shared" si="0"/>
        <v>17676</v>
      </c>
      <c r="C14" s="189">
        <f t="shared" si="1"/>
        <v>16438646</v>
      </c>
      <c r="D14" s="189">
        <v>460</v>
      </c>
      <c r="E14" s="189">
        <v>3689470</v>
      </c>
      <c r="F14" s="189">
        <v>460</v>
      </c>
      <c r="G14" s="225">
        <v>3689470</v>
      </c>
      <c r="H14" s="189">
        <v>2961</v>
      </c>
      <c r="I14" s="209">
        <v>11820183</v>
      </c>
      <c r="J14" s="189">
        <v>13942</v>
      </c>
      <c r="K14" s="189">
        <v>671485</v>
      </c>
      <c r="L14" s="189">
        <v>2</v>
      </c>
      <c r="M14" s="189">
        <v>6172</v>
      </c>
      <c r="N14" s="189">
        <v>311</v>
      </c>
      <c r="O14" s="209">
        <v>251336</v>
      </c>
    </row>
    <row r="15" spans="1:15" ht="15" customHeight="1">
      <c r="A15" s="224" t="s">
        <v>405</v>
      </c>
      <c r="B15" s="189">
        <f t="shared" si="0"/>
        <v>17945</v>
      </c>
      <c r="C15" s="189">
        <f t="shared" si="1"/>
        <v>16367314</v>
      </c>
      <c r="D15" s="189">
        <v>368</v>
      </c>
      <c r="E15" s="189">
        <v>3531919</v>
      </c>
      <c r="F15" s="189">
        <v>368</v>
      </c>
      <c r="G15" s="225">
        <v>3531919</v>
      </c>
      <c r="H15" s="189">
        <v>2763</v>
      </c>
      <c r="I15" s="209">
        <v>12107654</v>
      </c>
      <c r="J15" s="189">
        <v>14440</v>
      </c>
      <c r="K15" s="189">
        <v>392895</v>
      </c>
      <c r="L15" s="189">
        <v>0</v>
      </c>
      <c r="M15" s="189">
        <v>0</v>
      </c>
      <c r="N15" s="189">
        <v>374</v>
      </c>
      <c r="O15" s="209">
        <v>334846</v>
      </c>
    </row>
    <row r="16" spans="1:15" ht="15" customHeight="1">
      <c r="A16" s="224" t="s">
        <v>406</v>
      </c>
      <c r="B16" s="189">
        <f t="shared" si="0"/>
        <v>17432</v>
      </c>
      <c r="C16" s="189">
        <f t="shared" si="1"/>
        <v>15778377</v>
      </c>
      <c r="D16" s="189">
        <v>358</v>
      </c>
      <c r="E16" s="189">
        <v>3431876</v>
      </c>
      <c r="F16" s="189">
        <v>358</v>
      </c>
      <c r="G16" s="225">
        <v>3431876</v>
      </c>
      <c r="H16" s="189">
        <v>2687</v>
      </c>
      <c r="I16" s="209">
        <v>11629720</v>
      </c>
      <c r="J16" s="189">
        <v>13989</v>
      </c>
      <c r="K16" s="189">
        <v>471740</v>
      </c>
      <c r="L16" s="189">
        <v>0</v>
      </c>
      <c r="M16" s="189">
        <v>0</v>
      </c>
      <c r="N16" s="189">
        <v>398</v>
      </c>
      <c r="O16" s="209">
        <v>245041</v>
      </c>
    </row>
    <row r="17" spans="1:15" ht="15" customHeight="1">
      <c r="A17" s="224" t="s">
        <v>407</v>
      </c>
      <c r="B17" s="189">
        <f t="shared" si="0"/>
        <v>17620</v>
      </c>
      <c r="C17" s="189">
        <f t="shared" si="1"/>
        <v>15606768</v>
      </c>
      <c r="D17" s="189">
        <v>330</v>
      </c>
      <c r="E17" s="189">
        <v>3363577</v>
      </c>
      <c r="F17" s="189">
        <v>330</v>
      </c>
      <c r="G17" s="225">
        <v>3363577</v>
      </c>
      <c r="H17" s="189">
        <v>2662</v>
      </c>
      <c r="I17" s="209">
        <v>11595600</v>
      </c>
      <c r="J17" s="189">
        <v>14166</v>
      </c>
      <c r="K17" s="189">
        <v>384165</v>
      </c>
      <c r="L17" s="189">
        <v>0</v>
      </c>
      <c r="M17" s="189">
        <v>0</v>
      </c>
      <c r="N17" s="189">
        <v>462</v>
      </c>
      <c r="O17" s="209">
        <v>263426</v>
      </c>
    </row>
    <row r="18" spans="1:15" ht="15" customHeight="1">
      <c r="A18" s="224" t="s">
        <v>408</v>
      </c>
      <c r="B18" s="189">
        <f t="shared" si="0"/>
        <v>16940</v>
      </c>
      <c r="C18" s="189">
        <f t="shared" si="1"/>
        <v>15785745</v>
      </c>
      <c r="D18" s="189">
        <v>326</v>
      </c>
      <c r="E18" s="189">
        <v>3666631</v>
      </c>
      <c r="F18" s="189">
        <v>326</v>
      </c>
      <c r="G18" s="225">
        <v>3666631</v>
      </c>
      <c r="H18" s="189">
        <v>2694</v>
      </c>
      <c r="I18" s="209">
        <v>11517880</v>
      </c>
      <c r="J18" s="189">
        <v>13483</v>
      </c>
      <c r="K18" s="189">
        <v>361315</v>
      </c>
      <c r="L18" s="189">
        <v>0</v>
      </c>
      <c r="M18" s="189">
        <v>0</v>
      </c>
      <c r="N18" s="189">
        <v>437</v>
      </c>
      <c r="O18" s="209">
        <v>239919</v>
      </c>
    </row>
    <row r="19" spans="1:15" ht="15" customHeight="1">
      <c r="A19" s="224" t="s">
        <v>409</v>
      </c>
      <c r="B19" s="189">
        <f t="shared" si="0"/>
        <v>15293</v>
      </c>
      <c r="C19" s="189">
        <f t="shared" si="1"/>
        <v>15970897</v>
      </c>
      <c r="D19" s="189">
        <v>328</v>
      </c>
      <c r="E19" s="189">
        <v>4136479</v>
      </c>
      <c r="F19" s="189">
        <v>328</v>
      </c>
      <c r="G19" s="225">
        <v>4136479</v>
      </c>
      <c r="H19" s="189">
        <v>2611</v>
      </c>
      <c r="I19" s="209">
        <v>11212466</v>
      </c>
      <c r="J19" s="189">
        <v>11926</v>
      </c>
      <c r="K19" s="189">
        <v>328610</v>
      </c>
      <c r="L19" s="189">
        <v>0</v>
      </c>
      <c r="M19" s="189">
        <v>0</v>
      </c>
      <c r="N19" s="189">
        <v>428</v>
      </c>
      <c r="O19" s="209">
        <v>293342</v>
      </c>
    </row>
    <row r="20" spans="1:15" ht="15" customHeight="1">
      <c r="A20" s="224" t="s">
        <v>410</v>
      </c>
      <c r="B20" s="189">
        <f t="shared" si="0"/>
        <v>15601</v>
      </c>
      <c r="C20" s="189">
        <f t="shared" si="1"/>
        <v>17117729</v>
      </c>
      <c r="D20" s="189">
        <v>343</v>
      </c>
      <c r="E20" s="189">
        <v>5317734</v>
      </c>
      <c r="F20" s="189">
        <v>343</v>
      </c>
      <c r="G20" s="225">
        <v>5317734</v>
      </c>
      <c r="H20" s="189">
        <v>2534</v>
      </c>
      <c r="I20" s="209">
        <v>11169850</v>
      </c>
      <c r="J20" s="189">
        <v>12396</v>
      </c>
      <c r="K20" s="189">
        <v>415510</v>
      </c>
      <c r="L20" s="189">
        <v>0</v>
      </c>
      <c r="M20" s="189">
        <v>0</v>
      </c>
      <c r="N20" s="189">
        <v>328</v>
      </c>
      <c r="O20" s="209">
        <v>214635</v>
      </c>
    </row>
    <row r="21" spans="1:15" s="196" customFormat="1" ht="15" customHeight="1">
      <c r="A21" s="224" t="s">
        <v>411</v>
      </c>
      <c r="B21" s="189">
        <f t="shared" si="0"/>
        <v>16261</v>
      </c>
      <c r="C21" s="189">
        <f t="shared" si="1"/>
        <v>16758416</v>
      </c>
      <c r="D21" s="189">
        <v>348</v>
      </c>
      <c r="E21" s="189">
        <v>4382865</v>
      </c>
      <c r="F21" s="189">
        <v>348</v>
      </c>
      <c r="G21" s="225">
        <v>4382865</v>
      </c>
      <c r="H21" s="189">
        <v>2531</v>
      </c>
      <c r="I21" s="209">
        <v>11679799</v>
      </c>
      <c r="J21" s="189">
        <v>13038</v>
      </c>
      <c r="K21" s="189">
        <v>418880</v>
      </c>
      <c r="L21" s="189">
        <v>0</v>
      </c>
      <c r="M21" s="189">
        <v>0</v>
      </c>
      <c r="N21" s="189">
        <v>344</v>
      </c>
      <c r="O21" s="209">
        <v>276872</v>
      </c>
    </row>
    <row r="22" spans="1:15" s="196" customFormat="1" ht="15" customHeight="1">
      <c r="A22" s="224" t="s">
        <v>412</v>
      </c>
      <c r="B22" s="189">
        <f t="shared" si="0"/>
        <v>11278</v>
      </c>
      <c r="C22" s="189">
        <f t="shared" si="1"/>
        <v>17412042</v>
      </c>
      <c r="D22" s="189">
        <v>365</v>
      </c>
      <c r="E22" s="189">
        <v>4864898</v>
      </c>
      <c r="F22" s="189">
        <v>365</v>
      </c>
      <c r="G22" s="225">
        <v>4864898</v>
      </c>
      <c r="H22" s="189">
        <v>2760</v>
      </c>
      <c r="I22" s="209">
        <v>11907640</v>
      </c>
      <c r="J22" s="189">
        <v>7818</v>
      </c>
      <c r="K22" s="189">
        <v>356105</v>
      </c>
      <c r="L22" s="189">
        <v>0</v>
      </c>
      <c r="M22" s="189">
        <v>0</v>
      </c>
      <c r="N22" s="189">
        <v>335</v>
      </c>
      <c r="O22" s="209">
        <v>283399</v>
      </c>
    </row>
    <row r="23" spans="1:15" s="196" customFormat="1" ht="15" customHeight="1">
      <c r="A23" s="224" t="s">
        <v>413</v>
      </c>
      <c r="B23" s="189">
        <f t="shared" si="0"/>
        <v>10782</v>
      </c>
      <c r="C23" s="189">
        <f t="shared" si="1"/>
        <v>17966824</v>
      </c>
      <c r="D23" s="189">
        <v>339</v>
      </c>
      <c r="E23" s="189">
        <v>5029641</v>
      </c>
      <c r="F23" s="189">
        <v>339</v>
      </c>
      <c r="G23" s="225">
        <v>5029641</v>
      </c>
      <c r="H23" s="189">
        <v>2638</v>
      </c>
      <c r="I23" s="209">
        <v>12254999</v>
      </c>
      <c r="J23" s="189">
        <v>7501</v>
      </c>
      <c r="K23" s="189">
        <v>363475</v>
      </c>
      <c r="L23" s="189">
        <v>0</v>
      </c>
      <c r="M23" s="189">
        <v>0</v>
      </c>
      <c r="N23" s="189">
        <v>304</v>
      </c>
      <c r="O23" s="209">
        <v>318709</v>
      </c>
    </row>
    <row r="24" spans="1:15" s="256" customFormat="1" ht="15" customHeight="1">
      <c r="A24" s="246" t="s">
        <v>377</v>
      </c>
      <c r="B24" s="189">
        <f t="shared" si="0"/>
        <v>10580</v>
      </c>
      <c r="C24" s="189">
        <f t="shared" si="1"/>
        <v>18069065</v>
      </c>
      <c r="D24" s="189">
        <v>366</v>
      </c>
      <c r="E24" s="189">
        <v>4799414</v>
      </c>
      <c r="F24" s="189">
        <v>366</v>
      </c>
      <c r="G24" s="225">
        <v>4799414</v>
      </c>
      <c r="H24" s="189">
        <v>2503</v>
      </c>
      <c r="I24" s="209">
        <v>12673296</v>
      </c>
      <c r="J24" s="189">
        <v>7425</v>
      </c>
      <c r="K24" s="189">
        <v>369525</v>
      </c>
      <c r="L24" s="189">
        <v>0</v>
      </c>
      <c r="M24" s="189">
        <v>0</v>
      </c>
      <c r="N24" s="189">
        <v>286</v>
      </c>
      <c r="O24" s="209">
        <v>226830</v>
      </c>
    </row>
    <row r="25" spans="1:15" s="196" customFormat="1" ht="15" customHeight="1">
      <c r="A25" s="246" t="s">
        <v>616</v>
      </c>
      <c r="B25" s="189">
        <f t="shared" si="0"/>
        <v>8222</v>
      </c>
      <c r="C25" s="189">
        <f t="shared" si="1"/>
        <v>17185871</v>
      </c>
      <c r="D25" s="189">
        <v>407</v>
      </c>
      <c r="E25" s="189">
        <v>4971798</v>
      </c>
      <c r="F25" s="189">
        <v>407</v>
      </c>
      <c r="G25" s="189">
        <v>4971798</v>
      </c>
      <c r="H25" s="189">
        <v>2259</v>
      </c>
      <c r="I25" s="209">
        <v>11484241</v>
      </c>
      <c r="J25" s="189">
        <v>5251</v>
      </c>
      <c r="K25" s="189">
        <v>417975</v>
      </c>
      <c r="L25" s="189">
        <v>0</v>
      </c>
      <c r="M25" s="189">
        <v>0</v>
      </c>
      <c r="N25" s="189">
        <v>305</v>
      </c>
      <c r="O25" s="209">
        <v>311857</v>
      </c>
    </row>
    <row r="26" spans="1:15" s="196" customFormat="1" ht="15" customHeight="1">
      <c r="A26" s="246" t="s">
        <v>649</v>
      </c>
      <c r="B26" s="189">
        <f t="shared" si="0"/>
        <v>7705</v>
      </c>
      <c r="C26" s="189">
        <f t="shared" si="1"/>
        <v>16370486</v>
      </c>
      <c r="D26" s="189">
        <v>412</v>
      </c>
      <c r="E26" s="189">
        <v>4512338</v>
      </c>
      <c r="F26" s="189">
        <v>412</v>
      </c>
      <c r="G26" s="189">
        <v>4512338</v>
      </c>
      <c r="H26" s="189">
        <v>2293</v>
      </c>
      <c r="I26" s="209">
        <v>11177387</v>
      </c>
      <c r="J26" s="189">
        <v>4714</v>
      </c>
      <c r="K26" s="189">
        <v>398325</v>
      </c>
      <c r="L26" s="189">
        <v>0</v>
      </c>
      <c r="M26" s="189">
        <v>0</v>
      </c>
      <c r="N26" s="189">
        <v>286</v>
      </c>
      <c r="O26" s="209">
        <v>282436</v>
      </c>
    </row>
    <row r="27" spans="1:15" s="256" customFormat="1" ht="15" customHeight="1">
      <c r="A27" s="310" t="s">
        <v>650</v>
      </c>
      <c r="B27" s="227">
        <f t="shared" si="0"/>
        <v>7430</v>
      </c>
      <c r="C27" s="227">
        <f t="shared" si="1"/>
        <v>15821802</v>
      </c>
      <c r="D27" s="227">
        <v>395</v>
      </c>
      <c r="E27" s="227">
        <v>4166741</v>
      </c>
      <c r="F27" s="227">
        <v>395</v>
      </c>
      <c r="G27" s="227">
        <v>4166741</v>
      </c>
      <c r="H27" s="227">
        <v>2309</v>
      </c>
      <c r="I27" s="228">
        <v>11027208</v>
      </c>
      <c r="J27" s="227">
        <v>4498</v>
      </c>
      <c r="K27" s="227">
        <v>455220</v>
      </c>
      <c r="L27" s="227">
        <v>0</v>
      </c>
      <c r="M27" s="227">
        <v>0</v>
      </c>
      <c r="N27" s="227">
        <v>228</v>
      </c>
      <c r="O27" s="228">
        <v>172633</v>
      </c>
    </row>
    <row r="28" spans="1:7" ht="13.5" customHeight="1">
      <c r="A28" s="196" t="s">
        <v>636</v>
      </c>
      <c r="B28" s="196"/>
      <c r="C28" s="196"/>
      <c r="D28" s="196"/>
      <c r="E28" s="196"/>
      <c r="F28" s="196"/>
      <c r="G28" s="196"/>
    </row>
    <row r="29" ht="6" customHeight="1"/>
  </sheetData>
  <sheetProtection/>
  <mergeCells count="21">
    <mergeCell ref="N3:O4"/>
    <mergeCell ref="J5:J6"/>
    <mergeCell ref="K5:K6"/>
    <mergeCell ref="L5:L6"/>
    <mergeCell ref="M5:M6"/>
    <mergeCell ref="N5:N6"/>
    <mergeCell ref="O5:O6"/>
    <mergeCell ref="J3:K4"/>
    <mergeCell ref="D4:E5"/>
    <mergeCell ref="B5:B6"/>
    <mergeCell ref="C5:C6"/>
    <mergeCell ref="H5:H6"/>
    <mergeCell ref="L3:M4"/>
    <mergeCell ref="I5:I6"/>
    <mergeCell ref="F5:G5"/>
    <mergeCell ref="H3:I4"/>
    <mergeCell ref="A1:I1"/>
    <mergeCell ref="A3:A6"/>
    <mergeCell ref="F4:G4"/>
    <mergeCell ref="B3:C4"/>
    <mergeCell ref="D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ku8112</dc:creator>
  <cp:keywords/>
  <dc:description/>
  <cp:lastModifiedBy>船木 圭吾</cp:lastModifiedBy>
  <cp:lastPrinted>2023-03-09T06:59:34Z</cp:lastPrinted>
  <dcterms:created xsi:type="dcterms:W3CDTF">2006-04-20T00:27:01Z</dcterms:created>
  <dcterms:modified xsi:type="dcterms:W3CDTF">2023-04-06T05:13:41Z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