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20040" windowHeight="7140" tabRatio="603" activeTab="0"/>
  </bookViews>
  <sheets>
    <sheet name="目次" sheetId="1" r:id="rId1"/>
    <sheet name="歳入予算・決算" sheetId="2" r:id="rId2"/>
    <sheet name="歳出予算・決算" sheetId="3" r:id="rId3"/>
    <sheet name="起債" sheetId="4" r:id="rId4"/>
    <sheet name="市税" sheetId="5" r:id="rId5"/>
    <sheet name="固定資産1" sheetId="6" r:id="rId6"/>
    <sheet name="固定資産2" sheetId="7" r:id="rId7"/>
    <sheet name="市民税１" sheetId="8" r:id="rId8"/>
    <sheet name="市民税２" sheetId="9" r:id="rId9"/>
    <sheet name="市長・議長" sheetId="10" r:id="rId10"/>
    <sheet name="市職員" sheetId="11" r:id="rId11"/>
    <sheet name="議会１" sheetId="12" r:id="rId12"/>
    <sheet name="議会２" sheetId="13" r:id="rId13"/>
    <sheet name="議会３" sheetId="14" r:id="rId14"/>
    <sheet name="議会４" sheetId="15" r:id="rId15"/>
    <sheet name="議会５" sheetId="16" r:id="rId16"/>
    <sheet name="議会６" sheetId="17" r:id="rId17"/>
    <sheet name="選挙１" sheetId="18" r:id="rId18"/>
    <sheet name="選挙２" sheetId="19" r:id="rId19"/>
    <sheet name="選挙３" sheetId="20" r:id="rId20"/>
    <sheet name="組織図１" sheetId="21" r:id="rId21"/>
    <sheet name="組織図２" sheetId="22" r:id="rId22"/>
    <sheet name="組織図３" sheetId="23" r:id="rId23"/>
  </sheets>
  <definedNames>
    <definedName name="_xlnm.Print_Area" localSheetId="13">'議会３'!$A$1:$P$10</definedName>
    <definedName name="_xlnm.Print_Area" localSheetId="18">'選挙２'!$A$1:$L$33</definedName>
    <definedName name="_xlnm.Print_Area" localSheetId="19">'選挙３'!$A$1:$K$38</definedName>
  </definedNames>
  <calcPr fullCalcOnLoad="1"/>
</workbook>
</file>

<file path=xl/sharedStrings.xml><?xml version="1.0" encoding="utf-8"?>
<sst xmlns="http://schemas.openxmlformats.org/spreadsheetml/2006/main" count="1633" uniqueCount="1159">
  <si>
    <t>道路・雪対策主幹</t>
  </si>
  <si>
    <t>中央卸売市場事業</t>
  </si>
  <si>
    <t>国民健康保険音別診療所</t>
  </si>
  <si>
    <t>介護保険（保険事業勘定）</t>
  </si>
  <si>
    <t>公設地方卸売市場事業</t>
  </si>
  <si>
    <t>設備主幹</t>
  </si>
  <si>
    <t>こども保健部</t>
  </si>
  <si>
    <t>生活安全担当</t>
  </si>
  <si>
    <t>青少年育成センター所長</t>
  </si>
  <si>
    <t>こども未来づくり担当</t>
  </si>
  <si>
    <t>水産担当</t>
  </si>
  <si>
    <t>石炭産業対策主幹</t>
  </si>
  <si>
    <t>環境美化推進主幹</t>
  </si>
  <si>
    <t>産業推進担当</t>
  </si>
  <si>
    <t>廃棄物対策担当</t>
  </si>
  <si>
    <t>指導担当</t>
  </si>
  <si>
    <t>事業施設担当</t>
  </si>
  <si>
    <t>市有財産対策室</t>
  </si>
  <si>
    <t>環境衛生担当</t>
  </si>
  <si>
    <t>健康づくり担当</t>
  </si>
  <si>
    <t>市立音別診療所</t>
  </si>
  <si>
    <t>市立釧路総合病院</t>
  </si>
  <si>
    <t>西消防署</t>
  </si>
  <si>
    <t>総務担当</t>
  </si>
  <si>
    <t>総務医事担当</t>
  </si>
  <si>
    <t>地域振興課</t>
  </si>
  <si>
    <t>救助担当</t>
  </si>
  <si>
    <t>救急担当</t>
  </si>
  <si>
    <t>市民サービス担当</t>
  </si>
  <si>
    <t>保安指導担当</t>
  </si>
  <si>
    <t>保健福祉課</t>
  </si>
  <si>
    <t>（A）</t>
  </si>
  <si>
    <t>（Ｂ）</t>
  </si>
  <si>
    <t>（Ａ－Ｂ）</t>
  </si>
  <si>
    <t>100　　〃    200 　　 〃</t>
  </si>
  <si>
    <t>200　　〃    300　　  〃</t>
  </si>
  <si>
    <t>300　　〃    400 　　 〃</t>
  </si>
  <si>
    <t>400　　〃    550　　  〃</t>
  </si>
  <si>
    <t>550　　〃    700  　　〃</t>
  </si>
  <si>
    <t>700　　〃　  1,000　 〃</t>
  </si>
  <si>
    <t>納　　　税
義務者数</t>
  </si>
  <si>
    <t>総所得
金額等</t>
  </si>
  <si>
    <t>警防救急担当</t>
  </si>
  <si>
    <t>通信指令課</t>
  </si>
  <si>
    <t>㎡</t>
  </si>
  <si>
    <t>阿寒湖温泉支所</t>
  </si>
  <si>
    <t>市民担当</t>
  </si>
  <si>
    <t>教育委員会</t>
  </si>
  <si>
    <t>上下水道部</t>
  </si>
  <si>
    <t>学校教育部</t>
  </si>
  <si>
    <t>生涯学習部</t>
  </si>
  <si>
    <t>音別教育事務所</t>
  </si>
  <si>
    <t>経営企画主幹</t>
  </si>
  <si>
    <t>上下水道担当</t>
  </si>
  <si>
    <r>
      <t>市長部局
（</t>
    </r>
    <r>
      <rPr>
        <sz val="10"/>
        <rFont val="ＭＳ Ｐ明朝"/>
        <family val="1"/>
      </rPr>
      <t>市立釧路総合病院を除く）</t>
    </r>
  </si>
  <si>
    <t>付議案件
総　  　数</t>
  </si>
  <si>
    <t>出納主幹</t>
  </si>
  <si>
    <t>ふれあい主幹</t>
  </si>
  <si>
    <t>８．釧路市組織・機構及び配置人員</t>
  </si>
  <si>
    <t>厚生会</t>
  </si>
  <si>
    <t>各年4月1日現在</t>
  </si>
  <si>
    <t>（注1）…特別職・教育長を除く。</t>
  </si>
  <si>
    <t>中央卸売市場事業</t>
  </si>
  <si>
    <t>３．起債の現在高</t>
  </si>
  <si>
    <t>（ア）土地評価額</t>
  </si>
  <si>
    <t>（イ）家屋評価額</t>
  </si>
  <si>
    <t>４－（１）市税</t>
  </si>
  <si>
    <t>４－（３）市民税納税義務者及び平均課税額</t>
  </si>
  <si>
    <t>６－（２）市議会開会及び付議案件数</t>
  </si>
  <si>
    <t>６－（４）市議会常任・特別委員会日数</t>
  </si>
  <si>
    <t>６－（５）市議会議決状況</t>
  </si>
  <si>
    <t>（ア）土地評価額</t>
  </si>
  <si>
    <t>（イ）家屋評価額</t>
  </si>
  <si>
    <t xml:space="preserve">          議決結果が異なる場合もあることから、必ずしも一致しない。</t>
  </si>
  <si>
    <t>請願</t>
  </si>
  <si>
    <t>陳情</t>
  </si>
  <si>
    <t>小選挙区選出</t>
  </si>
  <si>
    <t>比例代表選出</t>
  </si>
  <si>
    <t>農業用簡易水道事業</t>
  </si>
  <si>
    <t>農業用簡易水道事業</t>
  </si>
  <si>
    <t>過疎対策事業債（ソフト分）</t>
  </si>
  <si>
    <t>第三セクター等改革推進債</t>
  </si>
  <si>
    <t>選挙区選出</t>
  </si>
  <si>
    <t>男</t>
  </si>
  <si>
    <t>女</t>
  </si>
  <si>
    <t>（単位：人）</t>
  </si>
  <si>
    <t>資料…市選挙管理委員会</t>
  </si>
  <si>
    <t>（単位：人、％）</t>
  </si>
  <si>
    <t>釧路市長</t>
  </si>
  <si>
    <t>執行年月日</t>
  </si>
  <si>
    <t>総数</t>
  </si>
  <si>
    <t>７－（２）　選挙投票状況</t>
  </si>
  <si>
    <t>投票者数</t>
  </si>
  <si>
    <t>投票率</t>
  </si>
  <si>
    <t>前回
投票率</t>
  </si>
  <si>
    <t>７－（３）　選挙人名簿定時登録者数</t>
  </si>
  <si>
    <t>音別歯科診療所事業</t>
  </si>
  <si>
    <t>投票区</t>
  </si>
  <si>
    <t>男</t>
  </si>
  <si>
    <t>女</t>
  </si>
  <si>
    <t>富士見会館</t>
  </si>
  <si>
    <t>芦野小学校</t>
  </si>
  <si>
    <t>美原小学校</t>
  </si>
  <si>
    <t>社会自立促進センター</t>
  </si>
  <si>
    <t>美原中学校</t>
  </si>
  <si>
    <t>鳥取小学校</t>
  </si>
  <si>
    <t>４－（４）　市民税課税標準額段階別納税者数及び所得割額</t>
  </si>
  <si>
    <t>６－（６）請願・陳情の処理状況</t>
  </si>
  <si>
    <t>６－（３）市議会開催状況</t>
  </si>
  <si>
    <t>４－（４）市民税課税標準額段階別納税者数及び所得割額</t>
  </si>
  <si>
    <t>昭和児童センター</t>
  </si>
  <si>
    <t>城山小学校</t>
  </si>
  <si>
    <t>昭和小学校</t>
  </si>
  <si>
    <t>青陵中学校</t>
  </si>
  <si>
    <t>沼尻会館</t>
  </si>
  <si>
    <t>鳥取コミュニティセンター</t>
  </si>
  <si>
    <t>４－（３）　市民税納税義務者及び平均課税額</t>
  </si>
  <si>
    <t>春採下町会館</t>
  </si>
  <si>
    <t>新富士生活館</t>
  </si>
  <si>
    <t>鶴野小学校</t>
  </si>
  <si>
    <t>星が浦老人福祉センター</t>
  </si>
  <si>
    <t>武佐小学校</t>
  </si>
  <si>
    <t>大楽毛中学校</t>
  </si>
  <si>
    <t>春採中学校</t>
  </si>
  <si>
    <t>大楽毛生活館</t>
  </si>
  <si>
    <t>桜が丘小学校</t>
  </si>
  <si>
    <t>北斗にない手会館</t>
  </si>
  <si>
    <t>はまなす会館</t>
  </si>
  <si>
    <t>農業生活センター</t>
  </si>
  <si>
    <t>桜田研修所</t>
  </si>
  <si>
    <t>桜が丘中学校</t>
  </si>
  <si>
    <t>阿寒町橋南センター</t>
  </si>
  <si>
    <t>東雲小学校</t>
  </si>
  <si>
    <t>阿寒町公民館</t>
  </si>
  <si>
    <t>旧桂恋小学校</t>
  </si>
  <si>
    <t>布伏内コミュニティセンター</t>
  </si>
  <si>
    <t>市役所</t>
  </si>
  <si>
    <t>タンチョウの家</t>
  </si>
  <si>
    <t>徹別多目的センター</t>
  </si>
  <si>
    <t>春日児童館</t>
  </si>
  <si>
    <t>仁々志別多目的センター</t>
  </si>
  <si>
    <t>若草会館</t>
  </si>
  <si>
    <t>拓北会館</t>
  </si>
  <si>
    <t>光陽小学校</t>
  </si>
  <si>
    <t>直別生活館</t>
  </si>
  <si>
    <t>愛国東会館</t>
  </si>
  <si>
    <t>尺別中央会館</t>
  </si>
  <si>
    <t>景雲中学校</t>
  </si>
  <si>
    <t>合計</t>
  </si>
  <si>
    <t>年次及び土地の種類</t>
  </si>
  <si>
    <t>千円</t>
  </si>
  <si>
    <t>筆</t>
  </si>
  <si>
    <t>円</t>
  </si>
  <si>
    <t>田</t>
  </si>
  <si>
    <t>畑</t>
  </si>
  <si>
    <t>一般畑</t>
  </si>
  <si>
    <t>介在・市街化区域畑</t>
  </si>
  <si>
    <t>宅地</t>
  </si>
  <si>
    <t>住宅用地</t>
  </si>
  <si>
    <t>鉱泉地</t>
  </si>
  <si>
    <t>池沼</t>
  </si>
  <si>
    <t>山林</t>
  </si>
  <si>
    <t>牧場</t>
  </si>
  <si>
    <t>原野</t>
  </si>
  <si>
    <t>雑種地</t>
  </si>
  <si>
    <t>年次及び家屋の種類</t>
  </si>
  <si>
    <t>棟　　　　　　数</t>
  </si>
  <si>
    <t>総　床　面　積</t>
  </si>
  <si>
    <t>決　定　価　格</t>
  </si>
  <si>
    <t>単位当たり価格</t>
  </si>
  <si>
    <t>1 棟 当 た り</t>
  </si>
  <si>
    <t>（1㎡当たり）</t>
  </si>
  <si>
    <t>床　 面　 積</t>
  </si>
  <si>
    <t>棟</t>
  </si>
  <si>
    <t>木造家屋　（計）</t>
  </si>
  <si>
    <t>専用住宅</t>
  </si>
  <si>
    <t>共同住宅・寄宿舎</t>
  </si>
  <si>
    <t>併用住宅</t>
  </si>
  <si>
    <t>農家・漁業者住宅</t>
  </si>
  <si>
    <t>４．市税</t>
  </si>
  <si>
    <t>５．市政</t>
  </si>
  <si>
    <t>６．市議会</t>
  </si>
  <si>
    <t>７．選挙</t>
  </si>
  <si>
    <t>旅館・ホテル等</t>
  </si>
  <si>
    <t>事務所・銀行・店舗</t>
  </si>
  <si>
    <t>劇場・映画館・病院</t>
  </si>
  <si>
    <t>浴場</t>
  </si>
  <si>
    <t>工場・倉庫</t>
  </si>
  <si>
    <t>土蔵</t>
  </si>
  <si>
    <t>木造以外の家屋（計）</t>
  </si>
  <si>
    <t>鉄骨鉄筋コンクリート造</t>
  </si>
  <si>
    <t>鉄骨造（軽量含む）</t>
  </si>
  <si>
    <t>れんが・ブロック造</t>
  </si>
  <si>
    <t>商業地等（非住宅用地）</t>
  </si>
  <si>
    <t>４－（２）　固定資産評価額</t>
  </si>
  <si>
    <t>各年1月1日現在</t>
  </si>
  <si>
    <t>特別徴収</t>
  </si>
  <si>
    <t>普通徴収</t>
  </si>
  <si>
    <t>人</t>
  </si>
  <si>
    <t>社</t>
  </si>
  <si>
    <t>（注）…概要調書等の調べによる。</t>
  </si>
  <si>
    <t>（注）…市町村税課税状況等の調べによる。</t>
  </si>
  <si>
    <t>決算調定（滞納繰越含む）</t>
  </si>
  <si>
    <t>（注）…納税義務者数は、市町村税の徴収実績の調べによる。</t>
  </si>
  <si>
    <t>歴代</t>
  </si>
  <si>
    <t>初代</t>
  </si>
  <si>
    <t>５－（３）　市職員定数</t>
  </si>
  <si>
    <t>（単位：人、部、課、係）</t>
  </si>
  <si>
    <t>部局名</t>
  </si>
  <si>
    <t>定数</t>
  </si>
  <si>
    <t>部数</t>
  </si>
  <si>
    <t>課数</t>
  </si>
  <si>
    <t>係数</t>
  </si>
  <si>
    <t>計</t>
  </si>
  <si>
    <t>６－（１）　市議会会派別議員状況</t>
  </si>
  <si>
    <t>資料…市議会事務局</t>
  </si>
  <si>
    <t>開会回数</t>
  </si>
  <si>
    <t>会         議</t>
  </si>
  <si>
    <t>会            期</t>
  </si>
  <si>
    <t>第１６編　行　財　政</t>
  </si>
  <si>
    <t>本会議日数</t>
  </si>
  <si>
    <t>本会議時間</t>
  </si>
  <si>
    <t>前年から継続分</t>
  </si>
  <si>
    <t>その他</t>
  </si>
  <si>
    <t>議会広報</t>
  </si>
  <si>
    <t>総務文教</t>
  </si>
  <si>
    <t>財政経済</t>
  </si>
  <si>
    <t>民生福祉</t>
  </si>
  <si>
    <t>医療対策主幹</t>
  </si>
  <si>
    <t>環境担当</t>
  </si>
  <si>
    <t>音別農林振興担当</t>
  </si>
  <si>
    <t>資料…市資産税課</t>
  </si>
  <si>
    <t>資料…市市民税課</t>
  </si>
  <si>
    <t>資料…市市民税課</t>
  </si>
  <si>
    <t>後期高齢者医療</t>
  </si>
  <si>
    <t>地域振興担当</t>
  </si>
  <si>
    <t>蝦名　大也</t>
  </si>
  <si>
    <t>原案可決</t>
  </si>
  <si>
    <t>原案否決</t>
  </si>
  <si>
    <t>算出税額</t>
  </si>
  <si>
    <t>所得割額</t>
  </si>
  <si>
    <t>特別減税額
税額控除額
税額調整額</t>
  </si>
  <si>
    <t>所       得
控 除 額</t>
  </si>
  <si>
    <t>課       税
標 準 額</t>
  </si>
  <si>
    <t>就任</t>
  </si>
  <si>
    <t>氏名</t>
  </si>
  <si>
    <t>伊東　良孝</t>
  </si>
  <si>
    <t>草島　守之</t>
  </si>
  <si>
    <t>二瓶　雄吉</t>
  </si>
  <si>
    <t>2代</t>
  </si>
  <si>
    <t>会派名</t>
  </si>
  <si>
    <t>所属議員数</t>
  </si>
  <si>
    <t>議運委員数</t>
  </si>
  <si>
    <t>年次</t>
  </si>
  <si>
    <t>会     期
総日数</t>
  </si>
  <si>
    <t>議案</t>
  </si>
  <si>
    <t>常任委員会</t>
  </si>
  <si>
    <t>建設</t>
  </si>
  <si>
    <t>特別委員会</t>
  </si>
  <si>
    <t>年次</t>
  </si>
  <si>
    <t>総数</t>
  </si>
  <si>
    <t>許可</t>
  </si>
  <si>
    <t>議決結果</t>
  </si>
  <si>
    <t>採択</t>
  </si>
  <si>
    <t>不採択</t>
  </si>
  <si>
    <t>取下げ</t>
  </si>
  <si>
    <t>区分</t>
  </si>
  <si>
    <t>定員</t>
  </si>
  <si>
    <t>候補者数</t>
  </si>
  <si>
    <t>当      日
有権者数</t>
  </si>
  <si>
    <t>区分</t>
  </si>
  <si>
    <t>年度・税目</t>
  </si>
  <si>
    <t>調定額</t>
  </si>
  <si>
    <t>収入額　</t>
  </si>
  <si>
    <t>収入率</t>
  </si>
  <si>
    <t>評価総地積</t>
  </si>
  <si>
    <t>総評価額</t>
  </si>
  <si>
    <t>総評価筆数</t>
  </si>
  <si>
    <t>年度</t>
  </si>
  <si>
    <t>納税義務者</t>
  </si>
  <si>
    <t>個人</t>
  </si>
  <si>
    <t>法人</t>
  </si>
  <si>
    <t>納税義務者
１人当たり
課　税　額</t>
  </si>
  <si>
    <t>法　　　人
１社当たり
課　税　額</t>
  </si>
  <si>
    <t>10万円以下</t>
  </si>
  <si>
    <t>10万円超え100万円以下</t>
  </si>
  <si>
    <t>1,000万円を超える額</t>
  </si>
  <si>
    <t>区分</t>
  </si>
  <si>
    <t>予防広報査察担当</t>
  </si>
  <si>
    <t>会計担当</t>
  </si>
  <si>
    <t>受理件数</t>
  </si>
  <si>
    <t>継続審査</t>
  </si>
  <si>
    <t>７－（１）   永久選挙人名簿登録者数</t>
  </si>
  <si>
    <t>年　　　次</t>
  </si>
  <si>
    <t>衆議院
議　   員</t>
  </si>
  <si>
    <t>衆議院
議  　 員</t>
  </si>
  <si>
    <t>参議院
議　   員</t>
  </si>
  <si>
    <t>北海道
知　   事</t>
  </si>
  <si>
    <t>北  海  道
議会議員</t>
  </si>
  <si>
    <t>釧  路  市
議会議員</t>
  </si>
  <si>
    <t>　小規模住宅用地</t>
  </si>
  <si>
    <t>　一般住宅用地</t>
  </si>
  <si>
    <t>水道施設計画主幹</t>
  </si>
  <si>
    <t>学芸主幹</t>
  </si>
  <si>
    <t>附属家</t>
  </si>
  <si>
    <t>鉄筋コンクリート造</t>
  </si>
  <si>
    <t>審議未了</t>
  </si>
  <si>
    <t>１．歳入予算及び決算</t>
  </si>
  <si>
    <t>（単位：千円）</t>
  </si>
  <si>
    <t>（３）</t>
  </si>
  <si>
    <t>（１）</t>
  </si>
  <si>
    <t>（２）</t>
  </si>
  <si>
    <t>会計名及び科目</t>
  </si>
  <si>
    <t>２．歳出予算及び決算</t>
  </si>
  <si>
    <t>一般会計</t>
  </si>
  <si>
    <t>一般会計</t>
  </si>
  <si>
    <t>市税</t>
  </si>
  <si>
    <t>市民税</t>
  </si>
  <si>
    <t>市民税</t>
  </si>
  <si>
    <t>固定資産税</t>
  </si>
  <si>
    <t>固定資産税</t>
  </si>
  <si>
    <t>軽自動車税</t>
  </si>
  <si>
    <t>軽自動車税</t>
  </si>
  <si>
    <t>市たばこ税</t>
  </si>
  <si>
    <t>市たばこ税</t>
  </si>
  <si>
    <t>鉱産税</t>
  </si>
  <si>
    <t>鉱産税</t>
  </si>
  <si>
    <t>特別土地保有税</t>
  </si>
  <si>
    <t>特別土地保有税</t>
  </si>
  <si>
    <t>入湯税</t>
  </si>
  <si>
    <t>入湯税</t>
  </si>
  <si>
    <t>都市計画税</t>
  </si>
  <si>
    <t>都市計画税</t>
  </si>
  <si>
    <t>地方譲与税</t>
  </si>
  <si>
    <t>利子割交付金</t>
  </si>
  <si>
    <t>配当割交付金</t>
  </si>
  <si>
    <t>株式等譲渡所得割交付金</t>
  </si>
  <si>
    <t>地方消費税交付金</t>
  </si>
  <si>
    <t>ゴルフ場利用税交付金</t>
  </si>
  <si>
    <t>自動車取得税交付金</t>
  </si>
  <si>
    <t>地方特例交付金</t>
  </si>
  <si>
    <t>地方交付税</t>
  </si>
  <si>
    <t>交通安全対策特別交付金</t>
  </si>
  <si>
    <t>分担金及び負担金</t>
  </si>
  <si>
    <t>使用料及び手数料</t>
  </si>
  <si>
    <t>国庫支出金</t>
  </si>
  <si>
    <t>道支出金</t>
  </si>
  <si>
    <t>財産収入</t>
  </si>
  <si>
    <t>寄附金</t>
  </si>
  <si>
    <t>繰入金</t>
  </si>
  <si>
    <t>繰越金</t>
  </si>
  <si>
    <t>諸収入</t>
  </si>
  <si>
    <t>市債</t>
  </si>
  <si>
    <t>特別会計</t>
  </si>
  <si>
    <t>特別会計</t>
  </si>
  <si>
    <t>国民健康保険</t>
  </si>
  <si>
    <t>国民健康保険音別診療所事業</t>
  </si>
  <si>
    <t>老人保健</t>
  </si>
  <si>
    <t>介護保険（保険事業勘定）</t>
  </si>
  <si>
    <t>介護保険（介護サービス事業勘定）</t>
  </si>
  <si>
    <t>音別歯科診療所事業</t>
  </si>
  <si>
    <t>駐車場事業</t>
  </si>
  <si>
    <t>動物園事業</t>
  </si>
  <si>
    <t>簡易水道事業</t>
  </si>
  <si>
    <t>下水道事業</t>
  </si>
  <si>
    <t>企業会計</t>
  </si>
  <si>
    <t>水道事業</t>
  </si>
  <si>
    <t>総務部</t>
  </si>
  <si>
    <t>総合政策部</t>
  </si>
  <si>
    <t>産業振興部</t>
  </si>
  <si>
    <t>水産港湾空港部</t>
  </si>
  <si>
    <t>都市整備部</t>
  </si>
  <si>
    <t>こども支援課</t>
  </si>
  <si>
    <t>戸籍住民課</t>
  </si>
  <si>
    <t>企画担当</t>
  </si>
  <si>
    <t>統計担当</t>
  </si>
  <si>
    <t>都市計画課</t>
  </si>
  <si>
    <t>子育て支援室長</t>
  </si>
  <si>
    <t>都市計画担当</t>
  </si>
  <si>
    <t>経済建設</t>
  </si>
  <si>
    <t>技術管理担当</t>
  </si>
  <si>
    <t>市民協働推進課</t>
  </si>
  <si>
    <t>男女平等参画主幹</t>
  </si>
  <si>
    <t>市民協働担当</t>
  </si>
  <si>
    <t>3代</t>
  </si>
  <si>
    <t>黒木　　　　満</t>
  </si>
  <si>
    <t>環境事業課</t>
  </si>
  <si>
    <t>特定健診担当</t>
  </si>
  <si>
    <t>医療年金課</t>
  </si>
  <si>
    <t>年金担当</t>
  </si>
  <si>
    <t>配置人員</t>
  </si>
  <si>
    <t>部・課・係の数</t>
  </si>
  <si>
    <t>部</t>
  </si>
  <si>
    <t>課</t>
  </si>
  <si>
    <t>係</t>
  </si>
  <si>
    <t>消防本部・消防署</t>
  </si>
  <si>
    <t>戸籍住民担当</t>
  </si>
  <si>
    <t>音別農林振興主幹</t>
  </si>
  <si>
    <t>高速道整備推進主幹</t>
  </si>
  <si>
    <t>行財政改革推進室</t>
  </si>
  <si>
    <t>第７担当</t>
  </si>
  <si>
    <t>行財政改革担当</t>
  </si>
  <si>
    <t>第８担当</t>
  </si>
  <si>
    <t>部局</t>
  </si>
  <si>
    <t>区分</t>
  </si>
  <si>
    <t>摘要</t>
  </si>
  <si>
    <t>課に阿寒支署、阿寒湖温泉支署、音別支署及び白糠支署を含む。</t>
  </si>
  <si>
    <t>係に担当を含む。</t>
  </si>
  <si>
    <t>定数は併任の職員を除く。</t>
  </si>
  <si>
    <t>部は議会事務局のみ。</t>
  </si>
  <si>
    <t>課は監査、公平及び農委の各事務局、選挙の事務局及び支局並びに議会事務局議事課。</t>
  </si>
  <si>
    <t>係は担当、監査、公平及び農委の各事務局並びに選挙の支局及び分局。</t>
  </si>
  <si>
    <t>第１課</t>
  </si>
  <si>
    <t>第２課</t>
  </si>
  <si>
    <t>第３課</t>
  </si>
  <si>
    <t>阿寒上下水道課</t>
  </si>
  <si>
    <t>教育支援課</t>
  </si>
  <si>
    <t>小部局</t>
  </si>
  <si>
    <t>計</t>
  </si>
  <si>
    <t>中央消防署</t>
  </si>
  <si>
    <t>予防主幹</t>
  </si>
  <si>
    <t>３．起債の現在高</t>
  </si>
  <si>
    <t>４．市税</t>
  </si>
  <si>
    <t>４－（２）固定資産評価額</t>
  </si>
  <si>
    <t>５．市政</t>
  </si>
  <si>
    <t>５－（１）歴代市長就任年月日</t>
  </si>
  <si>
    <t>５－（２）歴代議長就任年月日</t>
  </si>
  <si>
    <t>５－（３）市職員定数</t>
  </si>
  <si>
    <t>６．市議会</t>
  </si>
  <si>
    <t>６－（１）市議会会派別議員状況</t>
  </si>
  <si>
    <t>７．選挙</t>
  </si>
  <si>
    <t>７－（１）永久選挙人名簿登録者数</t>
  </si>
  <si>
    <t>企業会計
決算審査</t>
  </si>
  <si>
    <t>原案認定</t>
  </si>
  <si>
    <t>原案同意</t>
  </si>
  <si>
    <t>報告承認</t>
  </si>
  <si>
    <t>報告完了</t>
  </si>
  <si>
    <t>選挙完了</t>
  </si>
  <si>
    <t>互選完了</t>
  </si>
  <si>
    <t>選任完了</t>
  </si>
  <si>
    <t>推薦完了</t>
  </si>
  <si>
    <t>訂正承認</t>
  </si>
  <si>
    <t>継続審査</t>
  </si>
  <si>
    <t>７－（２）選挙投票状況</t>
  </si>
  <si>
    <t>７－（３）選挙人名簿定時登録者数</t>
  </si>
  <si>
    <t>市設魚揚場事業</t>
  </si>
  <si>
    <t>港湾整備事業</t>
  </si>
  <si>
    <t>病院事業</t>
  </si>
  <si>
    <t>工業用水道事業</t>
  </si>
  <si>
    <t>公設地方卸売市場事業</t>
  </si>
  <si>
    <t>総額</t>
  </si>
  <si>
    <t>議会費</t>
  </si>
  <si>
    <t>総務費</t>
  </si>
  <si>
    <t>民生費</t>
  </si>
  <si>
    <t>衛生費</t>
  </si>
  <si>
    <t>労働費</t>
  </si>
  <si>
    <t>農林水産業費</t>
  </si>
  <si>
    <t>商工費</t>
  </si>
  <si>
    <t>土木費</t>
  </si>
  <si>
    <t>港湾費</t>
  </si>
  <si>
    <t>消防費</t>
  </si>
  <si>
    <t>教育費</t>
  </si>
  <si>
    <t>災害復旧費</t>
  </si>
  <si>
    <t>公債費</t>
  </si>
  <si>
    <t>諸支出金</t>
  </si>
  <si>
    <t>職員費</t>
  </si>
  <si>
    <t>予備費</t>
  </si>
  <si>
    <t>総務</t>
  </si>
  <si>
    <t>民生</t>
  </si>
  <si>
    <t>衛生</t>
  </si>
  <si>
    <t>労働</t>
  </si>
  <si>
    <t>普通債</t>
  </si>
  <si>
    <t>災害復旧債</t>
  </si>
  <si>
    <t>道貸付金</t>
  </si>
  <si>
    <t>臨時財政特例債</t>
  </si>
  <si>
    <t>臨時財政対策債</t>
  </si>
  <si>
    <t>企業会計</t>
  </si>
  <si>
    <t>総数</t>
  </si>
  <si>
    <t>農林水産業</t>
  </si>
  <si>
    <t>商工</t>
  </si>
  <si>
    <t>土木</t>
  </si>
  <si>
    <t>住宅</t>
  </si>
  <si>
    <t>港湾</t>
  </si>
  <si>
    <t>消防</t>
  </si>
  <si>
    <t>教育</t>
  </si>
  <si>
    <t>個人</t>
  </si>
  <si>
    <t>現年課税分</t>
  </si>
  <si>
    <t>滞納繰越分</t>
  </si>
  <si>
    <t>法人</t>
  </si>
  <si>
    <t>都市経営課</t>
  </si>
  <si>
    <t>交流推進主幹</t>
  </si>
  <si>
    <t>高齢福祉担当</t>
  </si>
  <si>
    <t>第９担当</t>
  </si>
  <si>
    <t>こども支援担当</t>
  </si>
  <si>
    <t>保健相談主幹</t>
  </si>
  <si>
    <t>純固定資産税</t>
  </si>
  <si>
    <t>土地家屋</t>
  </si>
  <si>
    <t>償却資産</t>
  </si>
  <si>
    <t>国有資産等所在市町村交付金</t>
  </si>
  <si>
    <t>総額</t>
  </si>
  <si>
    <t>資料…市財政課</t>
  </si>
  <si>
    <t>５－（１）　歴代市長就任年月日</t>
  </si>
  <si>
    <t>５－（２）　歴代議長就任年月日</t>
  </si>
  <si>
    <t>（注）…受理件数と議決結果の計は、一つの請願又は陳情に複数の要望項目が含まれることもあり、その項目ごとに</t>
  </si>
  <si>
    <t>消防本部・消防署</t>
  </si>
  <si>
    <t>市立釧路総合病院</t>
  </si>
  <si>
    <t>上下水道部</t>
  </si>
  <si>
    <t>教育委員会</t>
  </si>
  <si>
    <t>議会事務局</t>
  </si>
  <si>
    <t>選挙管理委員会</t>
  </si>
  <si>
    <t>監査委員・公平委員会</t>
  </si>
  <si>
    <t>農業委員会</t>
  </si>
  <si>
    <t>道路管理主幹</t>
  </si>
  <si>
    <t>市長提出</t>
  </si>
  <si>
    <t>議員提出</t>
  </si>
  <si>
    <t>選挙</t>
  </si>
  <si>
    <t>互選</t>
  </si>
  <si>
    <t>選任</t>
  </si>
  <si>
    <t>諮問</t>
  </si>
  <si>
    <t>報告</t>
  </si>
  <si>
    <t>意見書案</t>
  </si>
  <si>
    <t>決議案</t>
  </si>
  <si>
    <t>人事</t>
  </si>
  <si>
    <t>動議</t>
  </si>
  <si>
    <t>辞任</t>
  </si>
  <si>
    <t>辞職</t>
  </si>
  <si>
    <t>釧路市報告</t>
  </si>
  <si>
    <t>監査報告</t>
  </si>
  <si>
    <t>請願・陳情</t>
  </si>
  <si>
    <t>条例</t>
  </si>
  <si>
    <t>予算</t>
  </si>
  <si>
    <t>決算</t>
  </si>
  <si>
    <t>各年度末現在</t>
  </si>
  <si>
    <t>４－（１）　市税</t>
  </si>
  <si>
    <t>６－（２）　市議会開会及び付議案件数</t>
  </si>
  <si>
    <t>６－（４）　市議会常任・特別委員会日数</t>
  </si>
  <si>
    <t>（注1）…（  ）内数字は内数で、閉会中に開催した日数を示す。</t>
  </si>
  <si>
    <t>６－（５）　市議会議決状況</t>
  </si>
  <si>
    <t>（注1）…請願、陳情を除く。</t>
  </si>
  <si>
    <t>中心市街地活性化主幹</t>
  </si>
  <si>
    <t>（注）…交渉団体としての人数2人以上。</t>
  </si>
  <si>
    <t>児童発達支援センター</t>
  </si>
  <si>
    <t>野のはな園</t>
  </si>
  <si>
    <t>予防広報担当</t>
  </si>
  <si>
    <t>保健福祉担当</t>
  </si>
  <si>
    <t>市立阿寒診療所</t>
  </si>
  <si>
    <t>資料…市行財政改革推進室</t>
  </si>
  <si>
    <t>投票所</t>
  </si>
  <si>
    <t>国民健康保険阿寒診療所事業</t>
  </si>
  <si>
    <t>国民健康保険阿寒診療所事業</t>
  </si>
  <si>
    <t>国民健康保険阿寒診療所</t>
  </si>
  <si>
    <t>介護保険（介護サービス事業勘定）</t>
  </si>
  <si>
    <t>定数に阿寒診療所の医局、看護局、薬局、放射線室及び検査室並びに音別診療所の</t>
  </si>
  <si>
    <t>部は市立釧路総合病院のみ。</t>
  </si>
  <si>
    <t>定数に医局、看護部、薬剤部、医療技術部及び医療連携相談室を含む。</t>
  </si>
  <si>
    <t>阿寒農林振興主幹</t>
  </si>
  <si>
    <t>阿寒農林振興担当</t>
  </si>
  <si>
    <t>警備担当</t>
  </si>
  <si>
    <t>医療技術部</t>
  </si>
  <si>
    <t>4代</t>
  </si>
  <si>
    <t>・</t>
  </si>
  <si>
    <t>検査科</t>
  </si>
  <si>
    <t>臨床工学室</t>
  </si>
  <si>
    <t>総務課</t>
  </si>
  <si>
    <t>※</t>
  </si>
  <si>
    <t>4代</t>
  </si>
  <si>
    <t>資料…市議会事務局</t>
  </si>
  <si>
    <t>白樺ふれあい交流センター</t>
  </si>
  <si>
    <t>課に博物館及び動物園を含む。</t>
  </si>
  <si>
    <t>政策推進主幹</t>
  </si>
  <si>
    <t>管理指導担当</t>
  </si>
  <si>
    <t>課、係数は事務部（新棟建設推進室含む）及び高等看護学院のみ。</t>
  </si>
  <si>
    <t>医局、看護局、薬局及び放射線室を含む。</t>
  </si>
  <si>
    <r>
      <t xml:space="preserve">市長部局
</t>
    </r>
    <r>
      <rPr>
        <sz val="5"/>
        <rFont val="ＭＳ Ｐ明朝"/>
        <family val="1"/>
      </rPr>
      <t>（市立釧路総合病院を除く）</t>
    </r>
  </si>
  <si>
    <t>施設管理担当</t>
  </si>
  <si>
    <t>診療情報管理担当</t>
  </si>
  <si>
    <t>企画財務担当</t>
  </si>
  <si>
    <t>経営企画課</t>
  </si>
  <si>
    <t>経営企画担当</t>
  </si>
  <si>
    <t>証明サービス推進主幹</t>
  </si>
  <si>
    <t>林業研修センター</t>
  </si>
  <si>
    <t>各年12月登録日現在</t>
  </si>
  <si>
    <t>5代</t>
  </si>
  <si>
    <t>月田　光明</t>
  </si>
  <si>
    <t>渡辺　慶藏</t>
  </si>
  <si>
    <t>(平成17年度)</t>
  </si>
  <si>
    <t>2005年度</t>
  </si>
  <si>
    <t>決　 算　 額</t>
  </si>
  <si>
    <t>決   算   額</t>
  </si>
  <si>
    <t>(平成18年度)</t>
  </si>
  <si>
    <t>2006年度</t>
  </si>
  <si>
    <t>2007年度</t>
  </si>
  <si>
    <t>2008年度</t>
  </si>
  <si>
    <t>2009年度</t>
  </si>
  <si>
    <t>2010年度</t>
  </si>
  <si>
    <t>2011年度</t>
  </si>
  <si>
    <t>2012年度</t>
  </si>
  <si>
    <t>2013年度</t>
  </si>
  <si>
    <t>2014年度</t>
  </si>
  <si>
    <t>2015年度</t>
  </si>
  <si>
    <t>2016年度</t>
  </si>
  <si>
    <t>2017年度</t>
  </si>
  <si>
    <t>(平成19年度)</t>
  </si>
  <si>
    <t>(平成20年度)</t>
  </si>
  <si>
    <t>(平成21年度)</t>
  </si>
  <si>
    <t>(平成22年度)</t>
  </si>
  <si>
    <t>(平成23年度)</t>
  </si>
  <si>
    <t>(平成24年度)</t>
  </si>
  <si>
    <t>(平成25年度)</t>
  </si>
  <si>
    <t>(平成26年度)</t>
  </si>
  <si>
    <t>(平成27年度)</t>
  </si>
  <si>
    <t>(平成28年度)</t>
  </si>
  <si>
    <t>(平成29年度)</t>
  </si>
  <si>
    <t>当初予算額</t>
  </si>
  <si>
    <t>2018年度</t>
  </si>
  <si>
    <t>(平成30年度)</t>
  </si>
  <si>
    <t>(平成30年度)</t>
  </si>
  <si>
    <t>現   在   高</t>
  </si>
  <si>
    <t>見   込   高</t>
  </si>
  <si>
    <t>2005(平成17)年度</t>
  </si>
  <si>
    <t>2006(　〃 18)年度</t>
  </si>
  <si>
    <t>2007(　〃 19)年度</t>
  </si>
  <si>
    <t>2008(　〃 20)年度</t>
  </si>
  <si>
    <t>2009(　〃 21)年度</t>
  </si>
  <si>
    <t>2010(　〃 22)年度</t>
  </si>
  <si>
    <t>2011(　〃 23)年度</t>
  </si>
  <si>
    <t>2012(　〃 24)年度</t>
  </si>
  <si>
    <t>2013(　〃 25)年度</t>
  </si>
  <si>
    <t>2014(　〃 26)年度</t>
  </si>
  <si>
    <t>2015(　〃 27)年度</t>
  </si>
  <si>
    <t>2016(　〃 28)年度</t>
  </si>
  <si>
    <t>2001(平成13)年</t>
  </si>
  <si>
    <t>2002(　〃 14)年</t>
  </si>
  <si>
    <t>2003(　〃 15)年</t>
  </si>
  <si>
    <t>2004(　〃 16)年</t>
  </si>
  <si>
    <t>2005(　〃 17)年</t>
  </si>
  <si>
    <t>2006(　〃 18)年</t>
  </si>
  <si>
    <t>2007(　〃 19)年</t>
  </si>
  <si>
    <t>2008(　〃 20)年</t>
  </si>
  <si>
    <t>2010(　〃 22)年</t>
  </si>
  <si>
    <t>2011(　〃 23)年</t>
  </si>
  <si>
    <t>2012(　〃 24)年</t>
  </si>
  <si>
    <t>2013(　〃 25)年</t>
  </si>
  <si>
    <t>2014(　〃 26)年</t>
  </si>
  <si>
    <t>2015(　〃 27)年</t>
  </si>
  <si>
    <t>2016(　〃 28)年</t>
  </si>
  <si>
    <t>2017(　〃 29)年</t>
  </si>
  <si>
    <t>2018(　〃 30)年</t>
  </si>
  <si>
    <t>2000(平成12)年度</t>
  </si>
  <si>
    <t>2001(　〃 13)年度</t>
  </si>
  <si>
    <t>2002(　〃 14)年度</t>
  </si>
  <si>
    <t>2003(　〃 15)年度</t>
  </si>
  <si>
    <t>2004(　〃 16)年度</t>
  </si>
  <si>
    <t>2005(　〃 17)年度</t>
  </si>
  <si>
    <t>2005(平成17)年度</t>
  </si>
  <si>
    <t>2006(　〃 18)年度</t>
  </si>
  <si>
    <t>2007(　〃 19)年度</t>
  </si>
  <si>
    <t>2008(　〃 20)年度</t>
  </si>
  <si>
    <t>2009(　〃 21)年度</t>
  </si>
  <si>
    <t>2010(　〃 22)年度</t>
  </si>
  <si>
    <t>2011(　〃 23)年度</t>
  </si>
  <si>
    <t>2012(　〃 24)年度</t>
  </si>
  <si>
    <t>2013(　〃 25)年度</t>
  </si>
  <si>
    <t>2014(　〃 26)年度</t>
  </si>
  <si>
    <t>2015(　〃 27)年度</t>
  </si>
  <si>
    <t>2016(　〃 28)年度</t>
  </si>
  <si>
    <t>2017(　〃 29)年度</t>
  </si>
  <si>
    <t>2005(平成17)年</t>
  </si>
  <si>
    <t>2009(　〃 21)年</t>
  </si>
  <si>
    <t>2005(平成17)年</t>
  </si>
  <si>
    <t>2006(　〃 18)年</t>
  </si>
  <si>
    <t>2007(　〃 19)年</t>
  </si>
  <si>
    <t>2008(　〃 20)年</t>
  </si>
  <si>
    <t>2009(　〃 21)年</t>
  </si>
  <si>
    <t>2010(　〃 22)年</t>
  </si>
  <si>
    <t>2011(　〃 23)年</t>
  </si>
  <si>
    <t>2012(　〃 24)年</t>
  </si>
  <si>
    <t>2013(　〃 25)年</t>
  </si>
  <si>
    <t>2014(　〃 26)年</t>
  </si>
  <si>
    <t>2015(　〃 27)年</t>
  </si>
  <si>
    <t>2016(　〃 28)年</t>
  </si>
  <si>
    <t>2017(　〃 29)年</t>
  </si>
  <si>
    <t>2001(平成13)年</t>
  </si>
  <si>
    <t>2002(　〃 14)年</t>
  </si>
  <si>
    <t>2003(　〃 15)年</t>
  </si>
  <si>
    <t>2004(　〃 16)年</t>
  </si>
  <si>
    <t>2005(　〃 17)年</t>
  </si>
  <si>
    <t>（注1）…2005(平成17)年度は合併後（10月11日～3月31日）の期間での決算額である。</t>
  </si>
  <si>
    <t>（注2）…簡易水道事業及び下水道事業は、2007(平成19)年度に特別会計から企業会計へ移行した。</t>
  </si>
  <si>
    <t>（注3）…2007(平成19)年度の水道事業及び下水道事業の決算額には、特例的収入を含めた。</t>
  </si>
  <si>
    <t>（注4）…音別歯科診療所事業は診療業務を民間へ移管したことに伴い、2008(平成20)年度をもって廃止した。</t>
  </si>
  <si>
    <t>（注3）…2007(平成19)年度の水道事業及び下水道事業の決算額には、特例的支出を含めた。</t>
  </si>
  <si>
    <t>（注）…2005(平成17)年度の収入額は合併後（10月11日～3月31日）の期間での収入額である。</t>
  </si>
  <si>
    <t>（注2）…2005(平成17)年は10月31日現在。</t>
  </si>
  <si>
    <t>（注）…2005(平成17)年は合併後の開会及び付議案件数である。</t>
  </si>
  <si>
    <t>（注2）…2005(平成17)年は合併後の日数である。</t>
  </si>
  <si>
    <t>（注3）…2011(平成23)年5月に常任委員会を改編しており、同年については、財政経済および建設は改編前の日数、</t>
  </si>
  <si>
    <t>　　　　　 経済建設は改編後の日数である。</t>
  </si>
  <si>
    <t>（注4）…特別委員会の石炭対策・関連エネルギー調査は、2015(平成27)年5月に石炭対策から名称変更した。</t>
  </si>
  <si>
    <t>（注2）…2005(平成17)年は合併後の議決状況である。</t>
  </si>
  <si>
    <t>（注）…2016(平成28)年より選挙権年齢が満18歳以上に引き下げられた。</t>
  </si>
  <si>
    <t>2005(平成17)年10月24日</t>
  </si>
  <si>
    <t>2008(平成20)年11月 2日</t>
  </si>
  <si>
    <t>2012(平成24)年11月 2日</t>
  </si>
  <si>
    <t>2016(平成28)年11月 2日</t>
  </si>
  <si>
    <t>2005(平成17)年10月27日</t>
  </si>
  <si>
    <t>2007(平成19)年 5月 8日</t>
  </si>
  <si>
    <t>2011(平成23)年 5月 9日</t>
  </si>
  <si>
    <t>2015(平成27)年 5月12日</t>
  </si>
  <si>
    <t>2017(平成29)年 5月 8日</t>
  </si>
  <si>
    <t>（注1）…配置人員が（　）となっているものについては、兼務及び併任を表している。</t>
  </si>
  <si>
    <t>2019年度</t>
  </si>
  <si>
    <t>決   算   額</t>
  </si>
  <si>
    <t>現   在   高</t>
  </si>
  <si>
    <t>2017(　〃 29)年度</t>
  </si>
  <si>
    <t>2018(　〃 30)年度</t>
  </si>
  <si>
    <t>2018(　〃 30)年度</t>
  </si>
  <si>
    <t>2018(　〃 30)年</t>
  </si>
  <si>
    <t>2019(令和元)年</t>
  </si>
  <si>
    <t>係に担当、野のはな園を含む。</t>
  </si>
  <si>
    <t>財政部</t>
  </si>
  <si>
    <t>都心部まちづくり推進担当</t>
  </si>
  <si>
    <t>（注2）…配置人員が〇となっているものについては、各担当の配置人員の内数である。</t>
  </si>
  <si>
    <t>緑ケ岡南会館</t>
  </si>
  <si>
    <t>桜ケ岡児童センター</t>
  </si>
  <si>
    <t>サン・アビリティーズくしろ</t>
  </si>
  <si>
    <t>自民市政クラブ</t>
  </si>
  <si>
    <t>第1回</t>
  </si>
  <si>
    <t>第2回</t>
  </si>
  <si>
    <t>定例会</t>
  </si>
  <si>
    <t>第3回</t>
  </si>
  <si>
    <t>第4回</t>
  </si>
  <si>
    <t>第5回</t>
  </si>
  <si>
    <t>12月</t>
  </si>
  <si>
    <t>6代</t>
  </si>
  <si>
    <t>2019(平成31)年 1月18日</t>
  </si>
  <si>
    <t>2019(令和元)年 5月 9日</t>
  </si>
  <si>
    <t>松永　征明</t>
  </si>
  <si>
    <t>環境性能割交付金</t>
  </si>
  <si>
    <t>魚揚場事業</t>
  </si>
  <si>
    <t>（注5）…魚揚場事業は、2019（令和元）年度に企業会計（市設魚揚場事業）から特別会計へ移行した。</t>
  </si>
  <si>
    <t>魚揚場事業</t>
  </si>
  <si>
    <t>減税補塡債</t>
  </si>
  <si>
    <t>臨時税収補塡債</t>
  </si>
  <si>
    <t>減収補塡債</t>
  </si>
  <si>
    <t>（注1）…簡易水道事業及び下水道事業は、2007(平成19)年度に特別会計から企業会計へ移行した。</t>
  </si>
  <si>
    <t>（注2）…魚揚場事業は、2019（令和元）年度に企業会計（市設魚揚場事業）から特別会計へ移行した。</t>
  </si>
  <si>
    <t>地域支援相談担当</t>
  </si>
  <si>
    <t>2019(　〃 31)年</t>
  </si>
  <si>
    <t>2020年度</t>
  </si>
  <si>
    <t>(令和元年度)</t>
  </si>
  <si>
    <t>(令和2年度)</t>
  </si>
  <si>
    <t>決　 算　 額</t>
  </si>
  <si>
    <t>決　 算　 額</t>
  </si>
  <si>
    <t>現   在   高</t>
  </si>
  <si>
    <t>2018(　〃 30)年度</t>
  </si>
  <si>
    <t>2019(令和元)年度</t>
  </si>
  <si>
    <t>2019(令和元)年度</t>
  </si>
  <si>
    <t>5代</t>
  </si>
  <si>
    <t>2019(令和元)年</t>
  </si>
  <si>
    <t>7代</t>
  </si>
  <si>
    <t>2020(令和 2)年11月 2日</t>
  </si>
  <si>
    <t>(再掲)</t>
  </si>
  <si>
    <t>2020(令和  2)年</t>
  </si>
  <si>
    <t>　　　　　職員定数の特例を4月1日から同月30日まで定めたことによる）</t>
  </si>
  <si>
    <t>2020(令和  2)年</t>
  </si>
  <si>
    <t>法人事業税交付金</t>
  </si>
  <si>
    <t>農業用簡易水道事業</t>
  </si>
  <si>
    <t>農業用簡易水道事業</t>
  </si>
  <si>
    <t>水道事業
審　査</t>
  </si>
  <si>
    <t>各 会 計
決算審査</t>
  </si>
  <si>
    <t>廃 棄 物 
処理対策</t>
  </si>
  <si>
    <t>都 心 部
市 街 地
整　 　備</t>
  </si>
  <si>
    <t>石炭対策・関
連エネルギー
調　　査</t>
  </si>
  <si>
    <t>総数</t>
  </si>
  <si>
    <t>2019年
(平成31年)
4月7日</t>
  </si>
  <si>
    <t>2020年
（令和 2年）
10月18日</t>
  </si>
  <si>
    <t>2019年
(平成31年)
4月21日</t>
  </si>
  <si>
    <t>平均価格
（1㎡当たり）</t>
  </si>
  <si>
    <t>千円</t>
  </si>
  <si>
    <t>（注6）…農業用簡易水道事業は、2020（令和2）年度に特別会計（農業用簡易水道事業）から企業会計へ移行した。</t>
  </si>
  <si>
    <t>（注3）…農業用簡易水道事業は、2020（令和2）年度に特別会計（農業用簡易水道事業）から企業会計へ移行した。</t>
  </si>
  <si>
    <t>2019(令和元)年度</t>
  </si>
  <si>
    <t>2021年度</t>
  </si>
  <si>
    <t>(令和3年度)</t>
  </si>
  <si>
    <t>決　算　額</t>
  </si>
  <si>
    <t>現　在　高</t>
  </si>
  <si>
    <t>2021(  〃   3)年</t>
  </si>
  <si>
    <t>2020(　〃   2)年度</t>
  </si>
  <si>
    <t>2021(　〃   3)年</t>
  </si>
  <si>
    <t>2020(　〃   2)年度</t>
  </si>
  <si>
    <t>2020(　〃   2)年度</t>
  </si>
  <si>
    <t>2020(　〃   2)年</t>
  </si>
  <si>
    <t>2021(　〃   3)年</t>
  </si>
  <si>
    <t>2020(　〃   2)年</t>
  </si>
  <si>
    <t>2021(　〃   3)年</t>
  </si>
  <si>
    <t>市長</t>
  </si>
  <si>
    <t>伴副市長</t>
  </si>
  <si>
    <t>秋里副市長</t>
  </si>
  <si>
    <t>市民環境部</t>
  </si>
  <si>
    <t>福祉部</t>
  </si>
  <si>
    <t>住宅都市部</t>
  </si>
  <si>
    <t>自治体戦略担当部長</t>
  </si>
  <si>
    <t>公有資産マネジメント推進参事</t>
  </si>
  <si>
    <t>観光振興担当部長</t>
  </si>
  <si>
    <t>都心部まちづくり担当部長</t>
  </si>
  <si>
    <t>防災危機管理監</t>
  </si>
  <si>
    <t>男女平等参画推進参事</t>
  </si>
  <si>
    <t>収納管理監</t>
  </si>
  <si>
    <t>観光振興監</t>
  </si>
  <si>
    <t>水産統括監</t>
  </si>
  <si>
    <t>職員監</t>
  </si>
  <si>
    <t xml:space="preserve">総務課 </t>
  </si>
  <si>
    <t>財政課</t>
  </si>
  <si>
    <t>市民生活課</t>
  </si>
  <si>
    <t>こども育成課</t>
  </si>
  <si>
    <t>商業労政課</t>
  </si>
  <si>
    <t>水産課</t>
  </si>
  <si>
    <t>都心部まちづくり推進室</t>
  </si>
  <si>
    <t>行政担当</t>
  </si>
  <si>
    <t>財政担当</t>
  </si>
  <si>
    <t>都市開発指導主幹</t>
  </si>
  <si>
    <t>文書施設担当</t>
  </si>
  <si>
    <t>統計主幹</t>
  </si>
  <si>
    <t>商業労政担当</t>
  </si>
  <si>
    <t>副港整備推進主幹</t>
  </si>
  <si>
    <t>障がい福祉課</t>
  </si>
  <si>
    <t>保育担当</t>
  </si>
  <si>
    <t>水産加工振興ｾﾝﾀｰ所長</t>
  </si>
  <si>
    <t>開発指導担当</t>
  </si>
  <si>
    <t>公園緑地課</t>
  </si>
  <si>
    <t>防災危機管理課</t>
  </si>
  <si>
    <t>市有財産対策担当</t>
  </si>
  <si>
    <t>障がい福祉担当</t>
  </si>
  <si>
    <t>保育園  4</t>
  </si>
  <si>
    <t>産業推進室</t>
  </si>
  <si>
    <t>緑化管理担当</t>
  </si>
  <si>
    <t>避難対策調整主幹</t>
  </si>
  <si>
    <t>支所長　④</t>
  </si>
  <si>
    <t>住宅課</t>
  </si>
  <si>
    <t>建設担当</t>
  </si>
  <si>
    <t>防災危機管理担当</t>
  </si>
  <si>
    <t>秘書課</t>
  </si>
  <si>
    <t>市民税課</t>
  </si>
  <si>
    <t>介護高齢課</t>
  </si>
  <si>
    <t>子育て支援拠点ｾﾝﾀｰ  3</t>
  </si>
  <si>
    <t>港湾空港課</t>
  </si>
  <si>
    <t>住宅担当</t>
  </si>
  <si>
    <t>秘書担当</t>
  </si>
  <si>
    <t>税務担当</t>
  </si>
  <si>
    <t>鳥取支所担当</t>
  </si>
  <si>
    <t>介護保険担当</t>
  </si>
  <si>
    <t>みなと活性化主幹</t>
  </si>
  <si>
    <t>道路河川課</t>
  </si>
  <si>
    <t>契約管理課</t>
  </si>
  <si>
    <t>市民税担当</t>
  </si>
  <si>
    <t>春採支所担当</t>
  </si>
  <si>
    <t>介護認定担当</t>
  </si>
  <si>
    <t>観光振興室</t>
  </si>
  <si>
    <t>計画・物流主幹</t>
  </si>
  <si>
    <t>建築課</t>
  </si>
  <si>
    <t>車両管理主幹</t>
  </si>
  <si>
    <t>桜ケ岡支所担当</t>
  </si>
  <si>
    <t>介護給付担当</t>
  </si>
  <si>
    <t xml:space="preserve"> 観光開発主幹</t>
  </si>
  <si>
    <t>施設管理主幹</t>
  </si>
  <si>
    <t xml:space="preserve">工事設計指導主幹 </t>
  </si>
  <si>
    <t>資産税課</t>
  </si>
  <si>
    <t>大楽毛支所担当</t>
  </si>
  <si>
    <t>観光振興担当</t>
  </si>
  <si>
    <t>港湾空港担当</t>
  </si>
  <si>
    <t>建築担当　</t>
  </si>
  <si>
    <t>管理担当</t>
  </si>
  <si>
    <t>契約担当</t>
  </si>
  <si>
    <t>資産税担当</t>
  </si>
  <si>
    <t>健康推進課</t>
  </si>
  <si>
    <t>設備担当</t>
  </si>
  <si>
    <t>建設担当</t>
  </si>
  <si>
    <t>車両管理担当</t>
  </si>
  <si>
    <t>環境保全課</t>
  </si>
  <si>
    <t>阿寒観光振興課</t>
  </si>
  <si>
    <t>河川担当</t>
  </si>
  <si>
    <t>納税課</t>
  </si>
  <si>
    <t>環境管理担当</t>
  </si>
  <si>
    <t>阿寒観光活性化主幹</t>
  </si>
  <si>
    <t>建築指導課</t>
  </si>
  <si>
    <t>東京事務所</t>
  </si>
  <si>
    <t>納税担当</t>
  </si>
  <si>
    <t>阿寒観光振興担当</t>
  </si>
  <si>
    <t>指導防災担当</t>
  </si>
  <si>
    <t>道路維持事業所</t>
  </si>
  <si>
    <t>情報システム課</t>
  </si>
  <si>
    <t>自然保護担当</t>
  </si>
  <si>
    <t>第１担当</t>
  </si>
  <si>
    <t>建築審査担当</t>
  </si>
  <si>
    <t>デジタル行政推進主幹</t>
  </si>
  <si>
    <t>第２担当</t>
  </si>
  <si>
    <t>農林課</t>
  </si>
  <si>
    <t>維持担当</t>
  </si>
  <si>
    <t>電算担当</t>
  </si>
  <si>
    <t>第３担当</t>
  </si>
  <si>
    <t>農地再編推進主幹</t>
  </si>
  <si>
    <t>第４担当</t>
  </si>
  <si>
    <t>阿寒建設課</t>
  </si>
  <si>
    <t>職員課</t>
  </si>
  <si>
    <t>第５担当</t>
  </si>
  <si>
    <t>阿寒建設担当</t>
  </si>
  <si>
    <t>人事厚生担当</t>
  </si>
  <si>
    <t>第６担当</t>
  </si>
  <si>
    <t>国民健康保険課</t>
  </si>
  <si>
    <t>農林振興担当</t>
  </si>
  <si>
    <t>（派遣）</t>
  </si>
  <si>
    <t>保険担当</t>
  </si>
  <si>
    <t>音別建設課</t>
  </si>
  <si>
    <t>音別建設担当</t>
  </si>
  <si>
    <t>医療給付担当</t>
  </si>
  <si>
    <t>阿寒町行政センター</t>
  </si>
  <si>
    <t>音別町行政センター</t>
  </si>
  <si>
    <t>消防本部</t>
  </si>
  <si>
    <t>市立釧路総合病院</t>
  </si>
  <si>
    <t>会計管理者</t>
  </si>
  <si>
    <t>事務局</t>
  </si>
  <si>
    <t>会計室</t>
  </si>
  <si>
    <t>総務課</t>
  </si>
  <si>
    <t>医局</t>
  </si>
  <si>
    <t>地域活性化推進主幹</t>
  </si>
  <si>
    <t>　</t>
  </si>
  <si>
    <t xml:space="preserve">第１課 </t>
  </si>
  <si>
    <t>看護部</t>
  </si>
  <si>
    <t>医局</t>
  </si>
  <si>
    <t>予防課</t>
  </si>
  <si>
    <t>東分署主幹</t>
  </si>
  <si>
    <t>市民課</t>
  </si>
  <si>
    <t>救助担当</t>
  </si>
  <si>
    <t>看護課</t>
  </si>
  <si>
    <t>看護局</t>
  </si>
  <si>
    <t>大楽毛支署　　</t>
  </si>
  <si>
    <t>薬剤部</t>
  </si>
  <si>
    <t>薬局</t>
  </si>
  <si>
    <t>警防課</t>
  </si>
  <si>
    <t>東分署</t>
  </si>
  <si>
    <t>警防企画主幹　　　</t>
  </si>
  <si>
    <t>放射線室</t>
  </si>
  <si>
    <t>救急企画主幹　　　</t>
  </si>
  <si>
    <t>検査室</t>
  </si>
  <si>
    <t>愛国支署</t>
  </si>
  <si>
    <t xml:space="preserve">警備担当 </t>
  </si>
  <si>
    <t>放射線技術科</t>
  </si>
  <si>
    <t>第1通信担当</t>
  </si>
  <si>
    <t>第2通信担当</t>
  </si>
  <si>
    <t>第3通信担当</t>
  </si>
  <si>
    <t>桜ケ岡支署</t>
  </si>
  <si>
    <t>ﾘﾊﾋﾞﾘﾃｰｼｮﾝ科</t>
  </si>
  <si>
    <t>阿寒湖アイヌ施策推進室</t>
  </si>
  <si>
    <t>阿寒湖アイヌ施策推進担当</t>
  </si>
  <si>
    <t xml:space="preserve">第２課 </t>
  </si>
  <si>
    <t>栄養科</t>
  </si>
  <si>
    <t>医療連携相談室</t>
  </si>
  <si>
    <t xml:space="preserve">救急担当 </t>
  </si>
  <si>
    <t>地域医療連携主幹</t>
  </si>
  <si>
    <t>阿寒支署</t>
  </si>
  <si>
    <t>事務部</t>
  </si>
  <si>
    <t>第1警備救急担当</t>
  </si>
  <si>
    <t>第2警備救急担当</t>
  </si>
  <si>
    <t>第3警備救急担当</t>
  </si>
  <si>
    <t>総務担当</t>
  </si>
  <si>
    <t>阿寒湖温泉支署</t>
  </si>
  <si>
    <t>用度担当</t>
  </si>
  <si>
    <t>医療管理課</t>
  </si>
  <si>
    <t>音別支署</t>
  </si>
  <si>
    <t>システム担当</t>
  </si>
  <si>
    <t>新棟建設推進室</t>
  </si>
  <si>
    <t>新棟建設推進担当</t>
  </si>
  <si>
    <t>白糠支署</t>
  </si>
  <si>
    <t>高等看護学院</t>
  </si>
  <si>
    <t>高等看護学院担当</t>
  </si>
  <si>
    <t>白糠支署は白糠町からの事務委託により設置</t>
  </si>
  <si>
    <t>監査委員</t>
  </si>
  <si>
    <t>公営企業管理者</t>
  </si>
  <si>
    <t>事務局</t>
  </si>
  <si>
    <t>教育指導参事</t>
  </si>
  <si>
    <t>公平委員会　</t>
  </si>
  <si>
    <t>阿寒事業所</t>
  </si>
  <si>
    <t>(9)</t>
  </si>
  <si>
    <t>音別事業所</t>
  </si>
  <si>
    <t xml:space="preserve">阿寒教育事務所 </t>
  </si>
  <si>
    <t>事務局　</t>
  </si>
  <si>
    <t>音別上下水道課</t>
  </si>
  <si>
    <t>生涯学習課</t>
  </si>
  <si>
    <t>阿寒生涯学習課(所長)</t>
  </si>
  <si>
    <t xml:space="preserve">音別生涯学習課（所長） </t>
  </si>
  <si>
    <t>(8)</t>
  </si>
  <si>
    <t>施設計画主幹　</t>
  </si>
  <si>
    <t>アイヌ文化振興主幹</t>
  </si>
  <si>
    <t>マリモ研究室長</t>
  </si>
  <si>
    <t>生涯学習ｽﾎﾟｰﾂ担当</t>
  </si>
  <si>
    <t>（阿寒湖温泉支所市民担当 2）</t>
  </si>
  <si>
    <t>工業用水道担当</t>
  </si>
  <si>
    <t>総務担当</t>
  </si>
  <si>
    <t>美術館長</t>
  </si>
  <si>
    <t>農業委員会</t>
  </si>
  <si>
    <t>施設担当</t>
  </si>
  <si>
    <t>生涯学習担当</t>
  </si>
  <si>
    <t>学校</t>
  </si>
  <si>
    <t>(再掲)</t>
  </si>
  <si>
    <t>阿寒教育担当</t>
  </si>
  <si>
    <t>美術館担当</t>
  </si>
  <si>
    <t xml:space="preserve">学校                   </t>
  </si>
  <si>
    <t>小学校　（1校）</t>
  </si>
  <si>
    <t>(6)</t>
  </si>
  <si>
    <t>音別教育担当</t>
  </si>
  <si>
    <t>小学校　（1校）</t>
  </si>
  <si>
    <t>中学校　（1校）</t>
  </si>
  <si>
    <t>（農林課農林振興担当　　　　1）</t>
  </si>
  <si>
    <t>スポーツ課</t>
  </si>
  <si>
    <t>中学校　（1校）</t>
  </si>
  <si>
    <t>（農林課阿寒農林振興担当　1）</t>
  </si>
  <si>
    <t>スポーツ担当</t>
  </si>
  <si>
    <t>阿寒湖義務教育学校</t>
  </si>
  <si>
    <t>総務課音別教育担当(再掲)</t>
  </si>
  <si>
    <t>（農林課音別農林振興担当　1）</t>
  </si>
  <si>
    <t>教育政策主幹</t>
  </si>
  <si>
    <t>総括指導主事</t>
  </si>
  <si>
    <t>博物館</t>
  </si>
  <si>
    <t>総務課阿寒教育担当（再掲）</t>
  </si>
  <si>
    <t>選挙管理委員会</t>
  </si>
  <si>
    <t>給食担当主幹</t>
  </si>
  <si>
    <t>埋蔵文化財主幹</t>
  </si>
  <si>
    <t>水道整備課</t>
  </si>
  <si>
    <t>教育政策担当</t>
  </si>
  <si>
    <t>博物館担当</t>
  </si>
  <si>
    <t>学校指導担当</t>
  </si>
  <si>
    <t>選挙担当</t>
  </si>
  <si>
    <t>学校教育担当</t>
  </si>
  <si>
    <t xml:space="preserve">動物園 </t>
  </si>
  <si>
    <t>給食担当</t>
  </si>
  <si>
    <t>阿寒支局             (13)</t>
  </si>
  <si>
    <t>管理飼育展示担当</t>
  </si>
  <si>
    <t>（阿寒地域振興課 13）</t>
  </si>
  <si>
    <t>浄水課</t>
  </si>
  <si>
    <t>ツル担当</t>
  </si>
  <si>
    <t>施設担当</t>
  </si>
  <si>
    <t>阿寒湖温泉分局(4)</t>
  </si>
  <si>
    <t>浄水担当</t>
  </si>
  <si>
    <t>小学校　　　　　（25 校）</t>
  </si>
  <si>
    <t>（阿寒湖温泉支所 4）</t>
  </si>
  <si>
    <t>中学校　　　　　（14 校）</t>
  </si>
  <si>
    <t>水質管理課</t>
  </si>
  <si>
    <t>阿寒湖義務教育学校</t>
  </si>
  <si>
    <t>音別支局             (10)</t>
  </si>
  <si>
    <t>水質担当</t>
  </si>
  <si>
    <t>北陽高校</t>
  </si>
  <si>
    <t>(音別地域振興課 10）</t>
  </si>
  <si>
    <t>下水道建設管理課</t>
  </si>
  <si>
    <t>計画担当</t>
  </si>
  <si>
    <t>議会</t>
  </si>
  <si>
    <t>下水道施設課</t>
  </si>
  <si>
    <t>議事課</t>
  </si>
  <si>
    <t>-</t>
  </si>
  <si>
    <t>係に担当及び北陽高校を含む。</t>
  </si>
  <si>
    <t>2021年
(令和3年)
10月31日</t>
  </si>
  <si>
    <t>10政党等</t>
  </si>
  <si>
    <t>臨時会</t>
  </si>
  <si>
    <t>予算決算</t>
  </si>
  <si>
    <t>分科会（予算決算）</t>
  </si>
  <si>
    <t>総務文教</t>
  </si>
  <si>
    <t>経済建設</t>
  </si>
  <si>
    <t>民生福祉</t>
  </si>
  <si>
    <t>都心部
市街地
整備</t>
  </si>
  <si>
    <t>石炭対策・
関連エネルギー調査</t>
  </si>
  <si>
    <t>上下水道事業審査</t>
  </si>
  <si>
    <t>議　　員
協 議 会</t>
  </si>
  <si>
    <t>議会運営
委  員  会</t>
  </si>
  <si>
    <t>否決</t>
  </si>
  <si>
    <t>（注5）…2021年（令和3年）に予算決算常任委員会を新たに設置。</t>
  </si>
  <si>
    <t>（注7）…農業用簡易水道事業は、2021（令和3）年度に水道事業会計へ統合した。</t>
  </si>
  <si>
    <t>（注4）…農業用簡易水道事業は、2021（令和3）年度に水道事業会計へ統合した。</t>
  </si>
  <si>
    <t>2022年度</t>
  </si>
  <si>
    <t>(令和4年度)</t>
  </si>
  <si>
    <t>現　在　高</t>
  </si>
  <si>
    <t>2021(　〃   3)年度</t>
  </si>
  <si>
    <t>2022(　〃   4)年</t>
  </si>
  <si>
    <t>2022(  〃   4)年</t>
  </si>
  <si>
    <t>2021(　〃   3)年度</t>
  </si>
  <si>
    <t>2021(　〃   3)年度</t>
  </si>
  <si>
    <t>2022(令和4)年7月1日現在</t>
  </si>
  <si>
    <t>2022(　〃   4)年</t>
  </si>
  <si>
    <t>６－（３）　２０２２（令和４）年市議会開催状況</t>
  </si>
  <si>
    <t/>
  </si>
  <si>
    <t>2022(　〃   4)年</t>
  </si>
  <si>
    <t>2022(令和 4)年分</t>
  </si>
  <si>
    <t>６－（６）　２０２２（令和４）年請願・陳情の処理状況</t>
  </si>
  <si>
    <t>2022(令和4)年12月1日登録日現在</t>
  </si>
  <si>
    <t>公明党議員団</t>
  </si>
  <si>
    <t>市民連合議員団</t>
  </si>
  <si>
    <t>創志会</t>
  </si>
  <si>
    <t>日本共産党議員団</t>
  </si>
  <si>
    <t>２/１（火）～ ２/１（火）</t>
  </si>
  <si>
    <t>２/25（金）～ ３/18（金）</t>
  </si>
  <si>
    <t>６/15（水）～ ６/24（金）</t>
  </si>
  <si>
    <t>９/７（水）～ ９/27（火）</t>
  </si>
  <si>
    <t>12/７（水）～ 12/16（金）</t>
  </si>
  <si>
    <t>22日間</t>
  </si>
  <si>
    <t>10日間</t>
  </si>
  <si>
    <t>21日間</t>
  </si>
  <si>
    <t>64日間</t>
  </si>
  <si>
    <t>２月</t>
  </si>
  <si>
    <t>６月</t>
  </si>
  <si>
    <t>９月</t>
  </si>
  <si>
    <t>１日間</t>
  </si>
  <si>
    <t>８日間</t>
  </si>
  <si>
    <t>４日間</t>
  </si>
  <si>
    <t>６日間</t>
  </si>
  <si>
    <t>23日間</t>
  </si>
  <si>
    <t>０時間46分</t>
  </si>
  <si>
    <t>25時間11分</t>
  </si>
  <si>
    <t>13時間17分</t>
  </si>
  <si>
    <t>14時間44分</t>
  </si>
  <si>
    <t>12時間55分</t>
  </si>
  <si>
    <t>66時間53分</t>
  </si>
  <si>
    <r>
      <t xml:space="preserve">189
</t>
    </r>
    <r>
      <rPr>
        <sz val="5"/>
        <rFont val="ＭＳ Ｐ明朝"/>
        <family val="1"/>
      </rPr>
      <t xml:space="preserve">事務局   127 
学　校      62    </t>
    </r>
  </si>
  <si>
    <t>課に行財政改革推進室、市有財産対策室、東京事務所、児童発達支援センター、</t>
  </si>
  <si>
    <t>産業推進室、観光振興室、道路維持事業所、阿寒湖アイヌ施策推進室、</t>
  </si>
  <si>
    <t>阿寒診療所事務局、音別診療所事務局及び会計室を含む。</t>
  </si>
  <si>
    <t>社会援護課</t>
  </si>
  <si>
    <t>福祉政策主幹</t>
  </si>
  <si>
    <t>生活支援主幹</t>
  </si>
  <si>
    <t>③</t>
  </si>
  <si>
    <t>福祉政策担当</t>
  </si>
  <si>
    <t>給付調整担当</t>
  </si>
  <si>
    <t>認定こども園　 1</t>
  </si>
  <si>
    <t>地域保健連携主幹</t>
  </si>
  <si>
    <t>認定こども園</t>
  </si>
  <si>
    <t>幼稚園</t>
  </si>
  <si>
    <t>料金主幹</t>
  </si>
  <si>
    <t>給水主幹</t>
  </si>
  <si>
    <t>給水担当</t>
  </si>
  <si>
    <t>2022年
(令和4年)
7月10日</t>
  </si>
  <si>
    <t>15政党等</t>
  </si>
  <si>
    <t>釧路小学校</t>
  </si>
  <si>
    <t>東栄生活館</t>
  </si>
  <si>
    <t>幣舞中学校</t>
  </si>
  <si>
    <t>緑ケ岡・貝塚ふれあいセンター</t>
  </si>
  <si>
    <t>武佐児童センター</t>
  </si>
  <si>
    <t>武佐会館</t>
  </si>
  <si>
    <t>中央小学校</t>
  </si>
  <si>
    <t>共栄ふれあいセンター</t>
  </si>
  <si>
    <t>共栄中学校</t>
  </si>
  <si>
    <t>青葉小学校</t>
  </si>
  <si>
    <t>治水児童館</t>
  </si>
  <si>
    <t>愛国小学校</t>
  </si>
  <si>
    <t>文苑会館</t>
  </si>
  <si>
    <t>公立大学</t>
  </si>
  <si>
    <t>イオンモール釧路昭和</t>
  </si>
  <si>
    <t>阿寒湖まりむ館</t>
  </si>
  <si>
    <t>音別町コミュニティセンター</t>
  </si>
  <si>
    <t>上音別会館</t>
  </si>
  <si>
    <r>
      <t>８．釧路市組織・機構及び配置人員</t>
    </r>
    <r>
      <rPr>
        <b/>
        <sz val="10"/>
        <color indexed="8"/>
        <rFont val="ＭＳ Ｐ明朝"/>
        <family val="1"/>
      </rPr>
      <t>（2022年（令和4年）4月1日現在）</t>
    </r>
  </si>
  <si>
    <t>（注3）…2020(令和2)年は5月1日現在。(新型コロナウイルス感染症への対応に係る人的体制を一定期間維持するため、</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</si>
</sst>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d"/>
    <numFmt numFmtId="179" formatCode="0.00_ "/>
    <numFmt numFmtId="180" formatCode="0.00_);[Red]\(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000000000"/>
    <numFmt numFmtId="189" formatCode="#,##0.00_ "/>
    <numFmt numFmtId="190" formatCode="h&quot;時&quot;mm&quot;分&quot;;@"/>
    <numFmt numFmtId="191" formatCode="General&quot;人&quot;"/>
    <numFmt numFmtId="192" formatCode="0.0000000000_ "/>
    <numFmt numFmtId="193" formatCode="0.00000000000_ "/>
    <numFmt numFmtId="194" formatCode="0.000000000000_ "/>
    <numFmt numFmtId="195" formatCode="0.0000000000000_ "/>
    <numFmt numFmtId="196" formatCode="0.000000000_ "/>
    <numFmt numFmtId="197" formatCode="0.00000000_ "/>
    <numFmt numFmtId="198" formatCode="0.0000000_ "/>
    <numFmt numFmtId="199" formatCode="0.000000_ "/>
    <numFmt numFmtId="200" formatCode="0.00000_ "/>
    <numFmt numFmtId="201" formatCode="0.0000_ "/>
    <numFmt numFmtId="202" formatCode="0.000_ "/>
    <numFmt numFmtId="203" formatCode="&quot;Yes&quot;;&quot;Yes&quot;;&quot;No&quot;"/>
    <numFmt numFmtId="204" formatCode="&quot;True&quot;;&quot;True&quot;;&quot;False&quot;"/>
    <numFmt numFmtId="205" formatCode="&quot;On&quot;;&quot;On&quot;;&quot;Off&quot;"/>
    <numFmt numFmtId="206" formatCode="[$€-2]\ #,##0.00_);[Red]\([$€-2]\ #,##0.00\)"/>
    <numFmt numFmtId="207" formatCode="_ * #,##0.0_ ;_ * \-#,##0.0_ ;_ * &quot;-&quot;??_ ;_ @_ "/>
    <numFmt numFmtId="208" formatCode="_ * #,##0_ ;_ * \-#,##0_ ;_ * &quot;-&quot;??_ ;_ @_ "/>
    <numFmt numFmtId="209" formatCode="0.0_ "/>
    <numFmt numFmtId="210" formatCode="0_ "/>
    <numFmt numFmtId="211" formatCode="\(General\)"/>
    <numFmt numFmtId="212" formatCode="[$]ggge&quot;年&quot;m&quot;月&quot;d&quot;日&quot;;@"/>
    <numFmt numFmtId="213" formatCode="[$-411]gge&quot;年&quot;m&quot;月&quot;d&quot;日&quot;;@"/>
    <numFmt numFmtId="214" formatCode="[$]gge&quot;年&quot;m&quot;月&quot;d&quot;日&quot;;@"/>
  </numFmts>
  <fonts count="81">
    <font>
      <sz val="11"/>
      <name val="ＭＳ Ｐゴシック"/>
      <family val="3"/>
    </font>
    <font>
      <sz val="6"/>
      <name val="ＭＳ Ｐゴシック"/>
      <family val="3"/>
    </font>
    <font>
      <sz val="10"/>
      <name val="ＭＳ Ｐゴシック"/>
      <family val="3"/>
    </font>
    <font>
      <sz val="10"/>
      <name val="ＭＳ Ｐ明朝"/>
      <family val="1"/>
    </font>
    <font>
      <sz val="6"/>
      <name val="ＭＳ Ｐ明朝"/>
      <family val="1"/>
    </font>
    <font>
      <sz val="11"/>
      <name val="ＭＳ Ｐ明朝"/>
      <family val="1"/>
    </font>
    <font>
      <b/>
      <sz val="10"/>
      <name val="ＭＳ Ｐ明朝"/>
      <family val="1"/>
    </font>
    <font>
      <b/>
      <sz val="12"/>
      <name val="ＭＳ Ｐ明朝"/>
      <family val="1"/>
    </font>
    <font>
      <sz val="9"/>
      <name val="ＭＳ Ｐ明朝"/>
      <family val="1"/>
    </font>
    <font>
      <b/>
      <sz val="16"/>
      <name val="ＭＳ Ｐ明朝"/>
      <family val="1"/>
    </font>
    <font>
      <sz val="9"/>
      <name val="ＭＳ Ｐゴシック"/>
      <family val="3"/>
    </font>
    <font>
      <b/>
      <sz val="9"/>
      <name val="ＭＳ Ｐゴシック"/>
      <family val="3"/>
    </font>
    <font>
      <sz val="7"/>
      <name val="ＭＳ Ｐ明朝"/>
      <family val="1"/>
    </font>
    <font>
      <u val="single"/>
      <sz val="11"/>
      <color indexed="12"/>
      <name val="ＭＳ Ｐゴシック"/>
      <family val="3"/>
    </font>
    <font>
      <b/>
      <sz val="14"/>
      <name val="ＭＳ Ｐゴシック"/>
      <family val="3"/>
    </font>
    <font>
      <sz val="12"/>
      <name val="ＭＳ Ｐ明朝"/>
      <family val="1"/>
    </font>
    <font>
      <sz val="8"/>
      <name val="ＭＳ Ｐ明朝"/>
      <family val="1"/>
    </font>
    <font>
      <sz val="9.5"/>
      <name val="ＭＳ Ｐ明朝"/>
      <family val="1"/>
    </font>
    <font>
      <sz val="8.5"/>
      <name val="ＭＳ Ｐ明朝"/>
      <family val="1"/>
    </font>
    <font>
      <sz val="10"/>
      <name val="ＭＳ 明朝"/>
      <family val="1"/>
    </font>
    <font>
      <sz val="5"/>
      <name val="ＭＳ Ｐ明朝"/>
      <family val="1"/>
    </font>
    <font>
      <sz val="9"/>
      <name val="ＭＳ 明朝"/>
      <family val="1"/>
    </font>
    <font>
      <sz val="8"/>
      <name val="ＭＳ Ｐゴシック"/>
      <family val="3"/>
    </font>
    <font>
      <b/>
      <sz val="10"/>
      <color indexed="8"/>
      <name val="ＭＳ Ｐ明朝"/>
      <family val="1"/>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Ｐ明朝"/>
      <family val="1"/>
    </font>
    <font>
      <sz val="9"/>
      <color indexed="8"/>
      <name val="ＭＳ 明朝"/>
      <family val="1"/>
    </font>
    <font>
      <sz val="10"/>
      <color indexed="8"/>
      <name val="ＭＳ Ｐゴシック"/>
      <family val="3"/>
    </font>
    <font>
      <sz val="8"/>
      <color indexed="8"/>
      <name val="ＭＳ Ｐゴシック"/>
      <family val="3"/>
    </font>
    <font>
      <sz val="8"/>
      <color indexed="8"/>
      <name val="ＭＳ Ｐ明朝"/>
      <family val="1"/>
    </font>
    <font>
      <sz val="11"/>
      <color indexed="8"/>
      <name val="ＭＳ Ｐ明朝"/>
      <family val="1"/>
    </font>
    <font>
      <sz val="8"/>
      <color indexed="12"/>
      <name val="ＭＳ Ｐゴシック"/>
      <family val="3"/>
    </font>
    <font>
      <sz val="7"/>
      <color indexed="8"/>
      <name val="ＭＳ Ｐゴシック"/>
      <family val="3"/>
    </font>
    <font>
      <b/>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0000FF"/>
      <name val="ＭＳ Ｐゴシック"/>
      <family val="3"/>
    </font>
    <font>
      <sz val="11"/>
      <color rgb="FF006100"/>
      <name val="Calibri"/>
      <family val="3"/>
    </font>
    <font>
      <sz val="10.5"/>
      <color theme="1"/>
      <name val="ＭＳ 明朝"/>
      <family val="1"/>
    </font>
    <font>
      <sz val="10"/>
      <color theme="1"/>
      <name val="ＭＳ Ｐ明朝"/>
      <family val="1"/>
    </font>
    <font>
      <sz val="9"/>
      <color theme="1"/>
      <name val="ＭＳ 明朝"/>
      <family val="1"/>
    </font>
    <font>
      <sz val="10"/>
      <color theme="1"/>
      <name val="ＭＳ Ｐゴシック"/>
      <family val="3"/>
    </font>
    <font>
      <sz val="8"/>
      <color theme="1"/>
      <name val="ＭＳ Ｐゴシック"/>
      <family val="3"/>
    </font>
    <font>
      <sz val="11"/>
      <color theme="1"/>
      <name val="ＭＳ Ｐゴシック"/>
      <family val="3"/>
    </font>
    <font>
      <sz val="8"/>
      <color theme="1"/>
      <name val="ＭＳ Ｐ明朝"/>
      <family val="1"/>
    </font>
    <font>
      <sz val="11"/>
      <color theme="1"/>
      <name val="ＭＳ Ｐ明朝"/>
      <family val="1"/>
    </font>
    <font>
      <sz val="8"/>
      <color rgb="FF0000FF"/>
      <name val="ＭＳ Ｐゴシック"/>
      <family val="3"/>
    </font>
    <font>
      <sz val="7"/>
      <color theme="1"/>
      <name val="ＭＳ Ｐゴシック"/>
      <family val="3"/>
    </font>
    <font>
      <b/>
      <sz val="16"/>
      <color theme="1"/>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color indexed="63"/>
      </right>
      <top style="hair"/>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hair"/>
    </border>
    <border>
      <left>
        <color indexed="63"/>
      </left>
      <right style="hair"/>
      <top>
        <color indexed="63"/>
      </top>
      <bottom>
        <color indexed="63"/>
      </bottom>
    </border>
    <border>
      <left style="hair"/>
      <right style="hair"/>
      <top style="hair"/>
      <bottom style="hair"/>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thin"/>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style="thin"/>
      <bottom style="hair"/>
    </border>
    <border>
      <left style="hair"/>
      <right>
        <color indexed="63"/>
      </right>
      <top style="hair"/>
      <bottom style="hair"/>
    </border>
    <border>
      <left>
        <color indexed="63"/>
      </left>
      <right>
        <color indexed="63"/>
      </right>
      <top style="thin"/>
      <bottom style="hair"/>
    </border>
    <border>
      <left style="hair"/>
      <right>
        <color indexed="63"/>
      </right>
      <top style="thin"/>
      <bottom style="hair"/>
    </border>
    <border>
      <left style="hair"/>
      <right style="hair"/>
      <top style="thin"/>
      <bottom style="hair"/>
    </border>
    <border>
      <left>
        <color indexed="63"/>
      </left>
      <right>
        <color indexed="63"/>
      </right>
      <top style="hair"/>
      <bottom style="hair"/>
    </border>
    <border>
      <left style="hair"/>
      <right>
        <color indexed="63"/>
      </right>
      <top>
        <color indexed="63"/>
      </top>
      <bottom style="hair"/>
    </border>
    <border>
      <left style="hair"/>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top style="hair">
        <color indexed="8"/>
      </top>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top/>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top/>
      <bottom style="thin">
        <color indexed="8"/>
      </bottom>
    </border>
    <border>
      <left style="hair">
        <color indexed="8"/>
      </left>
      <right style="thin">
        <color indexed="8"/>
      </right>
      <top>
        <color indexed="63"/>
      </top>
      <bottom style="thin">
        <color indexed="8"/>
      </bottom>
    </border>
    <border>
      <left>
        <color indexed="63"/>
      </left>
      <right>
        <color indexed="63"/>
      </right>
      <top style="thin">
        <color indexed="8"/>
      </top>
      <bottom>
        <color indexed="63"/>
      </bottom>
    </border>
    <border>
      <left style="hair"/>
      <right style="thin"/>
      <top style="hair"/>
      <bottom/>
    </border>
    <border>
      <left style="hair"/>
      <right style="thin"/>
      <top/>
      <bottom/>
    </border>
    <border>
      <left/>
      <right/>
      <top style="thin"/>
      <bottom style="dashDot"/>
    </border>
    <border>
      <left style="dashDot"/>
      <right/>
      <top style="dashDot"/>
      <bottom style="medium"/>
    </border>
    <border>
      <left>
        <color indexed="63"/>
      </left>
      <right>
        <color indexed="63"/>
      </right>
      <top style="dashDot"/>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style="dashed"/>
      <top/>
      <bottom style="dashed"/>
    </border>
    <border>
      <left style="thin"/>
      <right>
        <color indexed="63"/>
      </right>
      <top style="thin"/>
      <bottom style="double"/>
    </border>
    <border>
      <left/>
      <right/>
      <top style="double"/>
      <bottom style="thin"/>
    </border>
    <border>
      <left/>
      <right style="thin"/>
      <top style="double"/>
      <bottom style="thin"/>
    </border>
    <border>
      <left style="thin"/>
      <right/>
      <top style="double"/>
      <bottom/>
    </border>
    <border>
      <left/>
      <right/>
      <top style="double"/>
      <bottom/>
    </border>
    <border>
      <left/>
      <right style="dashDot"/>
      <top style="double"/>
      <bottom/>
    </border>
    <border>
      <left/>
      <right style="dashDot"/>
      <top style="thin"/>
      <bottom style="dashDot"/>
    </border>
    <border>
      <left style="thin"/>
      <right/>
      <top style="thin"/>
      <bottom style="dashDot"/>
    </border>
    <border>
      <left style="thin"/>
      <right>
        <color indexed="63"/>
      </right>
      <top>
        <color indexed="63"/>
      </top>
      <bottom style="medium"/>
    </border>
    <border>
      <left>
        <color indexed="63"/>
      </left>
      <right>
        <color indexed="63"/>
      </right>
      <top>
        <color indexed="63"/>
      </top>
      <bottom style="medium"/>
    </border>
    <border>
      <left style="thin"/>
      <right/>
      <top style="dashDot"/>
      <bottom style="medium"/>
    </border>
    <border>
      <left style="dashed"/>
      <right style="dashed"/>
      <top/>
      <bottom style="dotted"/>
    </border>
    <border>
      <left style="dashed"/>
      <right style="dashed"/>
      <top style="dotted"/>
      <bottom style="dotted"/>
    </border>
    <border>
      <left style="dashed"/>
      <right>
        <color indexed="63"/>
      </right>
      <top style="thin"/>
      <bottom style="dashed"/>
    </border>
    <border>
      <left style="dashDot"/>
      <right>
        <color indexed="63"/>
      </right>
      <top>
        <color indexed="63"/>
      </top>
      <bottom style="medium"/>
    </border>
    <border>
      <left style="thin"/>
      <right style="thin"/>
      <top style="medium"/>
      <bottom>
        <color indexed="63"/>
      </bottom>
    </border>
    <border>
      <left style="thin"/>
      <right/>
      <top style="thin"/>
      <bottom style="medium"/>
    </border>
    <border>
      <left style="dashed"/>
      <right>
        <color indexed="63"/>
      </right>
      <top style="thin"/>
      <bottom>
        <color indexed="63"/>
      </bottom>
    </border>
    <border>
      <left style="dashed"/>
      <right>
        <color indexed="63"/>
      </right>
      <top>
        <color indexed="63"/>
      </top>
      <bottom>
        <color indexed="63"/>
      </bottom>
    </border>
    <border>
      <left style="dashed"/>
      <right style="dashed"/>
      <top style="dashed"/>
      <bottom style="dashed"/>
    </border>
    <border>
      <left/>
      <right style="thin"/>
      <top style="double"/>
      <bottom/>
    </border>
    <border>
      <left>
        <color indexed="63"/>
      </left>
      <right>
        <color indexed="63"/>
      </right>
      <top style="medium"/>
      <bottom>
        <color indexed="63"/>
      </bottom>
    </border>
    <border>
      <left style="dashed"/>
      <right>
        <color indexed="63"/>
      </right>
      <top style="dashed"/>
      <bottom>
        <color indexed="63"/>
      </bottom>
    </border>
    <border diagonalUp="1">
      <left>
        <color indexed="63"/>
      </left>
      <right style="dashed"/>
      <top>
        <color indexed="63"/>
      </top>
      <bottom>
        <color indexed="63"/>
      </bottom>
      <diagonal style="thin"/>
    </border>
    <border diagonalDown="1">
      <left style="dashed"/>
      <right>
        <color indexed="63"/>
      </right>
      <top>
        <color indexed="63"/>
      </top>
      <bottom>
        <color indexed="63"/>
      </bottom>
      <diagonal style="thin"/>
    </border>
    <border>
      <left/>
      <right style="dashed"/>
      <top/>
      <bottom style="thin"/>
    </border>
    <border>
      <left/>
      <right/>
      <top style="double"/>
      <bottom style="double"/>
    </border>
    <border>
      <left/>
      <right style="dashed"/>
      <top style="double"/>
      <bottom style="double"/>
    </border>
    <border>
      <left style="dashed"/>
      <right/>
      <top style="double"/>
      <bottom/>
    </border>
    <border>
      <left/>
      <right style="double"/>
      <top style="double"/>
      <bottom/>
    </border>
    <border>
      <left style="dashed"/>
      <right style="dashed"/>
      <top style="mediumDashed"/>
      <bottom/>
    </border>
    <border>
      <left>
        <color indexed="63"/>
      </left>
      <right style="medium"/>
      <top style="medium"/>
      <bottom style="medium"/>
    </border>
    <border>
      <left/>
      <right/>
      <top style="medium"/>
      <bottom style="thin"/>
    </border>
    <border>
      <left/>
      <right style="thin"/>
      <top style="medium"/>
      <bottom style="thin"/>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top>
        <color indexed="63"/>
      </top>
      <bottom style="hair">
        <color indexed="8"/>
      </bottom>
    </border>
    <border>
      <left style="hair"/>
      <right style="hair"/>
      <top>
        <color indexed="63"/>
      </top>
      <bottom style="hair">
        <color indexed="8"/>
      </bottom>
    </border>
    <border>
      <left style="hair"/>
      <right style="thin"/>
      <top>
        <color indexed="63"/>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right style="hair"/>
      <top>
        <color indexed="63"/>
      </top>
      <bottom style="thin">
        <color indexed="8"/>
      </bottom>
    </border>
    <border>
      <left style="hair"/>
      <right style="thin"/>
      <top>
        <color indexed="63"/>
      </top>
      <bottom style="thin">
        <color indexed="8"/>
      </bottom>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thin"/>
    </border>
    <border>
      <left style="dashed"/>
      <right style="dotted"/>
      <top style="dashed"/>
      <bottom style="dashed"/>
    </border>
    <border>
      <left style="dotted"/>
      <right style="dotted"/>
      <top style="dashed"/>
      <bottom style="dashed"/>
    </border>
    <border>
      <left style="dotted"/>
      <right style="dashed"/>
      <top style="dashed"/>
      <bottom style="dashed"/>
    </border>
    <border>
      <left style="double"/>
      <right/>
      <top style="double"/>
      <bottom/>
    </border>
    <border>
      <left style="double"/>
      <right/>
      <top/>
      <bottom style="double"/>
    </border>
    <border>
      <left>
        <color indexed="63"/>
      </left>
      <right>
        <color indexed="63"/>
      </right>
      <top>
        <color indexed="63"/>
      </top>
      <bottom style="double"/>
    </border>
    <border>
      <left/>
      <right style="double"/>
      <top/>
      <bottom style="double"/>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Dashed"/>
      <bottom>
        <color indexed="63"/>
      </bottom>
    </border>
    <border>
      <left/>
      <right style="mediumDashed"/>
      <top style="mediumDashed"/>
      <bottom/>
    </border>
    <border>
      <left>
        <color indexed="63"/>
      </left>
      <right>
        <color indexed="63"/>
      </right>
      <top>
        <color indexed="63"/>
      </top>
      <bottom style="mediumDashed"/>
    </border>
    <border>
      <left/>
      <right style="mediumDashed"/>
      <top/>
      <bottom style="mediumDashed"/>
    </border>
    <border>
      <left style="mediumDashed"/>
      <right/>
      <top style="mediumDashed"/>
      <bottom/>
    </border>
    <border>
      <left style="mediumDashed"/>
      <right/>
      <top/>
      <bottom style="mediumDashed"/>
    </border>
    <border>
      <left style="double"/>
      <right/>
      <top style="double"/>
      <bottom style="double"/>
    </border>
    <border>
      <left/>
      <right style="double"/>
      <top style="double"/>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protection/>
    </xf>
    <xf numFmtId="0" fontId="52" fillId="0" borderId="0">
      <alignment vertical="center"/>
      <protection/>
    </xf>
    <xf numFmtId="0" fontId="52" fillId="0" borderId="0">
      <alignment/>
      <protection/>
    </xf>
    <xf numFmtId="0" fontId="5" fillId="0" borderId="0">
      <alignment/>
      <protection/>
    </xf>
    <xf numFmtId="0" fontId="68" fillId="0" borderId="0" applyNumberFormat="0" applyFill="0" applyBorder="0" applyAlignment="0" applyProtection="0"/>
    <xf numFmtId="0" fontId="69" fillId="31" borderId="0" applyNumberFormat="0" applyBorder="0" applyAlignment="0" applyProtection="0"/>
  </cellStyleXfs>
  <cellXfs count="1093">
    <xf numFmtId="0" fontId="0" fillId="0" borderId="0" xfId="0"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41" fontId="3" fillId="0" borderId="10" xfId="0" applyNumberFormat="1" applyFont="1" applyFill="1" applyBorder="1" applyAlignment="1">
      <alignment vertical="center"/>
    </xf>
    <xf numFmtId="41" fontId="3" fillId="0" borderId="11" xfId="0"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13" xfId="0" applyNumberFormat="1" applyFont="1" applyFill="1" applyBorder="1" applyAlignment="1">
      <alignment vertical="center"/>
    </xf>
    <xf numFmtId="0" fontId="3"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3" fillId="0" borderId="14" xfId="0" applyFont="1" applyFill="1" applyBorder="1" applyAlignment="1">
      <alignment horizontal="distributed"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3" fillId="0" borderId="0" xfId="0" applyFont="1" applyFill="1" applyAlignment="1">
      <alignment horizontal="right"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12" fillId="0" borderId="18" xfId="0" applyFont="1" applyFill="1" applyBorder="1" applyAlignment="1">
      <alignment horizontal="center" vertical="center"/>
    </xf>
    <xf numFmtId="0" fontId="10" fillId="0" borderId="19" xfId="0" applyFont="1" applyFill="1" applyBorder="1" applyAlignment="1">
      <alignment vertical="center"/>
    </xf>
    <xf numFmtId="0" fontId="8" fillId="0" borderId="20" xfId="0" applyFont="1" applyFill="1" applyBorder="1" applyAlignment="1">
      <alignment horizontal="center" vertical="center" wrapText="1"/>
    </xf>
    <xf numFmtId="0" fontId="10" fillId="0" borderId="0" xfId="0" applyFont="1" applyFill="1" applyBorder="1" applyAlignment="1">
      <alignment vertical="center"/>
    </xf>
    <xf numFmtId="0" fontId="8" fillId="0" borderId="16" xfId="0" applyFont="1" applyFill="1" applyBorder="1" applyAlignment="1">
      <alignment horizontal="center" vertical="center" wrapText="1"/>
    </xf>
    <xf numFmtId="0" fontId="10" fillId="0" borderId="21" xfId="0" applyFont="1" applyFill="1" applyBorder="1" applyAlignment="1">
      <alignment vertical="center"/>
    </xf>
    <xf numFmtId="0" fontId="8" fillId="0" borderId="15" xfId="0" applyFont="1" applyFill="1" applyBorder="1" applyAlignment="1">
      <alignment horizontal="center" vertical="center" wrapText="1"/>
    </xf>
    <xf numFmtId="0" fontId="8" fillId="0" borderId="20" xfId="0" applyFont="1" applyFill="1" applyBorder="1" applyAlignment="1">
      <alignment horizontal="center" vertical="center"/>
    </xf>
    <xf numFmtId="0" fontId="10" fillId="0" borderId="14" xfId="0" applyFont="1" applyFill="1" applyBorder="1" applyAlignment="1">
      <alignment vertical="center"/>
    </xf>
    <xf numFmtId="0" fontId="8" fillId="0" borderId="22" xfId="0" applyFont="1" applyFill="1" applyBorder="1" applyAlignment="1">
      <alignment horizontal="center" vertical="center"/>
    </xf>
    <xf numFmtId="0" fontId="10" fillId="0" borderId="23"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7" fillId="0" borderId="0" xfId="0" applyFont="1" applyFill="1" applyBorder="1" applyAlignment="1">
      <alignment vertical="center"/>
    </xf>
    <xf numFmtId="0" fontId="3" fillId="0" borderId="0" xfId="0" applyFont="1" applyFill="1" applyBorder="1" applyAlignment="1">
      <alignment horizontal="right" vertical="center"/>
    </xf>
    <xf numFmtId="41" fontId="3" fillId="0" borderId="24" xfId="0" applyNumberFormat="1" applyFont="1" applyFill="1" applyBorder="1" applyAlignment="1">
      <alignment vertical="center"/>
    </xf>
    <xf numFmtId="41" fontId="3" fillId="0" borderId="25" xfId="0" applyNumberFormat="1"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8" fillId="0" borderId="0" xfId="0" applyFont="1" applyFill="1" applyBorder="1" applyAlignment="1" quotePrefix="1">
      <alignment horizontal="center" vertical="center"/>
    </xf>
    <xf numFmtId="0" fontId="3" fillId="0" borderId="0" xfId="0" applyFont="1" applyFill="1" applyAlignment="1">
      <alignment horizontal="left" vertical="center"/>
    </xf>
    <xf numFmtId="49" fontId="8" fillId="0" borderId="0" xfId="0" applyNumberFormat="1" applyFont="1" applyFill="1" applyBorder="1" applyAlignment="1">
      <alignment horizontal="righ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3" fillId="0" borderId="28" xfId="0" applyFont="1" applyFill="1" applyBorder="1" applyAlignment="1">
      <alignment vertical="center"/>
    </xf>
    <xf numFmtId="0" fontId="3" fillId="0" borderId="0" xfId="65" applyFont="1" applyFill="1" applyAlignment="1">
      <alignment vertical="center"/>
      <protection/>
    </xf>
    <xf numFmtId="0" fontId="3" fillId="0" borderId="0" xfId="65" applyFont="1" applyFill="1" applyAlignment="1">
      <alignment horizontal="right" vertical="center"/>
      <protection/>
    </xf>
    <xf numFmtId="41" fontId="3" fillId="0" borderId="24" xfId="65" applyNumberFormat="1" applyFont="1" applyFill="1" applyBorder="1" applyAlignment="1">
      <alignment vertical="center"/>
      <protection/>
    </xf>
    <xf numFmtId="41" fontId="3" fillId="0" borderId="25" xfId="65" applyNumberFormat="1" applyFont="1" applyFill="1" applyBorder="1" applyAlignment="1">
      <alignment vertical="center"/>
      <protection/>
    </xf>
    <xf numFmtId="49" fontId="3" fillId="0" borderId="0" xfId="0" applyNumberFormat="1" applyFont="1" applyFill="1" applyBorder="1" applyAlignment="1">
      <alignment horizontal="right" vertical="center"/>
    </xf>
    <xf numFmtId="0" fontId="3" fillId="0" borderId="23" xfId="0" applyFont="1" applyFill="1" applyBorder="1" applyAlignment="1">
      <alignment horizontal="center" vertical="center"/>
    </xf>
    <xf numFmtId="0" fontId="3" fillId="0" borderId="20" xfId="0" applyFont="1" applyFill="1" applyBorder="1" applyAlignment="1">
      <alignment vertical="center"/>
    </xf>
    <xf numFmtId="0" fontId="3" fillId="0" borderId="10" xfId="0" applyFont="1" applyFill="1" applyBorder="1" applyAlignment="1">
      <alignment horizontal="right" vertical="center"/>
    </xf>
    <xf numFmtId="177" fontId="3" fillId="0" borderId="11" xfId="0" applyNumberFormat="1" applyFont="1" applyFill="1" applyBorder="1" applyAlignment="1">
      <alignment vertical="center"/>
    </xf>
    <xf numFmtId="177" fontId="3" fillId="0" borderId="24" xfId="0" applyNumberFormat="1" applyFont="1" applyFill="1" applyBorder="1" applyAlignment="1">
      <alignment vertical="center"/>
    </xf>
    <xf numFmtId="177" fontId="3" fillId="0" borderId="25" xfId="0" applyNumberFormat="1" applyFont="1" applyFill="1" applyBorder="1" applyAlignment="1">
      <alignment vertical="center"/>
    </xf>
    <xf numFmtId="0" fontId="6" fillId="0" borderId="0" xfId="0" applyFont="1" applyFill="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0" borderId="20" xfId="0" applyFont="1" applyFill="1" applyBorder="1" applyAlignment="1">
      <alignment horizontal="distributed" vertical="center"/>
    </xf>
    <xf numFmtId="0" fontId="3" fillId="0" borderId="16" xfId="0" applyFont="1" applyFill="1" applyBorder="1" applyAlignment="1">
      <alignment horizontal="distributed" vertical="center"/>
    </xf>
    <xf numFmtId="0" fontId="8" fillId="0" borderId="16" xfId="0" applyFont="1" applyFill="1" applyBorder="1" applyAlignment="1">
      <alignment horizontal="distributed" vertical="center"/>
    </xf>
    <xf numFmtId="0" fontId="3" fillId="0" borderId="22" xfId="0" applyFont="1" applyFill="1" applyBorder="1" applyAlignment="1">
      <alignment horizontal="distributed" vertical="center"/>
    </xf>
    <xf numFmtId="43" fontId="3" fillId="0" borderId="0" xfId="0" applyNumberFormat="1" applyFont="1" applyFill="1" applyAlignment="1">
      <alignment vertical="center"/>
    </xf>
    <xf numFmtId="0" fontId="3" fillId="0" borderId="0" xfId="0" applyFont="1" applyFill="1" applyAlignment="1">
      <alignment horizontal="distributed" vertical="center"/>
    </xf>
    <xf numFmtId="0" fontId="2" fillId="0" borderId="31" xfId="0" applyFont="1" applyFill="1" applyBorder="1" applyAlignment="1">
      <alignment vertical="center"/>
    </xf>
    <xf numFmtId="41" fontId="2" fillId="0" borderId="27" xfId="0" applyNumberFormat="1" applyFont="1" applyFill="1" applyBorder="1" applyAlignment="1">
      <alignment vertical="center"/>
    </xf>
    <xf numFmtId="41" fontId="3" fillId="0" borderId="10" xfId="65" applyNumberFormat="1" applyFont="1" applyFill="1" applyBorder="1" applyAlignment="1">
      <alignment vertical="center"/>
      <protection/>
    </xf>
    <xf numFmtId="41" fontId="3" fillId="0" borderId="11" xfId="65" applyNumberFormat="1" applyFont="1" applyFill="1" applyBorder="1" applyAlignment="1">
      <alignment vertical="center"/>
      <protection/>
    </xf>
    <xf numFmtId="49" fontId="8" fillId="0" borderId="0" xfId="0" applyNumberFormat="1" applyFont="1" applyFill="1" applyBorder="1" applyAlignment="1">
      <alignment vertical="center"/>
    </xf>
    <xf numFmtId="0" fontId="15" fillId="0" borderId="0" xfId="0" applyFont="1" applyFill="1" applyBorder="1" applyAlignment="1">
      <alignment vertical="center"/>
    </xf>
    <xf numFmtId="43" fontId="3" fillId="0" borderId="13"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17" xfId="0" applyFont="1" applyFill="1" applyBorder="1" applyAlignment="1">
      <alignment horizontal="distributed" vertical="center"/>
    </xf>
    <xf numFmtId="0" fontId="3" fillId="0" borderId="27" xfId="0" applyFont="1" applyFill="1" applyBorder="1" applyAlignment="1">
      <alignment horizontal="distributed" vertical="center"/>
    </xf>
    <xf numFmtId="41" fontId="3" fillId="0" borderId="11" xfId="0" applyNumberFormat="1" applyFont="1" applyFill="1" applyBorder="1" applyAlignment="1">
      <alignment horizontal="right" vertical="center"/>
    </xf>
    <xf numFmtId="41" fontId="3" fillId="0" borderId="10" xfId="0" applyNumberFormat="1" applyFont="1" applyFill="1" applyBorder="1" applyAlignment="1">
      <alignment horizontal="right" vertical="center"/>
    </xf>
    <xf numFmtId="41" fontId="3" fillId="0" borderId="24" xfId="0" applyNumberFormat="1" applyFont="1" applyFill="1" applyBorder="1" applyAlignment="1">
      <alignment horizontal="right" vertical="center"/>
    </xf>
    <xf numFmtId="0" fontId="14"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41" fontId="3" fillId="32" borderId="25" xfId="0" applyNumberFormat="1" applyFont="1" applyFill="1" applyBorder="1" applyAlignment="1">
      <alignment vertical="center"/>
    </xf>
    <xf numFmtId="0" fontId="3" fillId="0" borderId="11" xfId="0" applyFont="1" applyFill="1" applyBorder="1" applyAlignment="1">
      <alignment horizontal="right" vertical="center"/>
    </xf>
    <xf numFmtId="0" fontId="3" fillId="0" borderId="19" xfId="0" applyFont="1" applyFill="1" applyBorder="1" applyAlignment="1">
      <alignment horizontal="distributed" vertical="center"/>
    </xf>
    <xf numFmtId="43" fontId="3" fillId="0" borderId="0" xfId="0" applyNumberFormat="1" applyFont="1" applyFill="1" applyBorder="1" applyAlignment="1">
      <alignment vertical="center"/>
    </xf>
    <xf numFmtId="41" fontId="3" fillId="0" borderId="25" xfId="0" applyNumberFormat="1" applyFont="1" applyFill="1" applyBorder="1" applyAlignment="1">
      <alignment horizontal="right" vertical="center"/>
    </xf>
    <xf numFmtId="43" fontId="3" fillId="0" borderId="19" xfId="0" applyNumberFormat="1" applyFont="1" applyFill="1" applyBorder="1" applyAlignment="1">
      <alignment vertical="center"/>
    </xf>
    <xf numFmtId="41" fontId="3" fillId="0" borderId="0" xfId="0" applyNumberFormat="1" applyFont="1" applyFill="1" applyAlignment="1">
      <alignment vertical="center"/>
    </xf>
    <xf numFmtId="41" fontId="3" fillId="0" borderId="18" xfId="0" applyNumberFormat="1" applyFont="1" applyFill="1" applyBorder="1" applyAlignment="1">
      <alignment vertical="center"/>
    </xf>
    <xf numFmtId="41" fontId="3" fillId="0" borderId="32" xfId="0" applyNumberFormat="1" applyFont="1" applyFill="1" applyBorder="1" applyAlignment="1">
      <alignment vertical="center"/>
    </xf>
    <xf numFmtId="41" fontId="3" fillId="0" borderId="12" xfId="65" applyNumberFormat="1" applyFont="1" applyFill="1" applyBorder="1" applyAlignment="1">
      <alignment vertical="center"/>
      <protection/>
    </xf>
    <xf numFmtId="41" fontId="3" fillId="0" borderId="13" xfId="65" applyNumberFormat="1" applyFont="1" applyFill="1" applyBorder="1" applyAlignment="1">
      <alignment vertical="center"/>
      <protection/>
    </xf>
    <xf numFmtId="41" fontId="2" fillId="0" borderId="18" xfId="65" applyNumberFormat="1" applyFont="1" applyFill="1" applyBorder="1" applyAlignment="1">
      <alignment vertical="center"/>
      <protection/>
    </xf>
    <xf numFmtId="41" fontId="2" fillId="0" borderId="32" xfId="65" applyNumberFormat="1" applyFont="1" applyFill="1" applyBorder="1" applyAlignment="1">
      <alignment vertical="center"/>
      <protection/>
    </xf>
    <xf numFmtId="41" fontId="3" fillId="0" borderId="24" xfId="65" applyNumberFormat="1" applyFont="1" applyFill="1" applyBorder="1" applyAlignment="1">
      <alignment horizontal="right" vertical="center"/>
      <protection/>
    </xf>
    <xf numFmtId="41" fontId="3" fillId="0" borderId="12" xfId="65" applyNumberFormat="1" applyFont="1" applyFill="1" applyBorder="1" applyAlignment="1">
      <alignment horizontal="right" vertical="center"/>
      <protection/>
    </xf>
    <xf numFmtId="0" fontId="2" fillId="0" borderId="21" xfId="0" applyFont="1" applyFill="1" applyBorder="1" applyAlignment="1">
      <alignment vertical="center"/>
    </xf>
    <xf numFmtId="0" fontId="2" fillId="0" borderId="0" xfId="0" applyFont="1" applyFill="1" applyBorder="1" applyAlignment="1">
      <alignment horizontal="center" vertical="center"/>
    </xf>
    <xf numFmtId="41" fontId="2" fillId="0" borderId="24" xfId="0" applyNumberFormat="1" applyFont="1" applyFill="1" applyBorder="1" applyAlignment="1">
      <alignment horizontal="center" vertical="center"/>
    </xf>
    <xf numFmtId="41" fontId="2" fillId="32" borderId="27" xfId="0" applyNumberFormat="1" applyFont="1" applyFill="1" applyBorder="1" applyAlignment="1">
      <alignment vertical="center"/>
    </xf>
    <xf numFmtId="0" fontId="3" fillId="0" borderId="29" xfId="0" applyFont="1" applyFill="1" applyBorder="1" applyAlignment="1">
      <alignment horizontal="distributed" vertical="center"/>
    </xf>
    <xf numFmtId="0" fontId="3" fillId="0" borderId="21" xfId="0" applyFont="1" applyFill="1" applyBorder="1" applyAlignment="1">
      <alignment horizontal="center" vertical="center"/>
    </xf>
    <xf numFmtId="0" fontId="3" fillId="0" borderId="30" xfId="0" applyFont="1" applyFill="1" applyBorder="1" applyAlignment="1">
      <alignment horizontal="distributed" vertical="center"/>
    </xf>
    <xf numFmtId="0" fontId="3" fillId="0" borderId="32" xfId="0" applyFont="1" applyFill="1" applyBorder="1" applyAlignment="1">
      <alignment horizontal="center" vertical="center"/>
    </xf>
    <xf numFmtId="0" fontId="3" fillId="0" borderId="0" xfId="0" applyFont="1" applyFill="1" applyBorder="1" applyAlignment="1">
      <alignment horizontal="distributed" vertical="center" wrapText="1"/>
    </xf>
    <xf numFmtId="0" fontId="3" fillId="0" borderId="33" xfId="0" applyFont="1" applyFill="1" applyBorder="1" applyAlignment="1">
      <alignment horizontal="distributed" vertical="center" wrapText="1"/>
    </xf>
    <xf numFmtId="0" fontId="3" fillId="0" borderId="0" xfId="0" applyFont="1" applyFill="1" applyBorder="1" applyAlignment="1">
      <alignment horizontal="right" vertical="center" indent="1"/>
    </xf>
    <xf numFmtId="0" fontId="2" fillId="0" borderId="0" xfId="0" applyFont="1" applyFill="1" applyBorder="1" applyAlignment="1">
      <alignment horizontal="right" vertical="center" indent="1"/>
    </xf>
    <xf numFmtId="0" fontId="3" fillId="0" borderId="30" xfId="0" applyFont="1" applyFill="1" applyBorder="1" applyAlignment="1">
      <alignment horizontal="distributed" vertical="center" indent="2"/>
    </xf>
    <xf numFmtId="0" fontId="3" fillId="0" borderId="28" xfId="0" applyFont="1" applyFill="1" applyBorder="1" applyAlignment="1">
      <alignment horizontal="distributed" vertical="center" indent="2"/>
    </xf>
    <xf numFmtId="0" fontId="3" fillId="0" borderId="3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3" xfId="0" applyFont="1" applyFill="1" applyBorder="1" applyAlignment="1">
      <alignment vertical="center"/>
    </xf>
    <xf numFmtId="0" fontId="3" fillId="0" borderId="21" xfId="0" applyFont="1" applyFill="1" applyBorder="1" applyAlignment="1">
      <alignment vertical="center"/>
    </xf>
    <xf numFmtId="0" fontId="2" fillId="0" borderId="14" xfId="0" applyFont="1" applyFill="1" applyBorder="1" applyAlignment="1">
      <alignment vertical="center"/>
    </xf>
    <xf numFmtId="177" fontId="3" fillId="0" borderId="19" xfId="0" applyNumberFormat="1" applyFont="1" applyFill="1" applyBorder="1" applyAlignment="1">
      <alignment vertical="center"/>
    </xf>
    <xf numFmtId="177" fontId="3" fillId="0" borderId="0" xfId="0" applyNumberFormat="1" applyFont="1" applyFill="1" applyBorder="1" applyAlignment="1">
      <alignment vertical="center"/>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177" fontId="3" fillId="0" borderId="25" xfId="0" applyNumberFormat="1" applyFont="1" applyFill="1" applyBorder="1" applyAlignment="1">
      <alignment horizontal="right" vertical="center"/>
    </xf>
    <xf numFmtId="0" fontId="3" fillId="0" borderId="19" xfId="0" applyFont="1" applyFill="1" applyBorder="1" applyAlignment="1">
      <alignment horizontal="center" vertical="center"/>
    </xf>
    <xf numFmtId="0" fontId="3" fillId="0" borderId="26"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11" xfId="0" applyFont="1" applyFill="1" applyBorder="1" applyAlignment="1">
      <alignment horizontal="distributed" vertical="center" wrapText="1"/>
    </xf>
    <xf numFmtId="0" fontId="3" fillId="0" borderId="30" xfId="65" applyFont="1" applyFill="1" applyBorder="1" applyAlignment="1">
      <alignment horizontal="distributed" vertical="center"/>
      <protection/>
    </xf>
    <xf numFmtId="0" fontId="3" fillId="0" borderId="29" xfId="65" applyFont="1" applyFill="1" applyBorder="1" applyAlignment="1">
      <alignment horizontal="distributed" vertical="center"/>
      <protection/>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xf>
    <xf numFmtId="0" fontId="3" fillId="0" borderId="30"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41" fontId="3" fillId="0" borderId="17" xfId="0" applyNumberFormat="1" applyFont="1" applyFill="1" applyBorder="1" applyAlignment="1">
      <alignment vertical="center"/>
    </xf>
    <xf numFmtId="41" fontId="3" fillId="0" borderId="10" xfId="0" applyNumberFormat="1" applyFont="1" applyFill="1" applyBorder="1" applyAlignment="1">
      <alignment horizontal="center" vertical="center" wrapText="1"/>
    </xf>
    <xf numFmtId="41" fontId="3" fillId="0" borderId="10" xfId="49" applyNumberFormat="1" applyFont="1" applyFill="1" applyBorder="1" applyAlignment="1">
      <alignment vertical="center"/>
    </xf>
    <xf numFmtId="41" fontId="3" fillId="0" borderId="24" xfId="49" applyNumberFormat="1" applyFont="1" applyFill="1" applyBorder="1" applyAlignment="1">
      <alignment vertical="center"/>
    </xf>
    <xf numFmtId="41" fontId="3" fillId="0" borderId="18" xfId="49" applyNumberFormat="1" applyFont="1" applyFill="1" applyBorder="1" applyAlignment="1">
      <alignment vertical="center"/>
    </xf>
    <xf numFmtId="43" fontId="3" fillId="0" borderId="10" xfId="0" applyNumberFormat="1" applyFont="1" applyFill="1" applyBorder="1" applyAlignment="1">
      <alignment vertical="center"/>
    </xf>
    <xf numFmtId="43" fontId="3" fillId="0" borderId="24" xfId="0" applyNumberFormat="1" applyFont="1" applyFill="1" applyBorder="1" applyAlignment="1">
      <alignment vertical="center"/>
    </xf>
    <xf numFmtId="43" fontId="3" fillId="0" borderId="18" xfId="0" applyNumberFormat="1" applyFont="1" applyFill="1" applyBorder="1" applyAlignment="1">
      <alignment vertical="center"/>
    </xf>
    <xf numFmtId="43" fontId="3" fillId="0" borderId="12" xfId="0" applyNumberFormat="1" applyFont="1" applyFill="1" applyBorder="1" applyAlignment="1">
      <alignment vertical="center"/>
    </xf>
    <xf numFmtId="0" fontId="3" fillId="0" borderId="13" xfId="0" applyFont="1" applyFill="1" applyBorder="1" applyAlignment="1">
      <alignment horizontal="distributed" vertical="center"/>
    </xf>
    <xf numFmtId="0" fontId="3" fillId="0" borderId="11" xfId="0" applyFont="1" applyFill="1" applyBorder="1" applyAlignment="1">
      <alignment horizontal="distributed" vertical="center"/>
    </xf>
    <xf numFmtId="41" fontId="3" fillId="0" borderId="0" xfId="65" applyNumberFormat="1" applyFont="1" applyFill="1" applyAlignment="1">
      <alignment vertical="center"/>
      <protection/>
    </xf>
    <xf numFmtId="41" fontId="2" fillId="0" borderId="21" xfId="0" applyNumberFormat="1" applyFont="1" applyFill="1" applyBorder="1" applyAlignment="1">
      <alignment vertical="center"/>
    </xf>
    <xf numFmtId="0" fontId="2" fillId="0" borderId="15" xfId="0" applyFont="1" applyFill="1" applyBorder="1" applyAlignment="1">
      <alignment vertical="center"/>
    </xf>
    <xf numFmtId="41" fontId="2" fillId="0" borderId="18" xfId="0" applyNumberFormat="1" applyFont="1" applyFill="1" applyBorder="1" applyAlignment="1">
      <alignment vertical="center"/>
    </xf>
    <xf numFmtId="0" fontId="2" fillId="0" borderId="21" xfId="0" applyFont="1" applyFill="1" applyBorder="1" applyAlignment="1">
      <alignment horizontal="right" vertical="center" indent="1"/>
    </xf>
    <xf numFmtId="43" fontId="3" fillId="0" borderId="24" xfId="0" applyNumberFormat="1" applyFont="1" applyFill="1" applyBorder="1" applyAlignment="1">
      <alignment horizontal="right" vertical="center"/>
    </xf>
    <xf numFmtId="43" fontId="3" fillId="0" borderId="12" xfId="0" applyNumberFormat="1" applyFont="1" applyFill="1" applyBorder="1" applyAlignment="1">
      <alignment horizontal="right" vertical="center"/>
    </xf>
    <xf numFmtId="41" fontId="2" fillId="0" borderId="0" xfId="0" applyNumberFormat="1" applyFont="1" applyFill="1" applyBorder="1" applyAlignment="1">
      <alignment vertical="center"/>
    </xf>
    <xf numFmtId="210" fontId="3" fillId="0" borderId="0" xfId="0" applyNumberFormat="1" applyFont="1" applyFill="1" applyAlignment="1">
      <alignment vertical="center"/>
    </xf>
    <xf numFmtId="0" fontId="3" fillId="0" borderId="16" xfId="0" applyFont="1" applyFill="1" applyBorder="1" applyAlignment="1">
      <alignment horizontal="distributed" vertical="center"/>
    </xf>
    <xf numFmtId="0" fontId="3" fillId="0" borderId="25" xfId="0" applyFont="1" applyFill="1" applyBorder="1" applyAlignment="1">
      <alignment horizontal="distributed" vertical="center" wrapText="1"/>
    </xf>
    <xf numFmtId="0" fontId="3" fillId="0" borderId="0" xfId="0" applyFont="1" applyFill="1" applyAlignment="1">
      <alignment vertical="top"/>
    </xf>
    <xf numFmtId="0" fontId="9" fillId="0" borderId="0" xfId="0" applyFont="1" applyFill="1" applyAlignment="1">
      <alignment horizontal="center" vertical="center"/>
    </xf>
    <xf numFmtId="0" fontId="3" fillId="0" borderId="25" xfId="0" applyFont="1" applyFill="1" applyBorder="1" applyAlignment="1">
      <alignment horizontal="distributed" vertical="center"/>
    </xf>
    <xf numFmtId="41" fontId="3" fillId="0" borderId="24" xfId="0" applyNumberFormat="1" applyFont="1" applyFill="1" applyBorder="1" applyAlignment="1">
      <alignment horizontal="center" vertical="center"/>
    </xf>
    <xf numFmtId="211" fontId="3" fillId="0" borderId="16" xfId="0" applyNumberFormat="1" applyFont="1" applyFill="1" applyBorder="1" applyAlignment="1" quotePrefix="1">
      <alignment horizontal="center" vertical="center"/>
    </xf>
    <xf numFmtId="211" fontId="3" fillId="0" borderId="20" xfId="0" applyNumberFormat="1" applyFont="1" applyFill="1" applyBorder="1" applyAlignment="1" quotePrefix="1">
      <alignment horizontal="center" vertical="center"/>
    </xf>
    <xf numFmtId="211" fontId="3" fillId="0" borderId="16" xfId="0" applyNumberFormat="1" applyFont="1" applyFill="1" applyBorder="1" applyAlignment="1">
      <alignment horizontal="center" vertical="center"/>
    </xf>
    <xf numFmtId="211" fontId="3" fillId="0" borderId="0" xfId="0" applyNumberFormat="1" applyFont="1" applyFill="1" applyAlignment="1">
      <alignment vertical="center"/>
    </xf>
    <xf numFmtId="211" fontId="3" fillId="0" borderId="19" xfId="0" applyNumberFormat="1" applyFont="1" applyFill="1" applyBorder="1" applyAlignment="1" quotePrefix="1">
      <alignment horizontal="center" vertical="center"/>
    </xf>
    <xf numFmtId="211" fontId="3" fillId="0" borderId="0" xfId="0" applyNumberFormat="1" applyFont="1" applyFill="1" applyBorder="1" applyAlignment="1">
      <alignment horizontal="center" vertical="center"/>
    </xf>
    <xf numFmtId="211" fontId="3" fillId="0" borderId="0" xfId="0" applyNumberFormat="1" applyFont="1" applyFill="1" applyBorder="1" applyAlignment="1" quotePrefix="1">
      <alignment horizontal="center" vertical="center"/>
    </xf>
    <xf numFmtId="211" fontId="3" fillId="0" borderId="20" xfId="0" applyNumberFormat="1" applyFont="1" applyFill="1" applyBorder="1" applyAlignment="1">
      <alignment horizontal="center" vertical="center"/>
    </xf>
    <xf numFmtId="211" fontId="3" fillId="0" borderId="19" xfId="0" applyNumberFormat="1" applyFont="1" applyFill="1" applyBorder="1" applyAlignment="1">
      <alignment horizontal="center" vertical="center"/>
    </xf>
    <xf numFmtId="0" fontId="12" fillId="0" borderId="0" xfId="62" applyFont="1" applyFill="1" applyAlignment="1">
      <alignment vertical="center"/>
      <protection/>
    </xf>
    <xf numFmtId="0" fontId="12" fillId="0" borderId="23" xfId="62" applyFont="1" applyFill="1" applyBorder="1" applyAlignment="1">
      <alignment vertical="center"/>
      <protection/>
    </xf>
    <xf numFmtId="0" fontId="12" fillId="0" borderId="35" xfId="62" applyFont="1" applyFill="1" applyBorder="1" applyAlignment="1">
      <alignment vertical="center"/>
      <protection/>
    </xf>
    <xf numFmtId="0" fontId="12" fillId="0" borderId="0" xfId="62" applyFont="1" applyFill="1" applyBorder="1" applyAlignment="1">
      <alignment vertical="center"/>
      <protection/>
    </xf>
    <xf numFmtId="0" fontId="12" fillId="0" borderId="36" xfId="62" applyFont="1" applyFill="1" applyBorder="1" applyAlignment="1">
      <alignment vertical="center"/>
      <protection/>
    </xf>
    <xf numFmtId="0" fontId="12" fillId="0" borderId="37" xfId="62" applyFont="1" applyFill="1" applyBorder="1" applyAlignment="1">
      <alignment vertical="center"/>
      <protection/>
    </xf>
    <xf numFmtId="0" fontId="12" fillId="0" borderId="14" xfId="62" applyFont="1" applyFill="1" applyBorder="1" applyAlignment="1">
      <alignment vertical="center"/>
      <protection/>
    </xf>
    <xf numFmtId="0" fontId="12" fillId="0" borderId="38" xfId="62" applyFont="1" applyFill="1" applyBorder="1" applyAlignment="1">
      <alignment vertical="center"/>
      <protection/>
    </xf>
    <xf numFmtId="0" fontId="12" fillId="0" borderId="39" xfId="62" applyFont="1" applyFill="1" applyBorder="1" applyAlignment="1">
      <alignment vertical="center"/>
      <protection/>
    </xf>
    <xf numFmtId="0" fontId="12" fillId="0" borderId="40" xfId="62" applyFont="1" applyFill="1" applyBorder="1" applyAlignment="1">
      <alignment vertical="center"/>
      <protection/>
    </xf>
    <xf numFmtId="0" fontId="12" fillId="0" borderId="41" xfId="62" applyFont="1" applyFill="1" applyBorder="1" applyAlignment="1">
      <alignment vertical="center"/>
      <protection/>
    </xf>
    <xf numFmtId="0" fontId="12" fillId="0" borderId="42" xfId="62" applyFont="1" applyFill="1" applyBorder="1" applyAlignment="1">
      <alignment vertical="center"/>
      <protection/>
    </xf>
    <xf numFmtId="210" fontId="3" fillId="0" borderId="0" xfId="0" applyNumberFormat="1" applyFont="1" applyFill="1" applyBorder="1" applyAlignment="1">
      <alignment vertical="center"/>
    </xf>
    <xf numFmtId="0" fontId="7" fillId="0" borderId="0" xfId="62" applyFont="1" applyFill="1" applyBorder="1" applyAlignment="1">
      <alignment vertical="center"/>
      <protection/>
    </xf>
    <xf numFmtId="0" fontId="3" fillId="0" borderId="0" xfId="62" applyFont="1" applyFill="1" applyAlignment="1">
      <alignment vertical="center"/>
      <protection/>
    </xf>
    <xf numFmtId="0" fontId="3" fillId="0" borderId="0" xfId="62" applyFont="1" applyFill="1" applyBorder="1" applyAlignment="1">
      <alignment vertical="center"/>
      <protection/>
    </xf>
    <xf numFmtId="0" fontId="3" fillId="0" borderId="0" xfId="62" applyFont="1" applyFill="1" applyBorder="1" applyAlignment="1">
      <alignment horizontal="right" vertical="center"/>
      <protection/>
    </xf>
    <xf numFmtId="178" fontId="3" fillId="0" borderId="0" xfId="62" applyNumberFormat="1" applyFont="1" applyFill="1" applyBorder="1" applyAlignment="1">
      <alignment horizontal="left" vertical="center"/>
      <protection/>
    </xf>
    <xf numFmtId="0" fontId="0" fillId="0" borderId="0" xfId="62" applyBorder="1" applyAlignment="1">
      <alignment horizontal="center" vertical="center"/>
      <protection/>
    </xf>
    <xf numFmtId="190" fontId="3" fillId="0" borderId="0" xfId="62" applyNumberFormat="1" applyFont="1" applyFill="1" applyAlignment="1">
      <alignment vertical="center"/>
      <protection/>
    </xf>
    <xf numFmtId="41" fontId="3" fillId="0" borderId="19"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0" xfId="62" applyFont="1" applyFill="1" applyAlignment="1">
      <alignment vertical="center"/>
      <protection/>
    </xf>
    <xf numFmtId="0" fontId="0" fillId="0" borderId="0" xfId="62" applyFill="1" applyAlignment="1">
      <alignment vertical="center"/>
      <protection/>
    </xf>
    <xf numFmtId="0" fontId="0" fillId="0" borderId="0" xfId="62" applyFill="1" applyBorder="1" applyAlignment="1">
      <alignment vertical="center"/>
      <protection/>
    </xf>
    <xf numFmtId="0" fontId="18" fillId="0" borderId="43" xfId="62" applyFont="1" applyFill="1" applyBorder="1" applyAlignment="1">
      <alignment horizontal="center" vertical="center" shrinkToFit="1"/>
      <protection/>
    </xf>
    <xf numFmtId="0" fontId="3" fillId="0" borderId="44" xfId="62" applyFont="1" applyFill="1" applyBorder="1" applyAlignment="1">
      <alignment horizontal="distributed" vertical="center" wrapText="1"/>
      <protection/>
    </xf>
    <xf numFmtId="0" fontId="3" fillId="0" borderId="45" xfId="62" applyFont="1" applyFill="1" applyBorder="1" applyAlignment="1">
      <alignment horizontal="distributed" vertical="center" wrapText="1"/>
      <protection/>
    </xf>
    <xf numFmtId="0" fontId="3" fillId="0" borderId="44" xfId="62" applyFont="1" applyFill="1" applyBorder="1" applyAlignment="1">
      <alignment horizontal="center" vertical="center" wrapText="1"/>
      <protection/>
    </xf>
    <xf numFmtId="0" fontId="3" fillId="0" borderId="46" xfId="62" applyFont="1" applyFill="1" applyBorder="1" applyAlignment="1">
      <alignment horizontal="center" vertical="center" wrapText="1"/>
      <protection/>
    </xf>
    <xf numFmtId="0" fontId="3" fillId="0" borderId="47" xfId="62" applyFont="1" applyFill="1" applyBorder="1" applyAlignment="1">
      <alignment horizontal="center" vertical="center" wrapText="1"/>
      <protection/>
    </xf>
    <xf numFmtId="0" fontId="3" fillId="0" borderId="48" xfId="62" applyFont="1" applyFill="1" applyBorder="1" applyAlignment="1">
      <alignment horizontal="left" vertical="center" wrapText="1"/>
      <protection/>
    </xf>
    <xf numFmtId="41" fontId="3" fillId="0" borderId="49" xfId="62" applyNumberFormat="1" applyFont="1" applyFill="1" applyBorder="1" applyAlignment="1">
      <alignment vertical="center" wrapText="1"/>
      <protection/>
    </xf>
    <xf numFmtId="0" fontId="3" fillId="0" borderId="50" xfId="62" applyFont="1" applyFill="1" applyBorder="1" applyAlignment="1">
      <alignment horizontal="center" vertical="center" wrapText="1"/>
      <protection/>
    </xf>
    <xf numFmtId="0" fontId="3" fillId="0" borderId="51" xfId="62" applyFont="1" applyFill="1" applyBorder="1" applyAlignment="1">
      <alignment horizontal="left" vertical="center" wrapText="1"/>
      <protection/>
    </xf>
    <xf numFmtId="41" fontId="3" fillId="0" borderId="52" xfId="62" applyNumberFormat="1" applyFont="1" applyFill="1" applyBorder="1" applyAlignment="1">
      <alignment vertical="center" wrapText="1"/>
      <protection/>
    </xf>
    <xf numFmtId="0" fontId="3" fillId="0" borderId="51" xfId="62" applyFont="1" applyFill="1" applyBorder="1" applyAlignment="1">
      <alignment horizontal="left" vertical="center" shrinkToFit="1"/>
      <protection/>
    </xf>
    <xf numFmtId="0" fontId="3" fillId="0" borderId="51" xfId="62" applyFont="1" applyFill="1" applyBorder="1" applyAlignment="1">
      <alignment vertical="center" wrapText="1"/>
      <protection/>
    </xf>
    <xf numFmtId="0" fontId="8" fillId="0" borderId="51" xfId="62" applyFont="1" applyFill="1" applyBorder="1" applyAlignment="1">
      <alignment vertical="center" wrapText="1"/>
      <protection/>
    </xf>
    <xf numFmtId="0" fontId="3" fillId="0" borderId="53" xfId="62" applyFont="1" applyFill="1" applyBorder="1" applyAlignment="1">
      <alignment horizontal="center" vertical="center" wrapText="1"/>
      <protection/>
    </xf>
    <xf numFmtId="0" fontId="3" fillId="0" borderId="54" xfId="62" applyFont="1" applyFill="1" applyBorder="1" applyAlignment="1">
      <alignment horizontal="left" vertical="center" wrapText="1"/>
      <protection/>
    </xf>
    <xf numFmtId="41" fontId="3" fillId="0" borderId="55" xfId="62" applyNumberFormat="1" applyFont="1" applyFill="1" applyBorder="1" applyAlignment="1">
      <alignment vertical="center" wrapText="1"/>
      <protection/>
    </xf>
    <xf numFmtId="41" fontId="3" fillId="0" borderId="54" xfId="62" applyNumberFormat="1" applyFont="1" applyFill="1" applyBorder="1" applyAlignment="1">
      <alignment vertical="center"/>
      <protection/>
    </xf>
    <xf numFmtId="41" fontId="3" fillId="0" borderId="56" xfId="62" applyNumberFormat="1" applyFont="1" applyFill="1" applyBorder="1" applyAlignment="1">
      <alignment vertical="center"/>
      <protection/>
    </xf>
    <xf numFmtId="0" fontId="0" fillId="0" borderId="0" xfId="62" applyFill="1" applyBorder="1" applyAlignment="1">
      <alignment horizontal="left" vertical="top" wrapText="1"/>
      <protection/>
    </xf>
    <xf numFmtId="3" fontId="0" fillId="0" borderId="0" xfId="62" applyNumberFormat="1" applyFill="1" applyBorder="1" applyAlignment="1">
      <alignment horizontal="right" vertical="top" wrapText="1"/>
      <protection/>
    </xf>
    <xf numFmtId="3" fontId="70" fillId="0" borderId="0" xfId="0" applyNumberFormat="1" applyFont="1" applyBorder="1" applyAlignment="1">
      <alignment horizontal="right" vertical="center" wrapText="1"/>
    </xf>
    <xf numFmtId="0" fontId="0" fillId="0" borderId="0" xfId="62" applyFill="1" applyAlignment="1">
      <alignment vertical="top"/>
      <protection/>
    </xf>
    <xf numFmtId="0" fontId="3" fillId="0" borderId="57" xfId="62" applyFont="1" applyFill="1" applyBorder="1" applyAlignment="1">
      <alignment horizontal="center" vertical="top" wrapText="1"/>
      <protection/>
    </xf>
    <xf numFmtId="0" fontId="3" fillId="0" borderId="57" xfId="62" applyFont="1" applyFill="1" applyBorder="1" applyAlignment="1">
      <alignment horizontal="left" vertical="top" wrapText="1"/>
      <protection/>
    </xf>
    <xf numFmtId="41" fontId="3" fillId="0" borderId="57" xfId="62" applyNumberFormat="1" applyFont="1" applyFill="1" applyBorder="1" applyAlignment="1">
      <alignment horizontal="right" vertical="top" wrapText="1"/>
      <protection/>
    </xf>
    <xf numFmtId="0" fontId="0" fillId="0" borderId="0" xfId="62" applyFill="1" applyBorder="1" applyAlignment="1">
      <alignment horizontal="center" vertical="center" wrapText="1"/>
      <protection/>
    </xf>
    <xf numFmtId="0" fontId="0" fillId="0" borderId="0" xfId="62" applyFill="1" applyBorder="1" applyAlignment="1">
      <alignment horizontal="left" vertical="center" wrapText="1"/>
      <protection/>
    </xf>
    <xf numFmtId="3" fontId="0" fillId="0" borderId="0" xfId="62" applyNumberFormat="1" applyFill="1" applyBorder="1" applyAlignment="1">
      <alignment horizontal="right" vertical="center" wrapText="1"/>
      <protection/>
    </xf>
    <xf numFmtId="41" fontId="3" fillId="0" borderId="0" xfId="62" applyNumberFormat="1" applyFont="1" applyFill="1" applyBorder="1" applyAlignment="1">
      <alignment horizontal="right" vertical="center" wrapText="1"/>
      <protection/>
    </xf>
    <xf numFmtId="0" fontId="0" fillId="0" borderId="0" xfId="62" applyFill="1" applyBorder="1" applyAlignment="1">
      <alignment horizontal="right" vertical="center" wrapText="1"/>
      <protection/>
    </xf>
    <xf numFmtId="0" fontId="0" fillId="0" borderId="0" xfId="62" applyFill="1" applyBorder="1" applyAlignment="1">
      <alignment vertical="center" wrapText="1"/>
      <protection/>
    </xf>
    <xf numFmtId="0" fontId="2" fillId="0" borderId="0" xfId="0" applyFont="1" applyFill="1" applyBorder="1" applyAlignment="1">
      <alignment horizontal="distributed" vertical="center"/>
    </xf>
    <xf numFmtId="43" fontId="2" fillId="0" borderId="0" xfId="0" applyNumberFormat="1" applyFont="1" applyFill="1" applyBorder="1" applyAlignment="1">
      <alignment vertical="center"/>
    </xf>
    <xf numFmtId="49" fontId="13" fillId="0" borderId="0" xfId="43" applyNumberFormat="1" applyFill="1" applyAlignment="1" applyProtection="1">
      <alignment vertical="center"/>
      <protection/>
    </xf>
    <xf numFmtId="49" fontId="68" fillId="0" borderId="0" xfId="66" applyNumberFormat="1" applyFill="1" applyAlignment="1" applyProtection="1">
      <alignment vertical="center"/>
      <protection/>
    </xf>
    <xf numFmtId="49" fontId="3" fillId="0" borderId="0" xfId="0" applyNumberFormat="1" applyFont="1" applyFill="1" applyBorder="1" applyAlignment="1">
      <alignment vertical="center"/>
    </xf>
    <xf numFmtId="41" fontId="3" fillId="0" borderId="11" xfId="0" applyNumberFormat="1" applyFont="1" applyFill="1" applyBorder="1" applyAlignment="1" quotePrefix="1">
      <alignment vertical="center"/>
    </xf>
    <xf numFmtId="41" fontId="3" fillId="0" borderId="25" xfId="0" applyNumberFormat="1" applyFont="1" applyFill="1" applyBorder="1" applyAlignment="1" quotePrefix="1">
      <alignment vertical="center"/>
    </xf>
    <xf numFmtId="0" fontId="3" fillId="0" borderId="22" xfId="0" applyFont="1" applyFill="1" applyBorder="1" applyAlignment="1">
      <alignment horizontal="center" vertical="center"/>
    </xf>
    <xf numFmtId="210" fontId="2" fillId="0" borderId="0" xfId="0" applyNumberFormat="1" applyFont="1" applyFill="1" applyBorder="1" applyAlignment="1">
      <alignment vertical="center"/>
    </xf>
    <xf numFmtId="41" fontId="3" fillId="0" borderId="27" xfId="0" applyNumberFormat="1" applyFont="1" applyFill="1" applyBorder="1" applyAlignment="1">
      <alignment vertical="center"/>
    </xf>
    <xf numFmtId="41" fontId="3" fillId="0" borderId="11" xfId="49" applyNumberFormat="1" applyFont="1" applyFill="1" applyBorder="1" applyAlignment="1">
      <alignment vertical="center"/>
    </xf>
    <xf numFmtId="41" fontId="3" fillId="0" borderId="25" xfId="49" applyNumberFormat="1" applyFont="1" applyFill="1" applyBorder="1" applyAlignment="1">
      <alignment vertical="center"/>
    </xf>
    <xf numFmtId="41" fontId="3" fillId="0" borderId="32" xfId="49" applyNumberFormat="1" applyFont="1" applyFill="1" applyBorder="1" applyAlignment="1">
      <alignment vertical="center"/>
    </xf>
    <xf numFmtId="43" fontId="3" fillId="0" borderId="11" xfId="0" applyNumberFormat="1" applyFont="1" applyFill="1" applyBorder="1" applyAlignment="1">
      <alignment vertical="center"/>
    </xf>
    <xf numFmtId="43" fontId="3" fillId="0" borderId="25" xfId="0" applyNumberFormat="1" applyFont="1" applyFill="1" applyBorder="1" applyAlignment="1">
      <alignment vertical="center"/>
    </xf>
    <xf numFmtId="43" fontId="3" fillId="0" borderId="32" xfId="0" applyNumberFormat="1" applyFont="1" applyFill="1" applyBorder="1" applyAlignment="1">
      <alignment vertical="center"/>
    </xf>
    <xf numFmtId="41" fontId="71" fillId="0" borderId="10" xfId="0" applyNumberFormat="1" applyFont="1" applyBorder="1" applyAlignment="1">
      <alignment vertical="center" wrapText="1"/>
    </xf>
    <xf numFmtId="41" fontId="71" fillId="0" borderId="58" xfId="0" applyNumberFormat="1" applyFont="1" applyBorder="1" applyAlignment="1">
      <alignment vertical="center" wrapText="1"/>
    </xf>
    <xf numFmtId="41" fontId="71" fillId="0" borderId="24" xfId="0" applyNumberFormat="1" applyFont="1" applyBorder="1" applyAlignment="1">
      <alignment vertical="center" wrapText="1"/>
    </xf>
    <xf numFmtId="41" fontId="71" fillId="0" borderId="59" xfId="0" applyNumberFormat="1" applyFont="1" applyBorder="1" applyAlignment="1">
      <alignment vertical="center" wrapText="1"/>
    </xf>
    <xf numFmtId="0" fontId="3" fillId="0" borderId="20" xfId="62" applyFont="1" applyFill="1" applyBorder="1" applyAlignment="1">
      <alignment horizontal="center" vertical="center"/>
      <protection/>
    </xf>
    <xf numFmtId="41" fontId="3" fillId="0" borderId="25" xfId="62" applyNumberFormat="1" applyFont="1" applyFill="1" applyBorder="1" applyAlignment="1">
      <alignment vertical="center"/>
      <protection/>
    </xf>
    <xf numFmtId="41" fontId="3" fillId="0" borderId="10" xfId="0" applyNumberFormat="1" applyFont="1" applyFill="1" applyBorder="1" applyAlignment="1">
      <alignment vertical="center" wrapText="1"/>
    </xf>
    <xf numFmtId="41" fontId="3" fillId="0" borderId="10" xfId="0" applyNumberFormat="1" applyFont="1" applyFill="1" applyBorder="1" applyAlignment="1">
      <alignment horizontal="center" vertical="center"/>
    </xf>
    <xf numFmtId="0" fontId="3" fillId="0" borderId="14" xfId="62" applyFont="1" applyFill="1" applyBorder="1" applyAlignment="1">
      <alignment vertical="center"/>
      <protection/>
    </xf>
    <xf numFmtId="0" fontId="3" fillId="0" borderId="22" xfId="62" applyFont="1" applyFill="1" applyBorder="1" applyAlignment="1">
      <alignment horizontal="right" vertical="center"/>
      <protection/>
    </xf>
    <xf numFmtId="0" fontId="3" fillId="0" borderId="13" xfId="62" applyFont="1" applyFill="1" applyBorder="1" applyAlignment="1">
      <alignment horizontal="right" vertical="center"/>
      <protection/>
    </xf>
    <xf numFmtId="0" fontId="3" fillId="0" borderId="14" xfId="62" applyFont="1" applyFill="1" applyBorder="1" applyAlignment="1">
      <alignment horizontal="right" vertical="center"/>
      <protection/>
    </xf>
    <xf numFmtId="178" fontId="19" fillId="0" borderId="14" xfId="62" applyNumberFormat="1" applyFont="1" applyFill="1" applyBorder="1" applyAlignment="1">
      <alignment horizontal="left" vertical="center"/>
      <protection/>
    </xf>
    <xf numFmtId="0" fontId="3" fillId="0" borderId="22" xfId="62" applyFont="1" applyFill="1" applyBorder="1" applyAlignment="1">
      <alignment vertical="center"/>
      <protection/>
    </xf>
    <xf numFmtId="0" fontId="19" fillId="0" borderId="14" xfId="62" applyFont="1" applyFill="1" applyBorder="1" applyAlignment="1">
      <alignment horizontal="right" vertical="center"/>
      <protection/>
    </xf>
    <xf numFmtId="0" fontId="19" fillId="0" borderId="14" xfId="62" applyFont="1" applyFill="1" applyBorder="1" applyAlignment="1">
      <alignment vertical="center"/>
      <protection/>
    </xf>
    <xf numFmtId="0" fontId="3" fillId="0" borderId="16" xfId="62" applyFont="1" applyFill="1" applyBorder="1" applyAlignment="1">
      <alignment horizontal="right" vertical="center"/>
      <protection/>
    </xf>
    <xf numFmtId="0" fontId="3" fillId="0" borderId="25" xfId="62" applyFont="1" applyFill="1" applyBorder="1" applyAlignment="1">
      <alignment horizontal="right" vertical="center"/>
      <protection/>
    </xf>
    <xf numFmtId="178" fontId="19" fillId="0" borderId="0" xfId="62" applyNumberFormat="1" applyFont="1" applyFill="1" applyBorder="1" applyAlignment="1">
      <alignment horizontal="left" vertical="center"/>
      <protection/>
    </xf>
    <xf numFmtId="0" fontId="3" fillId="0" borderId="16" xfId="62" applyFont="1" applyFill="1" applyBorder="1" applyAlignment="1">
      <alignment vertical="center"/>
      <protection/>
    </xf>
    <xf numFmtId="0" fontId="19" fillId="0" borderId="0" xfId="62" applyFont="1" applyFill="1" applyBorder="1" applyAlignment="1">
      <alignment horizontal="right" vertical="center"/>
      <protection/>
    </xf>
    <xf numFmtId="0" fontId="19" fillId="0" borderId="0" xfId="62" applyFont="1" applyFill="1" applyBorder="1" applyAlignment="1">
      <alignment vertical="center"/>
      <protection/>
    </xf>
    <xf numFmtId="0" fontId="19" fillId="0" borderId="19" xfId="62" applyFont="1" applyFill="1" applyBorder="1" applyAlignment="1">
      <alignment vertical="center"/>
      <protection/>
    </xf>
    <xf numFmtId="41" fontId="2" fillId="0" borderId="13" xfId="62" applyNumberFormat="1" applyFont="1" applyFill="1" applyBorder="1" applyAlignment="1">
      <alignment vertical="center"/>
      <protection/>
    </xf>
    <xf numFmtId="211" fontId="3" fillId="0" borderId="16" xfId="62" applyNumberFormat="1" applyFont="1" applyFill="1" applyBorder="1" applyAlignment="1" quotePrefix="1">
      <alignment horizontal="center" vertical="center"/>
      <protection/>
    </xf>
    <xf numFmtId="211" fontId="3" fillId="0" borderId="16" xfId="62" applyNumberFormat="1" applyFont="1" applyFill="1" applyBorder="1" applyAlignment="1">
      <alignment horizontal="center" vertical="center"/>
      <protection/>
    </xf>
    <xf numFmtId="0" fontId="12" fillId="0" borderId="36" xfId="62" applyFont="1" applyFill="1" applyBorder="1" applyAlignment="1">
      <alignment horizontal="center" vertical="center"/>
      <protection/>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8" xfId="0" applyFont="1" applyFill="1" applyBorder="1" applyAlignment="1">
      <alignment horizontal="center" vertical="top" wrapText="1"/>
    </xf>
    <xf numFmtId="0" fontId="3" fillId="0" borderId="18" xfId="0" applyFont="1" applyFill="1" applyBorder="1" applyAlignment="1">
      <alignment horizontal="center" vertical="top"/>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2" xfId="0" applyFont="1" applyFill="1" applyBorder="1" applyAlignment="1">
      <alignment horizontal="center" vertical="top"/>
    </xf>
    <xf numFmtId="0" fontId="3" fillId="0" borderId="33" xfId="0" applyFont="1" applyFill="1" applyBorder="1" applyAlignment="1">
      <alignment horizontal="center" wrapText="1"/>
    </xf>
    <xf numFmtId="0" fontId="3" fillId="0" borderId="32" xfId="0" applyFont="1" applyFill="1" applyBorder="1" applyAlignment="1">
      <alignment horizontal="center" vertical="top" wrapText="1"/>
    </xf>
    <xf numFmtId="0" fontId="3" fillId="0" borderId="34" xfId="0" applyFont="1" applyFill="1" applyBorder="1" applyAlignment="1">
      <alignment horizontal="center" wrapText="1"/>
    </xf>
    <xf numFmtId="41" fontId="3" fillId="0" borderId="16" xfId="0" applyNumberFormat="1" applyFont="1" applyFill="1" applyBorder="1" applyAlignment="1">
      <alignment horizontal="right" vertical="center"/>
    </xf>
    <xf numFmtId="41" fontId="3" fillId="0" borderId="19" xfId="0" applyNumberFormat="1" applyFont="1" applyFill="1" applyBorder="1" applyAlignment="1">
      <alignment horizontal="right" vertical="center" wrapText="1"/>
    </xf>
    <xf numFmtId="41" fontId="3" fillId="0" borderId="0" xfId="0" applyNumberFormat="1" applyFont="1" applyFill="1" applyBorder="1" applyAlignment="1">
      <alignment horizontal="right" vertical="center" wrapText="1"/>
    </xf>
    <xf numFmtId="41" fontId="3" fillId="0" borderId="20" xfId="0" applyNumberFormat="1" applyFont="1" applyFill="1" applyBorder="1" applyAlignment="1">
      <alignment horizontal="right" vertical="center"/>
    </xf>
    <xf numFmtId="49" fontId="21" fillId="0" borderId="10"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0" fontId="3" fillId="0" borderId="19" xfId="62" applyFont="1" applyFill="1" applyBorder="1" applyAlignment="1">
      <alignment horizontal="center" vertical="center"/>
      <protection/>
    </xf>
    <xf numFmtId="0" fontId="19" fillId="0" borderId="19" xfId="62" applyFont="1" applyFill="1" applyBorder="1" applyAlignment="1">
      <alignment horizontal="right" vertical="center"/>
      <protection/>
    </xf>
    <xf numFmtId="0" fontId="3" fillId="0" borderId="19" xfId="62" applyFont="1" applyFill="1" applyBorder="1" applyAlignment="1">
      <alignment horizontal="right" vertical="center"/>
      <protection/>
    </xf>
    <xf numFmtId="178" fontId="19" fillId="0" borderId="19" xfId="62" applyNumberFormat="1" applyFont="1" applyFill="1" applyBorder="1" applyAlignment="1">
      <alignment horizontal="left" vertical="center"/>
      <protection/>
    </xf>
    <xf numFmtId="0" fontId="3" fillId="0" borderId="11" xfId="62" applyFont="1" applyFill="1" applyBorder="1" applyAlignment="1">
      <alignment horizontal="right" vertical="center"/>
      <protection/>
    </xf>
    <xf numFmtId="0" fontId="71" fillId="0" borderId="0" xfId="0" applyFont="1" applyFill="1" applyBorder="1" applyAlignment="1">
      <alignment horizontal="distributed" vertical="center"/>
    </xf>
    <xf numFmtId="49" fontId="72" fillId="0" borderId="24" xfId="62" applyNumberFormat="1" applyFont="1" applyFill="1" applyBorder="1" applyAlignment="1">
      <alignment horizontal="center" vertical="center"/>
      <protection/>
    </xf>
    <xf numFmtId="0" fontId="71" fillId="0" borderId="0" xfId="62" applyFont="1" applyFill="1" applyBorder="1" applyAlignment="1">
      <alignment horizontal="distributed" vertical="center" wrapText="1"/>
      <protection/>
    </xf>
    <xf numFmtId="0" fontId="71" fillId="0" borderId="14" xfId="0" applyFont="1" applyFill="1" applyBorder="1" applyAlignment="1">
      <alignment horizontal="distributed" vertical="center"/>
    </xf>
    <xf numFmtId="49" fontId="72" fillId="0" borderId="12" xfId="62" applyNumberFormat="1" applyFont="1" applyFill="1" applyBorder="1" applyAlignment="1">
      <alignment horizontal="center" vertical="center"/>
      <protection/>
    </xf>
    <xf numFmtId="0" fontId="71" fillId="0" borderId="14" xfId="62" applyFont="1" applyFill="1" applyBorder="1" applyAlignment="1">
      <alignment horizontal="distributed" vertical="center" wrapText="1"/>
      <protection/>
    </xf>
    <xf numFmtId="0" fontId="71" fillId="0" borderId="0" xfId="0" applyFont="1" applyFill="1" applyAlignment="1">
      <alignment horizontal="distributed" vertical="center"/>
    </xf>
    <xf numFmtId="41" fontId="3" fillId="0" borderId="24" xfId="62" applyNumberFormat="1" applyFont="1" applyFill="1" applyBorder="1" applyAlignment="1">
      <alignment vertical="center"/>
      <protection/>
    </xf>
    <xf numFmtId="41" fontId="3" fillId="0" borderId="13" xfId="62" applyNumberFormat="1" applyFont="1" applyFill="1" applyBorder="1" applyAlignment="1">
      <alignment vertical="center"/>
      <protection/>
    </xf>
    <xf numFmtId="0" fontId="3" fillId="0" borderId="25" xfId="0" applyFont="1" applyFill="1" applyBorder="1" applyAlignment="1">
      <alignment horizontal="center" vertical="top" wrapText="1"/>
    </xf>
    <xf numFmtId="41" fontId="2" fillId="0" borderId="27" xfId="62" applyNumberFormat="1" applyFont="1" applyFill="1" applyBorder="1" applyAlignment="1">
      <alignment vertical="center"/>
      <protection/>
    </xf>
    <xf numFmtId="0" fontId="3" fillId="0" borderId="0" xfId="62" applyFont="1" applyFill="1" applyAlignment="1">
      <alignment horizontal="right" vertical="center"/>
      <protection/>
    </xf>
    <xf numFmtId="41" fontId="2" fillId="32" borderId="27" xfId="62" applyNumberFormat="1" applyFont="1" applyFill="1" applyBorder="1" applyAlignment="1">
      <alignment vertical="center"/>
      <protection/>
    </xf>
    <xf numFmtId="41" fontId="3" fillId="32" borderId="25" xfId="62" applyNumberFormat="1" applyFont="1" applyFill="1" applyBorder="1" applyAlignment="1">
      <alignment vertical="center"/>
      <protection/>
    </xf>
    <xf numFmtId="41" fontId="3" fillId="33" borderId="25" xfId="62" applyNumberFormat="1" applyFont="1" applyFill="1" applyBorder="1" applyAlignment="1">
      <alignment vertical="center"/>
      <protection/>
    </xf>
    <xf numFmtId="41" fontId="3" fillId="0" borderId="16" xfId="62" applyNumberFormat="1" applyFont="1" applyFill="1" applyBorder="1" applyAlignment="1">
      <alignment horizontal="right" vertical="center"/>
      <protection/>
    </xf>
    <xf numFmtId="177" fontId="3" fillId="0" borderId="24" xfId="62" applyNumberFormat="1" applyFont="1" applyFill="1" applyBorder="1" applyAlignment="1">
      <alignment vertical="center"/>
      <protection/>
    </xf>
    <xf numFmtId="177" fontId="3" fillId="0" borderId="25" xfId="62" applyNumberFormat="1" applyFont="1" applyFill="1" applyBorder="1" applyAlignment="1">
      <alignment horizontal="right" vertical="center"/>
      <protection/>
    </xf>
    <xf numFmtId="177" fontId="3" fillId="0" borderId="0" xfId="62" applyNumberFormat="1" applyFont="1" applyFill="1" applyBorder="1" applyAlignment="1">
      <alignment vertical="center"/>
      <protection/>
    </xf>
    <xf numFmtId="177" fontId="3" fillId="0" borderId="16" xfId="62" applyNumberFormat="1" applyFont="1" applyFill="1" applyBorder="1" applyAlignment="1">
      <alignment vertical="center"/>
      <protection/>
    </xf>
    <xf numFmtId="177" fontId="3" fillId="0" borderId="25" xfId="62" applyNumberFormat="1" applyFont="1" applyFill="1" applyBorder="1" applyAlignment="1">
      <alignment vertical="center"/>
      <protection/>
    </xf>
    <xf numFmtId="41" fontId="2" fillId="0" borderId="22" xfId="62" applyNumberFormat="1" applyFont="1" applyFill="1" applyBorder="1" applyAlignment="1">
      <alignment horizontal="right" vertical="center"/>
      <protection/>
    </xf>
    <xf numFmtId="177" fontId="2" fillId="0" borderId="12" xfId="62" applyNumberFormat="1" applyFont="1" applyFill="1" applyBorder="1" applyAlignment="1">
      <alignment vertical="center"/>
      <protection/>
    </xf>
    <xf numFmtId="177" fontId="2" fillId="0" borderId="13" xfId="62" applyNumberFormat="1" applyFont="1" applyFill="1" applyBorder="1" applyAlignment="1">
      <alignment horizontal="right" vertical="center"/>
      <protection/>
    </xf>
    <xf numFmtId="177" fontId="2" fillId="0" borderId="14" xfId="62" applyNumberFormat="1" applyFont="1" applyFill="1" applyBorder="1" applyAlignment="1">
      <alignment vertical="center"/>
      <protection/>
    </xf>
    <xf numFmtId="177" fontId="2" fillId="0" borderId="22" xfId="62" applyNumberFormat="1" applyFont="1" applyFill="1" applyBorder="1" applyAlignment="1">
      <alignment vertical="center"/>
      <protection/>
    </xf>
    <xf numFmtId="177" fontId="2" fillId="0" borderId="13" xfId="62" applyNumberFormat="1" applyFont="1" applyFill="1" applyBorder="1" applyAlignment="1">
      <alignment vertical="center"/>
      <protection/>
    </xf>
    <xf numFmtId="41" fontId="73" fillId="0" borderId="12" xfId="62" applyNumberFormat="1" applyFont="1" applyFill="1" applyBorder="1" applyAlignment="1">
      <alignment vertical="center"/>
      <protection/>
    </xf>
    <xf numFmtId="41" fontId="73" fillId="0" borderId="13" xfId="62" applyNumberFormat="1" applyFont="1" applyFill="1" applyBorder="1" applyAlignment="1">
      <alignment vertical="center"/>
      <protection/>
    </xf>
    <xf numFmtId="41" fontId="73" fillId="0" borderId="12" xfId="62" applyNumberFormat="1" applyFont="1" applyFill="1" applyBorder="1" applyAlignment="1">
      <alignment horizontal="right" vertical="center"/>
      <protection/>
    </xf>
    <xf numFmtId="41" fontId="73" fillId="0" borderId="13" xfId="62" applyNumberFormat="1" applyFont="1" applyFill="1" applyBorder="1" applyAlignment="1">
      <alignment horizontal="right" vertical="center"/>
      <protection/>
    </xf>
    <xf numFmtId="211" fontId="73" fillId="0" borderId="22" xfId="62" applyNumberFormat="1" applyFont="1" applyFill="1" applyBorder="1" applyAlignment="1" quotePrefix="1">
      <alignment horizontal="center" vertical="center"/>
      <protection/>
    </xf>
    <xf numFmtId="41" fontId="73" fillId="0" borderId="13" xfId="62" applyNumberFormat="1" applyFont="1" applyFill="1" applyBorder="1" applyAlignment="1" quotePrefix="1">
      <alignment vertical="center"/>
      <protection/>
    </xf>
    <xf numFmtId="211" fontId="73" fillId="0" borderId="14" xfId="62" applyNumberFormat="1" applyFont="1" applyFill="1" applyBorder="1" applyAlignment="1" quotePrefix="1">
      <alignment horizontal="center" vertical="center"/>
      <protection/>
    </xf>
    <xf numFmtId="211" fontId="73" fillId="0" borderId="22" xfId="62" applyNumberFormat="1" applyFont="1" applyFill="1" applyBorder="1" applyAlignment="1">
      <alignment horizontal="center" vertical="center"/>
      <protection/>
    </xf>
    <xf numFmtId="211" fontId="73" fillId="0" borderId="14" xfId="62" applyNumberFormat="1" applyFont="1" applyFill="1" applyBorder="1" applyAlignment="1">
      <alignment horizontal="center" vertical="center"/>
      <protection/>
    </xf>
    <xf numFmtId="41" fontId="71" fillId="0" borderId="24" xfId="62" applyNumberFormat="1" applyFont="1" applyFill="1" applyBorder="1" applyAlignment="1">
      <alignment vertical="center"/>
      <protection/>
    </xf>
    <xf numFmtId="41" fontId="71" fillId="0" borderId="25" xfId="62" applyNumberFormat="1" applyFont="1" applyFill="1" applyBorder="1" applyAlignment="1">
      <alignment vertical="center"/>
      <protection/>
    </xf>
    <xf numFmtId="0" fontId="3" fillId="0" borderId="10" xfId="62" applyFont="1" applyFill="1" applyBorder="1" applyAlignment="1">
      <alignment horizontal="distributed" vertical="center" indent="1"/>
      <protection/>
    </xf>
    <xf numFmtId="0" fontId="3" fillId="0" borderId="18"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41" fontId="2" fillId="33" borderId="22" xfId="62" applyNumberFormat="1" applyFont="1" applyFill="1" applyBorder="1" applyAlignment="1">
      <alignment horizontal="right" vertical="center"/>
      <protection/>
    </xf>
    <xf numFmtId="41" fontId="2" fillId="33" borderId="12" xfId="62" applyNumberFormat="1" applyFont="1" applyFill="1" applyBorder="1" applyAlignment="1">
      <alignment vertical="center"/>
      <protection/>
    </xf>
    <xf numFmtId="41" fontId="2" fillId="0" borderId="12" xfId="62" applyNumberFormat="1" applyFont="1" applyFill="1" applyBorder="1" applyAlignment="1">
      <alignment vertical="center"/>
      <protection/>
    </xf>
    <xf numFmtId="41" fontId="3" fillId="0" borderId="11" xfId="51" applyNumberFormat="1" applyFont="1" applyFill="1" applyBorder="1" applyAlignment="1">
      <alignment vertical="center"/>
    </xf>
    <xf numFmtId="41" fontId="3" fillId="0" borderId="17" xfId="62" applyNumberFormat="1" applyFont="1" applyFill="1" applyBorder="1" applyAlignment="1">
      <alignment vertical="center"/>
      <protection/>
    </xf>
    <xf numFmtId="41" fontId="3" fillId="0" borderId="10" xfId="62" applyNumberFormat="1" applyFont="1" applyFill="1" applyBorder="1" applyAlignment="1">
      <alignment vertical="center"/>
      <protection/>
    </xf>
    <xf numFmtId="41" fontId="3" fillId="0" borderId="24" xfId="51" applyNumberFormat="1" applyFont="1" applyFill="1" applyBorder="1" applyAlignment="1">
      <alignment vertical="center"/>
    </xf>
    <xf numFmtId="41" fontId="3" fillId="0" borderId="18" xfId="51" applyNumberFormat="1" applyFont="1" applyFill="1" applyBorder="1" applyAlignment="1">
      <alignment vertical="center"/>
    </xf>
    <xf numFmtId="41" fontId="3" fillId="0" borderId="24" xfId="51" applyNumberFormat="1" applyFont="1" applyFill="1" applyBorder="1" applyAlignment="1">
      <alignment horizontal="center" vertical="center"/>
    </xf>
    <xf numFmtId="43" fontId="3" fillId="0" borderId="10" xfId="62" applyNumberFormat="1" applyFont="1" applyFill="1" applyBorder="1" applyAlignment="1">
      <alignment vertical="center"/>
      <protection/>
    </xf>
    <xf numFmtId="43" fontId="3" fillId="0" borderId="24" xfId="62" applyNumberFormat="1" applyFont="1" applyFill="1" applyBorder="1" applyAlignment="1">
      <alignment vertical="center"/>
      <protection/>
    </xf>
    <xf numFmtId="43" fontId="3" fillId="0" borderId="18" xfId="62" applyNumberFormat="1" applyFont="1" applyFill="1" applyBorder="1" applyAlignment="1">
      <alignment vertical="center"/>
      <protection/>
    </xf>
    <xf numFmtId="43" fontId="3" fillId="0" borderId="12" xfId="62" applyNumberFormat="1" applyFont="1" applyFill="1" applyBorder="1" applyAlignment="1">
      <alignment vertical="center"/>
      <protection/>
    </xf>
    <xf numFmtId="41" fontId="2" fillId="0" borderId="14" xfId="62" applyNumberFormat="1" applyFont="1" applyFill="1" applyBorder="1" applyAlignment="1">
      <alignment horizontal="right" vertical="center" wrapText="1"/>
      <protection/>
    </xf>
    <xf numFmtId="0" fontId="3" fillId="0" borderId="19" xfId="0" applyFont="1" applyFill="1" applyBorder="1" applyAlignment="1">
      <alignment horizontal="right" vertical="center"/>
    </xf>
    <xf numFmtId="0" fontId="3" fillId="0" borderId="30" xfId="0" applyFont="1" applyFill="1" applyBorder="1" applyAlignment="1">
      <alignment horizontal="distributed" vertical="center" wrapText="1"/>
    </xf>
    <xf numFmtId="177" fontId="3" fillId="0" borderId="10"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0" fontId="3" fillId="0" borderId="10" xfId="0" applyNumberFormat="1" applyFont="1" applyFill="1" applyBorder="1" applyAlignment="1">
      <alignment horizontal="right" vertical="center" indent="4" shrinkToFit="1"/>
    </xf>
    <xf numFmtId="0" fontId="3" fillId="0" borderId="24" xfId="0" applyNumberFormat="1" applyFont="1" applyFill="1" applyBorder="1" applyAlignment="1">
      <alignment horizontal="right" vertical="center" indent="4"/>
    </xf>
    <xf numFmtId="0" fontId="3" fillId="0" borderId="12" xfId="0" applyNumberFormat="1" applyFont="1" applyFill="1" applyBorder="1" applyAlignment="1">
      <alignment horizontal="right" vertical="center" indent="4"/>
    </xf>
    <xf numFmtId="0" fontId="3" fillId="0" borderId="19" xfId="0" applyNumberFormat="1" applyFont="1" applyFill="1" applyBorder="1" applyAlignment="1">
      <alignment horizontal="right" vertical="center" indent="4"/>
    </xf>
    <xf numFmtId="0" fontId="3" fillId="0" borderId="0" xfId="0" applyNumberFormat="1" applyFont="1" applyFill="1" applyBorder="1" applyAlignment="1">
      <alignment horizontal="right" vertical="center" indent="4"/>
    </xf>
    <xf numFmtId="0" fontId="3" fillId="0" borderId="14" xfId="0" applyNumberFormat="1" applyFont="1" applyFill="1" applyBorder="1" applyAlignment="1">
      <alignment horizontal="right" vertical="center" indent="4"/>
    </xf>
    <xf numFmtId="41" fontId="71" fillId="0" borderId="24" xfId="62" applyNumberFormat="1" applyFont="1" applyFill="1" applyBorder="1" applyAlignment="1">
      <alignment horizontal="right" vertical="center"/>
      <protection/>
    </xf>
    <xf numFmtId="41" fontId="71" fillId="0" borderId="25" xfId="62" applyNumberFormat="1" applyFont="1" applyFill="1" applyBorder="1" applyAlignment="1">
      <alignment horizontal="right" vertical="center"/>
      <protection/>
    </xf>
    <xf numFmtId="211" fontId="71" fillId="0" borderId="16" xfId="62" applyNumberFormat="1" applyFont="1" applyFill="1" applyBorder="1" applyAlignment="1" quotePrefix="1">
      <alignment horizontal="center" vertical="center"/>
      <protection/>
    </xf>
    <xf numFmtId="41" fontId="71" fillId="0" borderId="25" xfId="62" applyNumberFormat="1" applyFont="1" applyFill="1" applyBorder="1" applyAlignment="1" quotePrefix="1">
      <alignment vertical="center"/>
      <protection/>
    </xf>
    <xf numFmtId="211" fontId="71" fillId="0" borderId="16" xfId="62" applyNumberFormat="1" applyFont="1" applyFill="1" applyBorder="1" applyAlignment="1">
      <alignment horizontal="center" vertical="center"/>
      <protection/>
    </xf>
    <xf numFmtId="211" fontId="71" fillId="0" borderId="0" xfId="62" applyNumberFormat="1" applyFont="1" applyFill="1" applyBorder="1" applyAlignment="1">
      <alignment horizontal="center" vertical="center"/>
      <protection/>
    </xf>
    <xf numFmtId="211" fontId="73" fillId="0" borderId="0" xfId="62" applyNumberFormat="1" applyFont="1" applyFill="1" applyBorder="1" applyAlignment="1" quotePrefix="1">
      <alignment horizontal="center" vertical="center"/>
      <protection/>
    </xf>
    <xf numFmtId="41" fontId="3" fillId="33" borderId="16" xfId="62" applyNumberFormat="1" applyFont="1" applyFill="1" applyBorder="1" applyAlignment="1">
      <alignment horizontal="right" vertical="center"/>
      <protection/>
    </xf>
    <xf numFmtId="41" fontId="3" fillId="33" borderId="24" xfId="62" applyNumberFormat="1" applyFont="1" applyFill="1" applyBorder="1" applyAlignment="1">
      <alignment vertical="center"/>
      <protection/>
    </xf>
    <xf numFmtId="0" fontId="0" fillId="0" borderId="0" xfId="0" applyAlignment="1">
      <alignment vertical="center"/>
    </xf>
    <xf numFmtId="0" fontId="74" fillId="0" borderId="0" xfId="0" applyFont="1" applyAlignment="1">
      <alignment vertical="center"/>
    </xf>
    <xf numFmtId="0" fontId="74" fillId="0" borderId="0" xfId="0" applyFont="1" applyAlignment="1">
      <alignment vertical="center" textRotation="255"/>
    </xf>
    <xf numFmtId="0" fontId="74" fillId="0" borderId="0" xfId="0" applyFont="1" applyAlignment="1">
      <alignment horizontal="right" vertical="center" textRotation="255"/>
    </xf>
    <xf numFmtId="0" fontId="74" fillId="0" borderId="23" xfId="0" applyFont="1" applyBorder="1" applyAlignment="1">
      <alignment vertical="center" textRotation="255"/>
    </xf>
    <xf numFmtId="0" fontId="74" fillId="0" borderId="23" xfId="0" applyFont="1" applyBorder="1" applyAlignment="1">
      <alignment horizontal="right" vertical="center" textRotation="255"/>
    </xf>
    <xf numFmtId="0" fontId="74" fillId="0" borderId="60" xfId="0" applyFont="1" applyBorder="1" applyAlignment="1">
      <alignment vertical="center" textRotation="255"/>
    </xf>
    <xf numFmtId="0" fontId="74" fillId="0" borderId="0" xfId="0" applyFont="1" applyAlignment="1">
      <alignment horizontal="right" vertical="center"/>
    </xf>
    <xf numFmtId="0" fontId="74" fillId="0" borderId="61" xfId="0" applyFont="1" applyBorder="1" applyAlignment="1">
      <alignment vertical="center"/>
    </xf>
    <xf numFmtId="0" fontId="74" fillId="0" borderId="62" xfId="0" applyFont="1" applyBorder="1" applyAlignment="1">
      <alignment vertical="center"/>
    </xf>
    <xf numFmtId="0" fontId="74" fillId="0" borderId="62" xfId="0" applyFont="1" applyBorder="1" applyAlignment="1">
      <alignment horizontal="right" vertical="center"/>
    </xf>
    <xf numFmtId="0" fontId="74" fillId="0" borderId="63" xfId="0" applyFont="1" applyBorder="1" applyAlignment="1">
      <alignment vertical="center"/>
    </xf>
    <xf numFmtId="0" fontId="74" fillId="0" borderId="64" xfId="0" applyFont="1" applyBorder="1" applyAlignment="1">
      <alignment vertical="center"/>
    </xf>
    <xf numFmtId="0" fontId="74" fillId="0" borderId="36" xfId="0" applyFont="1" applyBorder="1" applyAlignment="1">
      <alignment vertical="center"/>
    </xf>
    <xf numFmtId="0" fontId="74" fillId="0" borderId="65" xfId="0" applyFont="1" applyBorder="1" applyAlignment="1">
      <alignment vertical="center"/>
    </xf>
    <xf numFmtId="0" fontId="0" fillId="0" borderId="0" xfId="0" applyAlignment="1">
      <alignment horizontal="right" vertical="center"/>
    </xf>
    <xf numFmtId="0" fontId="74" fillId="0" borderId="37" xfId="0" applyFont="1" applyBorder="1" applyAlignment="1">
      <alignment vertical="center"/>
    </xf>
    <xf numFmtId="0" fontId="74" fillId="0" borderId="66" xfId="0" applyFont="1" applyBorder="1" applyAlignment="1">
      <alignment vertical="center"/>
    </xf>
    <xf numFmtId="0" fontId="74" fillId="0" borderId="67" xfId="0" applyFont="1" applyBorder="1" applyAlignment="1">
      <alignment vertical="center"/>
    </xf>
    <xf numFmtId="0" fontId="74" fillId="0" borderId="38" xfId="0" applyFont="1" applyBorder="1" applyAlignment="1">
      <alignment vertical="center"/>
    </xf>
    <xf numFmtId="0" fontId="74" fillId="0" borderId="39" xfId="0" applyFont="1" applyBorder="1" applyAlignment="1">
      <alignment vertical="center"/>
    </xf>
    <xf numFmtId="0" fontId="74" fillId="0" borderId="40" xfId="0" applyFont="1" applyBorder="1" applyAlignment="1">
      <alignment horizontal="right" vertical="center"/>
    </xf>
    <xf numFmtId="0" fontId="74" fillId="0" borderId="38" xfId="0" applyFont="1" applyBorder="1" applyAlignment="1">
      <alignment horizontal="left" vertical="center"/>
    </xf>
    <xf numFmtId="0" fontId="74" fillId="0" borderId="40" xfId="0" applyFont="1" applyBorder="1" applyAlignment="1">
      <alignment vertical="center"/>
    </xf>
    <xf numFmtId="0" fontId="74" fillId="0" borderId="40" xfId="0" applyFont="1" applyBorder="1" applyAlignment="1">
      <alignment horizontal="left" vertical="center"/>
    </xf>
    <xf numFmtId="0" fontId="75" fillId="0" borderId="39" xfId="0" applyFont="1" applyBorder="1" applyAlignment="1">
      <alignment vertical="center"/>
    </xf>
    <xf numFmtId="0" fontId="74" fillId="0" borderId="68" xfId="0" applyFont="1" applyBorder="1" applyAlignment="1">
      <alignment vertical="center"/>
    </xf>
    <xf numFmtId="0" fontId="75" fillId="0" borderId="0" xfId="0" applyFont="1" applyAlignment="1">
      <alignment vertical="center"/>
    </xf>
    <xf numFmtId="0" fontId="74" fillId="0" borderId="23" xfId="0" applyFont="1" applyBorder="1" applyAlignment="1">
      <alignment vertical="center"/>
    </xf>
    <xf numFmtId="0" fontId="74" fillId="0" borderId="69" xfId="0" applyFont="1" applyBorder="1" applyAlignment="1">
      <alignment vertical="center"/>
    </xf>
    <xf numFmtId="0" fontId="74" fillId="0" borderId="70" xfId="0" applyFont="1" applyBorder="1" applyAlignment="1">
      <alignment vertical="center"/>
    </xf>
    <xf numFmtId="0" fontId="74" fillId="0" borderId="71" xfId="0" applyFont="1" applyBorder="1" applyAlignment="1">
      <alignment horizontal="right" vertical="center"/>
    </xf>
    <xf numFmtId="0" fontId="75" fillId="0" borderId="40" xfId="0" applyFont="1" applyBorder="1" applyAlignment="1">
      <alignment vertical="center"/>
    </xf>
    <xf numFmtId="0" fontId="74" fillId="0" borderId="72" xfId="0" applyFont="1" applyBorder="1" applyAlignment="1">
      <alignment vertical="center"/>
    </xf>
    <xf numFmtId="0" fontId="74" fillId="0" borderId="35" xfId="0" applyFont="1" applyBorder="1" applyAlignment="1">
      <alignment vertical="center"/>
    </xf>
    <xf numFmtId="0" fontId="74" fillId="0" borderId="41" xfId="0" applyFont="1" applyBorder="1" applyAlignment="1">
      <alignment vertical="center"/>
    </xf>
    <xf numFmtId="0" fontId="76" fillId="0" borderId="0" xfId="0" applyFont="1" applyAlignment="1">
      <alignment vertical="center" textRotation="255"/>
    </xf>
    <xf numFmtId="0" fontId="76" fillId="0" borderId="0" xfId="0" applyFont="1" applyAlignment="1">
      <alignment horizontal="right" vertical="center" textRotation="255"/>
    </xf>
    <xf numFmtId="0" fontId="5" fillId="0" borderId="0" xfId="0" applyFont="1" applyAlignment="1">
      <alignment/>
    </xf>
    <xf numFmtId="0" fontId="76" fillId="0" borderId="73" xfId="0" applyFont="1" applyBorder="1" applyAlignment="1">
      <alignment vertical="center"/>
    </xf>
    <xf numFmtId="0" fontId="76" fillId="0" borderId="23" xfId="0" applyFont="1" applyBorder="1" applyAlignment="1">
      <alignment vertical="center" textRotation="255"/>
    </xf>
    <xf numFmtId="0" fontId="76" fillId="0" borderId="23" xfId="0" applyFont="1" applyBorder="1" applyAlignment="1">
      <alignment horizontal="right" vertical="center" textRotation="255"/>
    </xf>
    <xf numFmtId="0" fontId="76" fillId="0" borderId="35" xfId="0" applyFont="1" applyBorder="1" applyAlignment="1">
      <alignment vertical="center" textRotation="255"/>
    </xf>
    <xf numFmtId="0" fontId="76" fillId="0" borderId="74" xfId="0" applyFont="1" applyBorder="1" applyAlignment="1">
      <alignment vertical="center"/>
    </xf>
    <xf numFmtId="0" fontId="76" fillId="0" borderId="75" xfId="0" applyFont="1" applyBorder="1" applyAlignment="1">
      <alignment vertical="center"/>
    </xf>
    <xf numFmtId="0" fontId="76" fillId="0" borderId="76" xfId="0" applyFont="1" applyBorder="1" applyAlignment="1">
      <alignment vertical="center"/>
    </xf>
    <xf numFmtId="0" fontId="76" fillId="0" borderId="77" xfId="0" applyFont="1" applyBorder="1" applyAlignment="1">
      <alignment vertical="center" textRotation="255"/>
    </xf>
    <xf numFmtId="0" fontId="76" fillId="0" borderId="78" xfId="0" applyFont="1" applyBorder="1" applyAlignment="1">
      <alignment vertical="center" textRotation="255"/>
    </xf>
    <xf numFmtId="0" fontId="76" fillId="0" borderId="66" xfId="0" applyFont="1" applyBorder="1" applyAlignment="1">
      <alignment vertical="center" textRotation="255"/>
    </xf>
    <xf numFmtId="0" fontId="76" fillId="0" borderId="60" xfId="0" applyFont="1" applyBorder="1" applyAlignment="1">
      <alignment vertical="center" textRotation="255"/>
    </xf>
    <xf numFmtId="0" fontId="76" fillId="0" borderId="79" xfId="0" applyFont="1" applyBorder="1" applyAlignment="1">
      <alignment vertical="center" textRotation="255"/>
    </xf>
    <xf numFmtId="0" fontId="76" fillId="0" borderId="80" xfId="0" applyFont="1" applyBorder="1" applyAlignment="1">
      <alignment vertical="center" textRotation="255"/>
    </xf>
    <xf numFmtId="0" fontId="76" fillId="0" borderId="81" xfId="0" applyFont="1" applyBorder="1" applyAlignment="1">
      <alignment vertical="center"/>
    </xf>
    <xf numFmtId="0" fontId="76" fillId="0" borderId="82" xfId="0" applyFont="1" applyBorder="1" applyAlignment="1">
      <alignment vertical="center"/>
    </xf>
    <xf numFmtId="0" fontId="76" fillId="0" borderId="61" xfId="0" applyFont="1" applyBorder="1" applyAlignment="1">
      <alignment vertical="center"/>
    </xf>
    <xf numFmtId="0" fontId="76" fillId="0" borderId="62" xfId="0" applyFont="1" applyBorder="1" applyAlignment="1">
      <alignment vertical="center"/>
    </xf>
    <xf numFmtId="0" fontId="76" fillId="0" borderId="62" xfId="0" applyFont="1" applyBorder="1" applyAlignment="1">
      <alignment horizontal="right" vertical="center"/>
    </xf>
    <xf numFmtId="0" fontId="76" fillId="0" borderId="61" xfId="0" applyFont="1" applyBorder="1" applyAlignment="1">
      <alignment horizontal="center" vertical="center"/>
    </xf>
    <xf numFmtId="0" fontId="76" fillId="0" borderId="83" xfId="0" applyFont="1" applyBorder="1" applyAlignment="1">
      <alignment vertical="center"/>
    </xf>
    <xf numFmtId="0" fontId="76" fillId="0" borderId="63" xfId="0" applyFont="1" applyBorder="1" applyAlignment="1">
      <alignment vertical="center"/>
    </xf>
    <xf numFmtId="0" fontId="76" fillId="0" borderId="64" xfId="0" applyFont="1" applyBorder="1" applyAlignment="1">
      <alignment vertical="center"/>
    </xf>
    <xf numFmtId="0" fontId="76" fillId="0" borderId="63" xfId="0" applyFont="1" applyBorder="1" applyAlignment="1">
      <alignment horizontal="left" vertical="center"/>
    </xf>
    <xf numFmtId="0" fontId="76" fillId="0" borderId="64" xfId="0" applyFont="1" applyBorder="1" applyAlignment="1">
      <alignment horizontal="left" vertical="center"/>
    </xf>
    <xf numFmtId="0" fontId="77" fillId="0" borderId="64" xfId="0" applyFont="1" applyBorder="1" applyAlignment="1">
      <alignment vertical="center"/>
    </xf>
    <xf numFmtId="0" fontId="5" fillId="0" borderId="36" xfId="0" applyFont="1" applyBorder="1" applyAlignment="1">
      <alignment vertical="center"/>
    </xf>
    <xf numFmtId="0" fontId="76" fillId="0" borderId="37" xfId="0" applyFont="1" applyBorder="1" applyAlignment="1">
      <alignment vertical="center"/>
    </xf>
    <xf numFmtId="0" fontId="76" fillId="0" borderId="66" xfId="0" applyFont="1" applyBorder="1" applyAlignment="1">
      <alignment vertical="center"/>
    </xf>
    <xf numFmtId="0" fontId="76" fillId="0" borderId="67" xfId="0" applyFont="1" applyBorder="1" applyAlignment="1">
      <alignment vertical="center"/>
    </xf>
    <xf numFmtId="0" fontId="76" fillId="0" borderId="38" xfId="0" applyFont="1" applyBorder="1" applyAlignment="1">
      <alignment vertical="center"/>
    </xf>
    <xf numFmtId="0" fontId="76" fillId="0" borderId="39" xfId="0" applyFont="1" applyBorder="1" applyAlignment="1">
      <alignment vertical="center"/>
    </xf>
    <xf numFmtId="0" fontId="76" fillId="0" borderId="40" xfId="0" applyFont="1" applyBorder="1" applyAlignment="1">
      <alignment horizontal="right" vertical="center"/>
    </xf>
    <xf numFmtId="0" fontId="16" fillId="0" borderId="0" xfId="0" applyFont="1" applyAlignment="1">
      <alignment horizontal="right" vertical="center"/>
    </xf>
    <xf numFmtId="0" fontId="76" fillId="0" borderId="38" xfId="0" applyFont="1" applyBorder="1" applyAlignment="1">
      <alignment horizontal="left" vertical="center"/>
    </xf>
    <xf numFmtId="0" fontId="76" fillId="0" borderId="39" xfId="0" applyFont="1" applyBorder="1" applyAlignment="1">
      <alignment horizontal="left" vertical="center"/>
    </xf>
    <xf numFmtId="0" fontId="76" fillId="0" borderId="40" xfId="0" applyFont="1" applyBorder="1" applyAlignment="1">
      <alignment vertical="center"/>
    </xf>
    <xf numFmtId="0" fontId="76" fillId="0" borderId="40" xfId="0" applyFont="1" applyBorder="1" applyAlignment="1">
      <alignment horizontal="left" vertical="center"/>
    </xf>
    <xf numFmtId="0" fontId="77" fillId="0" borderId="39" xfId="0" applyFont="1" applyBorder="1" applyAlignment="1">
      <alignment vertical="center"/>
    </xf>
    <xf numFmtId="0" fontId="76" fillId="0" borderId="68" xfId="0" applyFont="1" applyBorder="1" applyAlignment="1">
      <alignment vertical="center"/>
    </xf>
    <xf numFmtId="0" fontId="76" fillId="0" borderId="36" xfId="0" applyFont="1" applyBorder="1" applyAlignment="1">
      <alignment horizontal="left" vertical="center"/>
    </xf>
    <xf numFmtId="0" fontId="76" fillId="0" borderId="23" xfId="0" applyFont="1" applyBorder="1" applyAlignment="1">
      <alignment vertical="center"/>
    </xf>
    <xf numFmtId="0" fontId="76" fillId="0" borderId="84" xfId="0" applyFont="1" applyBorder="1" applyAlignment="1">
      <alignment vertical="center"/>
    </xf>
    <xf numFmtId="0" fontId="76" fillId="0" borderId="69" xfId="0" applyFont="1" applyBorder="1" applyAlignment="1">
      <alignment vertical="center"/>
    </xf>
    <xf numFmtId="0" fontId="76" fillId="0" borderId="70" xfId="0" applyFont="1" applyBorder="1" applyAlignment="1">
      <alignment vertical="center"/>
    </xf>
    <xf numFmtId="0" fontId="76" fillId="0" borderId="71" xfId="0" applyFont="1" applyBorder="1" applyAlignment="1">
      <alignment horizontal="right" vertical="center"/>
    </xf>
    <xf numFmtId="0" fontId="76" fillId="0" borderId="85" xfId="0" applyFont="1" applyBorder="1" applyAlignment="1">
      <alignment vertical="center"/>
    </xf>
    <xf numFmtId="0" fontId="77" fillId="0" borderId="40" xfId="0" applyFont="1" applyBorder="1" applyAlignment="1">
      <alignment vertical="center"/>
    </xf>
    <xf numFmtId="0" fontId="77" fillId="0" borderId="40" xfId="0" applyFont="1" applyBorder="1" applyAlignment="1">
      <alignment horizontal="left" vertical="center"/>
    </xf>
    <xf numFmtId="0" fontId="76" fillId="0" borderId="72" xfId="0" applyFont="1" applyBorder="1" applyAlignment="1">
      <alignment vertical="center"/>
    </xf>
    <xf numFmtId="0" fontId="76" fillId="0" borderId="35" xfId="0" applyFont="1" applyBorder="1" applyAlignment="1">
      <alignment vertical="center"/>
    </xf>
    <xf numFmtId="0" fontId="76" fillId="0" borderId="41" xfId="0" applyFont="1" applyBorder="1" applyAlignment="1">
      <alignment vertical="center"/>
    </xf>
    <xf numFmtId="0" fontId="77" fillId="0" borderId="39" xfId="0" applyFont="1" applyBorder="1" applyAlignment="1">
      <alignment horizontal="left" vertical="center"/>
    </xf>
    <xf numFmtId="0" fontId="77" fillId="0" borderId="0" xfId="0" applyFont="1" applyAlignment="1">
      <alignment horizontal="left" vertical="center"/>
    </xf>
    <xf numFmtId="0" fontId="16" fillId="0" borderId="0" xfId="0" applyFont="1" applyAlignment="1">
      <alignment vertical="center"/>
    </xf>
    <xf numFmtId="0" fontId="76" fillId="0" borderId="86" xfId="0" applyFont="1" applyBorder="1" applyAlignment="1">
      <alignment vertical="center"/>
    </xf>
    <xf numFmtId="0" fontId="76" fillId="0" borderId="37" xfId="0" applyFont="1" applyBorder="1" applyAlignment="1">
      <alignment horizontal="left" vertical="center"/>
    </xf>
    <xf numFmtId="0" fontId="22" fillId="0" borderId="0" xfId="62" applyFont="1" applyAlignment="1">
      <alignment vertical="center"/>
      <protection/>
    </xf>
    <xf numFmtId="0" fontId="22" fillId="0" borderId="0" xfId="62" applyFont="1" applyAlignment="1">
      <alignment horizontal="right" vertical="center"/>
      <protection/>
    </xf>
    <xf numFmtId="0" fontId="22" fillId="0" borderId="14" xfId="62" applyFont="1" applyBorder="1" applyAlignment="1">
      <alignment vertical="center"/>
      <protection/>
    </xf>
    <xf numFmtId="0" fontId="22" fillId="0" borderId="14" xfId="62" applyFont="1" applyBorder="1" applyAlignment="1">
      <alignment horizontal="right" vertical="center"/>
      <protection/>
    </xf>
    <xf numFmtId="0" fontId="74" fillId="0" borderId="60" xfId="0" applyFont="1" applyBorder="1" applyAlignment="1">
      <alignment horizontal="right" vertical="center" textRotation="255"/>
    </xf>
    <xf numFmtId="0" fontId="22" fillId="0" borderId="23" xfId="62" applyFont="1" applyBorder="1" applyAlignment="1">
      <alignment vertical="center"/>
      <protection/>
    </xf>
    <xf numFmtId="0" fontId="22" fillId="0" borderId="36" xfId="62" applyFont="1" applyBorder="1" applyAlignment="1">
      <alignment vertical="center"/>
      <protection/>
    </xf>
    <xf numFmtId="0" fontId="74" fillId="0" borderId="87" xfId="0" applyFont="1" applyBorder="1" applyAlignment="1">
      <alignment vertical="center"/>
    </xf>
    <xf numFmtId="0" fontId="22" fillId="0" borderId="87" xfId="62" applyFont="1" applyBorder="1" applyAlignment="1">
      <alignment vertical="center"/>
      <protection/>
    </xf>
    <xf numFmtId="0" fontId="22" fillId="0" borderId="81" xfId="62" applyFont="1" applyBorder="1" applyAlignment="1">
      <alignment vertical="center"/>
      <protection/>
    </xf>
    <xf numFmtId="0" fontId="22" fillId="0" borderId="82" xfId="62" applyFont="1" applyBorder="1" applyAlignment="1">
      <alignment vertical="center"/>
      <protection/>
    </xf>
    <xf numFmtId="0" fontId="22" fillId="0" borderId="63" xfId="62" applyFont="1" applyBorder="1" applyAlignment="1">
      <alignment horizontal="left" vertical="center"/>
      <protection/>
    </xf>
    <xf numFmtId="0" fontId="22" fillId="0" borderId="64" xfId="62" applyFont="1" applyBorder="1" applyAlignment="1">
      <alignment horizontal="left" vertical="center"/>
      <protection/>
    </xf>
    <xf numFmtId="0" fontId="22" fillId="0" borderId="64" xfId="62" applyFont="1" applyBorder="1" applyAlignment="1">
      <alignment vertical="center"/>
      <protection/>
    </xf>
    <xf numFmtId="0" fontId="74" fillId="0" borderId="88" xfId="0" applyFont="1" applyBorder="1" applyAlignment="1">
      <alignment vertical="center"/>
    </xf>
    <xf numFmtId="0" fontId="74" fillId="0" borderId="14" xfId="0" applyFont="1" applyBorder="1" applyAlignment="1">
      <alignment horizontal="right" vertical="center"/>
    </xf>
    <xf numFmtId="0" fontId="74" fillId="0" borderId="42" xfId="0" applyFont="1" applyBorder="1" applyAlignment="1">
      <alignment vertical="center"/>
    </xf>
    <xf numFmtId="0" fontId="22" fillId="0" borderId="37" xfId="62" applyFont="1" applyBorder="1" applyAlignment="1">
      <alignment vertical="center"/>
      <protection/>
    </xf>
    <xf numFmtId="0" fontId="0" fillId="0" borderId="0" xfId="62" applyAlignment="1">
      <alignment vertical="center"/>
      <protection/>
    </xf>
    <xf numFmtId="0" fontId="22" fillId="0" borderId="89" xfId="62" applyFont="1" applyBorder="1" applyAlignment="1">
      <alignment vertical="center"/>
      <protection/>
    </xf>
    <xf numFmtId="0" fontId="22" fillId="0" borderId="35" xfId="62" applyFont="1" applyBorder="1" applyAlignment="1">
      <alignment vertical="center"/>
      <protection/>
    </xf>
    <xf numFmtId="0" fontId="22" fillId="0" borderId="41" xfId="62" applyFont="1" applyBorder="1" applyAlignment="1">
      <alignment vertical="center"/>
      <protection/>
    </xf>
    <xf numFmtId="0" fontId="22" fillId="0" borderId="0" xfId="62" applyFont="1" applyAlignment="1">
      <alignment horizontal="left" vertical="center"/>
      <protection/>
    </xf>
    <xf numFmtId="0" fontId="22" fillId="0" borderId="41" xfId="62" applyFont="1" applyBorder="1" applyAlignment="1">
      <alignment horizontal="left" vertical="center"/>
      <protection/>
    </xf>
    <xf numFmtId="0" fontId="0" fillId="0" borderId="0" xfId="62" applyAlignment="1">
      <alignment horizontal="left" vertical="center"/>
      <protection/>
    </xf>
    <xf numFmtId="0" fontId="22" fillId="0" borderId="65" xfId="62" applyFont="1" applyBorder="1" applyAlignment="1">
      <alignment horizontal="left" vertical="center"/>
      <protection/>
    </xf>
    <xf numFmtId="0" fontId="22" fillId="0" borderId="41" xfId="62" applyFont="1" applyBorder="1" applyAlignment="1">
      <alignment horizontal="left" vertical="center" shrinkToFit="1"/>
      <protection/>
    </xf>
    <xf numFmtId="0" fontId="22" fillId="0" borderId="36" xfId="62" applyFont="1" applyBorder="1" applyAlignment="1">
      <alignment horizontal="left" vertical="center"/>
      <protection/>
    </xf>
    <xf numFmtId="0" fontId="22" fillId="0" borderId="66" xfId="62" applyFont="1" applyBorder="1" applyAlignment="1">
      <alignment vertical="center"/>
      <protection/>
    </xf>
    <xf numFmtId="0" fontId="22" fillId="0" borderId="38" xfId="62" applyFont="1" applyBorder="1" applyAlignment="1">
      <alignment horizontal="left" vertical="center"/>
      <protection/>
    </xf>
    <xf numFmtId="0" fontId="22" fillId="0" borderId="39" xfId="62" applyFont="1" applyBorder="1" applyAlignment="1">
      <alignment horizontal="left" vertical="center"/>
      <protection/>
    </xf>
    <xf numFmtId="0" fontId="22" fillId="0" borderId="40" xfId="62" applyFont="1" applyBorder="1" applyAlignment="1">
      <alignment vertical="center"/>
      <protection/>
    </xf>
    <xf numFmtId="0" fontId="22" fillId="0" borderId="0" xfId="62" applyFont="1" applyAlignment="1">
      <alignment horizontal="left" vertical="center" shrinkToFit="1"/>
      <protection/>
    </xf>
    <xf numFmtId="0" fontId="22" fillId="0" borderId="0" xfId="62" applyFont="1" applyAlignment="1">
      <alignment vertical="center" shrinkToFit="1"/>
      <protection/>
    </xf>
    <xf numFmtId="0" fontId="22" fillId="0" borderId="39" xfId="62" applyFont="1" applyBorder="1" applyAlignment="1">
      <alignment horizontal="right" vertical="center"/>
      <protection/>
    </xf>
    <xf numFmtId="0" fontId="22" fillId="0" borderId="38" xfId="62" applyFont="1" applyBorder="1" applyAlignment="1">
      <alignment vertical="center"/>
      <protection/>
    </xf>
    <xf numFmtId="0" fontId="0" fillId="0" borderId="39" xfId="62" applyBorder="1" applyAlignment="1">
      <alignment vertical="center"/>
      <protection/>
    </xf>
    <xf numFmtId="0" fontId="22" fillId="0" borderId="39" xfId="62" applyFont="1" applyBorder="1" applyAlignment="1">
      <alignment vertical="center"/>
      <protection/>
    </xf>
    <xf numFmtId="0" fontId="22" fillId="0" borderId="40" xfId="62" applyFont="1" applyBorder="1" applyAlignment="1">
      <alignment horizontal="right" vertical="center"/>
      <protection/>
    </xf>
    <xf numFmtId="0" fontId="0" fillId="0" borderId="0" xfId="62" applyAlignment="1">
      <alignment horizontal="right" vertical="center"/>
      <protection/>
    </xf>
    <xf numFmtId="0" fontId="22" fillId="0" borderId="67" xfId="62" applyFont="1" applyBorder="1" applyAlignment="1">
      <alignment vertical="center"/>
      <protection/>
    </xf>
    <xf numFmtId="0" fontId="22" fillId="0" borderId="38" xfId="62" applyFont="1" applyBorder="1" applyAlignment="1">
      <alignment horizontal="left"/>
      <protection/>
    </xf>
    <xf numFmtId="0" fontId="22" fillId="0" borderId="39" xfId="62" applyFont="1" applyBorder="1" applyAlignment="1">
      <alignment horizontal="left"/>
      <protection/>
    </xf>
    <xf numFmtId="0" fontId="22" fillId="0" borderId="68" xfId="62" applyFont="1" applyBorder="1" applyAlignment="1">
      <alignment vertical="center"/>
      <protection/>
    </xf>
    <xf numFmtId="0" fontId="22" fillId="0" borderId="0" xfId="62" applyFont="1">
      <alignment/>
      <protection/>
    </xf>
    <xf numFmtId="0" fontId="22" fillId="0" borderId="0" xfId="62" applyFont="1" applyAlignment="1">
      <alignment horizontal="left"/>
      <protection/>
    </xf>
    <xf numFmtId="0" fontId="22" fillId="0" borderId="90" xfId="62" applyFont="1" applyBorder="1" applyAlignment="1">
      <alignment vertical="center"/>
      <protection/>
    </xf>
    <xf numFmtId="0" fontId="22" fillId="0" borderId="0" xfId="62" applyFont="1" applyAlignment="1">
      <alignment shrinkToFit="1"/>
      <protection/>
    </xf>
    <xf numFmtId="0" fontId="22" fillId="0" borderId="91" xfId="62" applyFont="1" applyBorder="1" applyAlignment="1">
      <alignment vertical="center"/>
      <protection/>
    </xf>
    <xf numFmtId="0" fontId="22" fillId="0" borderId="69" xfId="62" applyFont="1" applyBorder="1" applyAlignment="1">
      <alignment vertical="center"/>
      <protection/>
    </xf>
    <xf numFmtId="0" fontId="22" fillId="0" borderId="70" xfId="62" applyFont="1" applyBorder="1" applyAlignment="1">
      <alignment vertical="center"/>
      <protection/>
    </xf>
    <xf numFmtId="0" fontId="22" fillId="0" borderId="71" xfId="62" applyFont="1" applyBorder="1" applyAlignment="1">
      <alignment horizontal="right" vertical="center"/>
      <protection/>
    </xf>
    <xf numFmtId="0" fontId="22" fillId="0" borderId="71" xfId="62" applyFont="1" applyBorder="1" applyAlignment="1">
      <alignment vertical="center"/>
      <protection/>
    </xf>
    <xf numFmtId="0" fontId="22" fillId="0" borderId="36" xfId="0" applyFont="1" applyBorder="1" applyAlignment="1">
      <alignment vertical="center"/>
    </xf>
    <xf numFmtId="0" fontId="78" fillId="0" borderId="0" xfId="0" applyFont="1" applyAlignment="1">
      <alignment vertical="center"/>
    </xf>
    <xf numFmtId="0" fontId="22" fillId="0" borderId="36" xfId="62" applyFont="1" applyBorder="1" applyAlignment="1">
      <alignment horizontal="left"/>
      <protection/>
    </xf>
    <xf numFmtId="0" fontId="22" fillId="0" borderId="0" xfId="62" applyFont="1" applyAlignment="1">
      <alignment horizontal="left" vertical="top"/>
      <protection/>
    </xf>
    <xf numFmtId="0" fontId="22" fillId="0" borderId="0" xfId="62" applyFont="1" applyAlignment="1">
      <alignment vertical="top"/>
      <protection/>
    </xf>
    <xf numFmtId="0" fontId="74" fillId="0" borderId="92" xfId="0" applyFont="1" applyBorder="1" applyAlignment="1">
      <alignment vertical="center"/>
    </xf>
    <xf numFmtId="0" fontId="0" fillId="0" borderId="70" xfId="62" applyBorder="1" applyAlignment="1">
      <alignment vertical="center"/>
      <protection/>
    </xf>
    <xf numFmtId="0" fontId="22" fillId="0" borderId="69" xfId="62" applyFont="1" applyBorder="1" applyAlignment="1">
      <alignment horizontal="left" vertical="center"/>
      <protection/>
    </xf>
    <xf numFmtId="0" fontId="22" fillId="0" borderId="70" xfId="62" applyFont="1" applyBorder="1" applyAlignment="1">
      <alignment horizontal="left" vertical="center"/>
      <protection/>
    </xf>
    <xf numFmtId="0" fontId="79" fillId="0" borderId="0" xfId="0" applyFont="1" applyAlignment="1">
      <alignment vertical="center"/>
    </xf>
    <xf numFmtId="0" fontId="22" fillId="0" borderId="39" xfId="62" applyFont="1" applyBorder="1" applyAlignment="1">
      <alignment horizontal="left" vertical="center" shrinkToFit="1"/>
      <protection/>
    </xf>
    <xf numFmtId="0" fontId="22" fillId="0" borderId="40" xfId="62" applyFont="1" applyBorder="1" applyAlignment="1">
      <alignment vertical="center" shrinkToFit="1"/>
      <protection/>
    </xf>
    <xf numFmtId="0" fontId="24" fillId="0" borderId="0" xfId="62" applyFont="1" applyAlignment="1">
      <alignment vertical="center" wrapText="1"/>
      <protection/>
    </xf>
    <xf numFmtId="0" fontId="22" fillId="0" borderId="70" xfId="62" applyFont="1" applyBorder="1" applyAlignment="1">
      <alignment horizontal="left" vertical="center" shrinkToFit="1"/>
      <protection/>
    </xf>
    <xf numFmtId="0" fontId="22" fillId="0" borderId="71" xfId="62" applyFont="1" applyBorder="1" applyAlignment="1">
      <alignment vertical="center" shrinkToFit="1"/>
      <protection/>
    </xf>
    <xf numFmtId="0" fontId="0" fillId="0" borderId="39" xfId="62" applyBorder="1" applyAlignment="1">
      <alignment horizontal="left" vertical="center"/>
      <protection/>
    </xf>
    <xf numFmtId="0" fontId="0" fillId="0" borderId="71" xfId="62" applyBorder="1" applyAlignment="1">
      <alignment vertical="center"/>
      <protection/>
    </xf>
    <xf numFmtId="0" fontId="0" fillId="0" borderId="71" xfId="62" applyBorder="1" applyAlignment="1">
      <alignment horizontal="left" vertical="center"/>
      <protection/>
    </xf>
    <xf numFmtId="0" fontId="22" fillId="0" borderId="0" xfId="62" applyFont="1" applyAlignment="1">
      <alignment horizontal="center" vertical="center"/>
      <protection/>
    </xf>
    <xf numFmtId="0" fontId="22" fillId="0" borderId="0" xfId="62" applyFont="1" applyAlignment="1">
      <alignment horizontal="right"/>
      <protection/>
    </xf>
    <xf numFmtId="0" fontId="24" fillId="0" borderId="0" xfId="62" applyFont="1" applyAlignment="1">
      <alignment horizontal="left" vertical="center"/>
      <protection/>
    </xf>
    <xf numFmtId="0" fontId="24" fillId="0" borderId="0" xfId="62" applyFont="1" applyAlignment="1">
      <alignment horizontal="left" vertical="center" wrapText="1"/>
      <protection/>
    </xf>
    <xf numFmtId="0" fontId="24" fillId="0" borderId="0" xfId="62" applyFont="1" applyAlignment="1">
      <alignment horizontal="right" vertical="center"/>
      <protection/>
    </xf>
    <xf numFmtId="0" fontId="0" fillId="0" borderId="0" xfId="62" applyAlignment="1">
      <alignment horizontal="center" vertical="top" wrapText="1"/>
      <protection/>
    </xf>
    <xf numFmtId="0" fontId="0" fillId="0" borderId="0" xfId="62" applyAlignment="1">
      <alignment vertical="top" wrapText="1"/>
      <protection/>
    </xf>
    <xf numFmtId="0" fontId="74" fillId="0" borderId="0" xfId="62" applyFont="1" applyAlignment="1">
      <alignment vertical="center" textRotation="255"/>
      <protection/>
    </xf>
    <xf numFmtId="0" fontId="0" fillId="0" borderId="0" xfId="62" applyAlignment="1">
      <alignment horizontal="center" vertical="center"/>
      <protection/>
    </xf>
    <xf numFmtId="0" fontId="22" fillId="0" borderId="14" xfId="62" applyFont="1" applyBorder="1" applyAlignment="1">
      <alignment horizontal="left" vertical="center"/>
      <protection/>
    </xf>
    <xf numFmtId="0" fontId="22" fillId="0" borderId="77" xfId="62" applyFont="1" applyBorder="1" applyAlignment="1">
      <alignment vertical="center"/>
      <protection/>
    </xf>
    <xf numFmtId="0" fontId="22" fillId="0" borderId="93" xfId="62" applyFont="1" applyBorder="1" applyAlignment="1">
      <alignment vertical="center"/>
      <protection/>
    </xf>
    <xf numFmtId="0" fontId="22" fillId="0" borderId="76" xfId="62" applyFont="1" applyBorder="1" applyAlignment="1">
      <alignment vertical="center"/>
      <protection/>
    </xf>
    <xf numFmtId="0" fontId="22" fillId="0" borderId="39" xfId="62" applyFont="1" applyBorder="1" applyAlignment="1">
      <alignment horizontal="center" vertical="center"/>
      <protection/>
    </xf>
    <xf numFmtId="0" fontId="22" fillId="0" borderId="63" xfId="62" applyFont="1" applyBorder="1" applyAlignment="1">
      <alignment vertical="center"/>
      <protection/>
    </xf>
    <xf numFmtId="0" fontId="74" fillId="0" borderId="94" xfId="0" applyFont="1" applyBorder="1" applyAlignment="1">
      <alignment vertical="center"/>
    </xf>
    <xf numFmtId="0" fontId="74" fillId="0" borderId="95" xfId="0" applyFont="1" applyBorder="1" applyAlignment="1">
      <alignment vertical="center"/>
    </xf>
    <xf numFmtId="0" fontId="74" fillId="0" borderId="91" xfId="0" applyFont="1" applyBorder="1" applyAlignment="1">
      <alignment vertical="center"/>
    </xf>
    <xf numFmtId="0" fontId="22" fillId="0" borderId="96" xfId="62" applyFont="1" applyBorder="1" applyAlignment="1">
      <alignment vertical="center"/>
      <protection/>
    </xf>
    <xf numFmtId="0" fontId="22" fillId="0" borderId="97" xfId="62" applyFont="1" applyBorder="1" applyAlignment="1">
      <alignment vertical="center"/>
      <protection/>
    </xf>
    <xf numFmtId="0" fontId="22" fillId="0" borderId="98" xfId="62" applyFont="1" applyBorder="1" applyAlignment="1">
      <alignment vertical="center"/>
      <protection/>
    </xf>
    <xf numFmtId="0" fontId="22" fillId="0" borderId="99" xfId="62" applyFont="1" applyBorder="1" applyAlignment="1">
      <alignment horizontal="right" vertical="center"/>
      <protection/>
    </xf>
    <xf numFmtId="0" fontId="22" fillId="0" borderId="100" xfId="62" applyFont="1" applyBorder="1" applyAlignment="1">
      <alignment vertical="center"/>
      <protection/>
    </xf>
    <xf numFmtId="0" fontId="22" fillId="0" borderId="101" xfId="62" applyFont="1" applyBorder="1" applyAlignment="1">
      <alignment vertical="center"/>
      <protection/>
    </xf>
    <xf numFmtId="0" fontId="22" fillId="0" borderId="77" xfId="62" applyFont="1" applyBorder="1" applyAlignment="1">
      <alignment horizontal="right" vertical="center"/>
      <protection/>
    </xf>
    <xf numFmtId="0" fontId="22" fillId="0" borderId="102" xfId="62" applyFont="1" applyBorder="1" applyAlignment="1">
      <alignment vertical="center"/>
      <protection/>
    </xf>
    <xf numFmtId="0" fontId="22" fillId="0" borderId="74" xfId="62" applyFont="1" applyBorder="1" applyAlignment="1">
      <alignment vertical="center"/>
      <protection/>
    </xf>
    <xf numFmtId="0" fontId="74" fillId="0" borderId="103" xfId="0" applyFont="1" applyBorder="1" applyAlignment="1">
      <alignment vertical="center"/>
    </xf>
    <xf numFmtId="0" fontId="22" fillId="0" borderId="39" xfId="62" applyFont="1" applyBorder="1" applyAlignment="1">
      <alignment horizontal="left" shrinkToFit="1"/>
      <protection/>
    </xf>
    <xf numFmtId="0" fontId="22" fillId="0" borderId="39" xfId="62" applyFont="1" applyBorder="1" applyAlignment="1">
      <alignment horizontal="center" shrinkToFit="1"/>
      <protection/>
    </xf>
    <xf numFmtId="49" fontId="22" fillId="0" borderId="40" xfId="62" applyNumberFormat="1" applyFont="1" applyBorder="1" applyAlignment="1">
      <alignment horizontal="left" shrinkToFit="1"/>
      <protection/>
    </xf>
    <xf numFmtId="0" fontId="22" fillId="0" borderId="0" xfId="62" applyFont="1" applyAlignment="1">
      <alignment horizontal="left" shrinkToFit="1"/>
      <protection/>
    </xf>
    <xf numFmtId="0" fontId="22" fillId="0" borderId="39" xfId="62" applyFont="1" applyBorder="1" applyAlignment="1">
      <alignment horizontal="center"/>
      <protection/>
    </xf>
    <xf numFmtId="0" fontId="0" fillId="0" borderId="36" xfId="62" applyBorder="1" applyAlignment="1">
      <alignment vertical="center"/>
      <protection/>
    </xf>
    <xf numFmtId="0" fontId="22" fillId="0" borderId="36" xfId="62" applyFont="1" applyBorder="1" applyAlignment="1">
      <alignment horizontal="right" vertical="center"/>
      <protection/>
    </xf>
    <xf numFmtId="49" fontId="22" fillId="0" borderId="0" xfId="62" applyNumberFormat="1" applyFont="1" applyAlignment="1">
      <alignment horizontal="center" vertical="center"/>
      <protection/>
    </xf>
    <xf numFmtId="0" fontId="22" fillId="0" borderId="104" xfId="62" applyFont="1" applyBorder="1" applyAlignment="1">
      <alignment vertical="center"/>
      <protection/>
    </xf>
    <xf numFmtId="0" fontId="16" fillId="0" borderId="36" xfId="62" applyFont="1" applyBorder="1" applyAlignment="1">
      <alignment vertical="center"/>
      <protection/>
    </xf>
    <xf numFmtId="0" fontId="16" fillId="0" borderId="35" xfId="62" applyFont="1" applyBorder="1" applyAlignment="1">
      <alignment vertical="center"/>
      <protection/>
    </xf>
    <xf numFmtId="0" fontId="16" fillId="0" borderId="38" xfId="62" applyFont="1" applyBorder="1" applyAlignment="1">
      <alignment vertical="center"/>
      <protection/>
    </xf>
    <xf numFmtId="0" fontId="16" fillId="0" borderId="39" xfId="62" applyFont="1" applyBorder="1" applyAlignment="1">
      <alignment vertical="center"/>
      <protection/>
    </xf>
    <xf numFmtId="0" fontId="22" fillId="0" borderId="105" xfId="62" applyFont="1" applyBorder="1" applyAlignment="1">
      <alignment vertical="center"/>
      <protection/>
    </xf>
    <xf numFmtId="0" fontId="22" fillId="0" borderId="106" xfId="62" applyFont="1" applyBorder="1" applyAlignment="1">
      <alignment vertical="center"/>
      <protection/>
    </xf>
    <xf numFmtId="0" fontId="16" fillId="0" borderId="40" xfId="62" applyFont="1" applyBorder="1" applyAlignment="1">
      <alignment vertical="center"/>
      <protection/>
    </xf>
    <xf numFmtId="0" fontId="16" fillId="0" borderId="0" xfId="62" applyFont="1" applyAlignment="1">
      <alignment vertical="center"/>
      <protection/>
    </xf>
    <xf numFmtId="0" fontId="16" fillId="0" borderId="66" xfId="62" applyFont="1" applyBorder="1" applyAlignment="1">
      <alignment vertical="center"/>
      <protection/>
    </xf>
    <xf numFmtId="49" fontId="74" fillId="0" borderId="40" xfId="0" applyNumberFormat="1" applyFont="1" applyBorder="1" applyAlignment="1">
      <alignment vertical="center"/>
    </xf>
    <xf numFmtId="0" fontId="16" fillId="0" borderId="37" xfId="62" applyFont="1" applyBorder="1" applyAlignment="1">
      <alignment vertical="center"/>
      <protection/>
    </xf>
    <xf numFmtId="0" fontId="0" fillId="0" borderId="36" xfId="62" applyBorder="1" applyAlignment="1">
      <alignment horizontal="right" vertical="center"/>
      <protection/>
    </xf>
    <xf numFmtId="0" fontId="16" fillId="0" borderId="14" xfId="62" applyFont="1" applyBorder="1" applyAlignment="1">
      <alignment vertical="center"/>
      <protection/>
    </xf>
    <xf numFmtId="0" fontId="16" fillId="0" borderId="0" xfId="62" applyFont="1" applyAlignment="1">
      <alignment horizontal="right" vertical="center" shrinkToFit="1"/>
      <protection/>
    </xf>
    <xf numFmtId="0" fontId="16" fillId="0" borderId="23" xfId="62" applyFont="1" applyBorder="1" applyAlignment="1">
      <alignment vertical="center"/>
      <protection/>
    </xf>
    <xf numFmtId="0" fontId="16" fillId="0" borderId="0" xfId="62" applyFont="1" applyAlignment="1">
      <alignment horizontal="right" vertical="center"/>
      <protection/>
    </xf>
    <xf numFmtId="0" fontId="16" fillId="0" borderId="0" xfId="62" applyFont="1" applyAlignment="1">
      <alignment horizontal="left" vertical="center" wrapText="1" shrinkToFit="1"/>
      <protection/>
    </xf>
    <xf numFmtId="0" fontId="22" fillId="0" borderId="0" xfId="62" applyFont="1" applyAlignment="1">
      <alignment horizontal="center" vertical="center" shrinkToFit="1"/>
      <protection/>
    </xf>
    <xf numFmtId="0" fontId="22" fillId="0" borderId="0" xfId="62" applyFont="1" applyAlignment="1">
      <alignment horizontal="right" vertical="top"/>
      <protection/>
    </xf>
    <xf numFmtId="0" fontId="22" fillId="0" borderId="104" xfId="62" applyFont="1" applyBorder="1" applyAlignment="1">
      <alignment horizontal="left" vertical="center"/>
      <protection/>
    </xf>
    <xf numFmtId="0" fontId="22" fillId="0" borderId="23" xfId="62" applyFont="1" applyBorder="1" applyAlignment="1">
      <alignment horizontal="right" vertical="center"/>
      <protection/>
    </xf>
    <xf numFmtId="0" fontId="22" fillId="0" borderId="0" xfId="62" applyFont="1" applyAlignment="1">
      <alignment horizontal="center" vertical="center" wrapText="1"/>
      <protection/>
    </xf>
    <xf numFmtId="0" fontId="22" fillId="0" borderId="38" xfId="62" applyFont="1" applyBorder="1">
      <alignment/>
      <protection/>
    </xf>
    <xf numFmtId="0" fontId="22" fillId="0" borderId="39" xfId="62" applyFont="1" applyBorder="1">
      <alignment/>
      <protection/>
    </xf>
    <xf numFmtId="0" fontId="22" fillId="0" borderId="40" xfId="62" applyFont="1" applyBorder="1">
      <alignment/>
      <protection/>
    </xf>
    <xf numFmtId="0" fontId="22" fillId="0" borderId="66" xfId="62" applyFont="1" applyBorder="1">
      <alignment/>
      <protection/>
    </xf>
    <xf numFmtId="0" fontId="22" fillId="0" borderId="23" xfId="62" applyFont="1" applyBorder="1">
      <alignment/>
      <protection/>
    </xf>
    <xf numFmtId="0" fontId="0" fillId="0" borderId="39" xfId="62" applyBorder="1" applyAlignment="1">
      <alignment horizontal="left"/>
      <protection/>
    </xf>
    <xf numFmtId="0" fontId="0" fillId="0" borderId="64" xfId="62" applyBorder="1" applyAlignment="1">
      <alignment horizontal="left" vertical="center"/>
      <protection/>
    </xf>
    <xf numFmtId="0" fontId="0" fillId="0" borderId="104" xfId="62" applyBorder="1" applyAlignment="1">
      <alignment horizontal="left" vertical="center"/>
      <protection/>
    </xf>
    <xf numFmtId="0" fontId="22" fillId="0" borderId="40" xfId="62" applyFont="1" applyBorder="1" applyAlignment="1">
      <alignment horizontal="left" vertical="center"/>
      <protection/>
    </xf>
    <xf numFmtId="0" fontId="22" fillId="0" borderId="0" xfId="62" applyFont="1" applyAlignment="1">
      <alignment horizontal="right" vertical="center" shrinkToFit="1"/>
      <protection/>
    </xf>
    <xf numFmtId="211" fontId="3" fillId="0" borderId="0" xfId="62" applyNumberFormat="1" applyFont="1" applyFill="1" applyBorder="1" applyAlignment="1" quotePrefix="1">
      <alignment horizontal="center" vertical="center"/>
      <protection/>
    </xf>
    <xf numFmtId="211" fontId="71" fillId="0" borderId="0" xfId="62" applyNumberFormat="1" applyFont="1" applyFill="1" applyBorder="1" applyAlignment="1" quotePrefix="1">
      <alignment horizontal="center" vertical="center"/>
      <protection/>
    </xf>
    <xf numFmtId="41" fontId="3" fillId="0" borderId="25" xfId="62" applyNumberFormat="1" applyFont="1" applyFill="1" applyBorder="1" applyAlignment="1" quotePrefix="1">
      <alignment horizontal="center" vertical="center"/>
      <protection/>
    </xf>
    <xf numFmtId="41" fontId="8" fillId="0" borderId="16" xfId="62" applyNumberFormat="1" applyFont="1" applyFill="1" applyBorder="1" applyAlignment="1" quotePrefix="1">
      <alignment horizontal="center" vertical="center"/>
      <protection/>
    </xf>
    <xf numFmtId="41" fontId="8" fillId="0" borderId="25" xfId="62" applyNumberFormat="1" applyFont="1" applyFill="1" applyBorder="1" applyAlignment="1" quotePrefix="1">
      <alignment horizontal="center" vertical="center"/>
      <protection/>
    </xf>
    <xf numFmtId="41" fontId="8" fillId="0" borderId="16" xfId="62" applyNumberFormat="1" applyFont="1" applyFill="1" applyBorder="1" applyAlignment="1">
      <alignment horizontal="center" vertical="center"/>
      <protection/>
    </xf>
    <xf numFmtId="41" fontId="8" fillId="0" borderId="25" xfId="62" applyNumberFormat="1" applyFont="1" applyFill="1" applyBorder="1" applyAlignment="1">
      <alignment vertical="center"/>
      <protection/>
    </xf>
    <xf numFmtId="41" fontId="8" fillId="0" borderId="16" xfId="62" applyNumberFormat="1" applyFont="1" applyFill="1" applyBorder="1" applyAlignment="1">
      <alignment vertical="center"/>
      <protection/>
    </xf>
    <xf numFmtId="41" fontId="3" fillId="0" borderId="25" xfId="62" applyNumberFormat="1" applyFont="1" applyFill="1" applyBorder="1" applyAlignment="1">
      <alignment horizontal="center" vertical="center"/>
      <protection/>
    </xf>
    <xf numFmtId="41" fontId="10" fillId="0" borderId="16" xfId="62" applyNumberFormat="1" applyFont="1" applyFill="1" applyBorder="1" applyAlignment="1" quotePrefix="1">
      <alignment horizontal="center" vertical="center"/>
      <protection/>
    </xf>
    <xf numFmtId="41" fontId="10" fillId="0" borderId="16" xfId="62" applyNumberFormat="1" applyFont="1" applyFill="1" applyBorder="1" applyAlignment="1">
      <alignment horizontal="center" vertical="center"/>
      <protection/>
    </xf>
    <xf numFmtId="41" fontId="10" fillId="0" borderId="16" xfId="62" applyNumberFormat="1" applyFont="1" applyFill="1" applyBorder="1" applyAlignment="1">
      <alignment vertical="center"/>
      <protection/>
    </xf>
    <xf numFmtId="41" fontId="3" fillId="0" borderId="19" xfId="0" applyNumberFormat="1" applyFont="1" applyFill="1" applyBorder="1" applyAlignment="1">
      <alignment horizontal="center" vertical="center"/>
    </xf>
    <xf numFmtId="41" fontId="3" fillId="0" borderId="0" xfId="0" applyNumberFormat="1" applyFont="1" applyFill="1" applyBorder="1" applyAlignment="1" quotePrefix="1">
      <alignment horizontal="center" vertical="center"/>
    </xf>
    <xf numFmtId="211" fontId="73" fillId="0" borderId="22" xfId="62" applyNumberFormat="1" applyFont="1" applyFill="1" applyBorder="1" applyAlignment="1" quotePrefix="1">
      <alignment vertical="center"/>
      <protection/>
    </xf>
    <xf numFmtId="211" fontId="73" fillId="0" borderId="14" xfId="62" applyNumberFormat="1" applyFont="1" applyFill="1" applyBorder="1" applyAlignment="1" quotePrefix="1">
      <alignment vertical="center"/>
      <protection/>
    </xf>
    <xf numFmtId="0" fontId="2" fillId="0" borderId="13" xfId="62" applyFont="1" applyFill="1" applyBorder="1" applyAlignment="1" quotePrefix="1">
      <alignment vertical="center"/>
      <protection/>
    </xf>
    <xf numFmtId="211" fontId="2" fillId="0" borderId="22" xfId="62" applyNumberFormat="1" applyFont="1" applyFill="1" applyBorder="1" applyAlignment="1" quotePrefix="1">
      <alignment vertical="center"/>
      <protection/>
    </xf>
    <xf numFmtId="0" fontId="2" fillId="0" borderId="13" xfId="62" applyFont="1" applyFill="1" applyBorder="1" applyAlignment="1">
      <alignment vertical="center"/>
      <protection/>
    </xf>
    <xf numFmtId="41" fontId="8" fillId="0" borderId="0" xfId="62" applyNumberFormat="1" applyFont="1" applyFill="1" applyBorder="1" applyAlignment="1">
      <alignment vertical="center"/>
      <protection/>
    </xf>
    <xf numFmtId="41" fontId="10" fillId="0" borderId="0" xfId="62" applyNumberFormat="1" applyFont="1" applyFill="1" applyBorder="1" applyAlignment="1">
      <alignment vertical="center"/>
      <protection/>
    </xf>
    <xf numFmtId="211" fontId="2" fillId="0" borderId="14" xfId="62" applyNumberFormat="1" applyFont="1" applyFill="1" applyBorder="1" applyAlignment="1" quotePrefix="1">
      <alignment vertical="center"/>
      <protection/>
    </xf>
    <xf numFmtId="211" fontId="71" fillId="0" borderId="16" xfId="62" applyNumberFormat="1" applyFont="1" applyFill="1" applyBorder="1" applyAlignment="1" quotePrefix="1">
      <alignment vertical="center"/>
      <protection/>
    </xf>
    <xf numFmtId="211" fontId="71" fillId="0" borderId="0" xfId="62" applyNumberFormat="1" applyFont="1" applyFill="1" applyBorder="1" applyAlignment="1" quotePrefix="1">
      <alignment vertical="center"/>
      <protection/>
    </xf>
    <xf numFmtId="0" fontId="3" fillId="0" borderId="25" xfId="62" applyFont="1" applyFill="1" applyBorder="1" applyAlignment="1" quotePrefix="1">
      <alignment vertical="center"/>
      <protection/>
    </xf>
    <xf numFmtId="211" fontId="3" fillId="0" borderId="16" xfId="62" applyNumberFormat="1" applyFont="1" applyFill="1" applyBorder="1" applyAlignment="1" quotePrefix="1">
      <alignment vertical="center"/>
      <protection/>
    </xf>
    <xf numFmtId="0" fontId="3" fillId="0" borderId="25" xfId="62" applyFont="1" applyFill="1" applyBorder="1" applyAlignment="1">
      <alignment vertical="center"/>
      <protection/>
    </xf>
    <xf numFmtId="211" fontId="3" fillId="0" borderId="0" xfId="62" applyNumberFormat="1" applyFont="1" applyFill="1" applyBorder="1" applyAlignment="1" quotePrefix="1">
      <alignment vertical="center"/>
      <protection/>
    </xf>
    <xf numFmtId="0" fontId="71" fillId="0" borderId="0" xfId="62" applyNumberFormat="1" applyFont="1" applyFill="1" applyBorder="1" applyAlignment="1" quotePrefix="1">
      <alignment vertical="center"/>
      <protection/>
    </xf>
    <xf numFmtId="0" fontId="12" fillId="0" borderId="0" xfId="62" applyFont="1" applyFill="1" applyAlignment="1">
      <alignment horizontal="left"/>
      <protection/>
    </xf>
    <xf numFmtId="41" fontId="73" fillId="0" borderId="14" xfId="62" applyNumberFormat="1" applyFont="1" applyFill="1" applyBorder="1" applyAlignment="1" quotePrefix="1">
      <alignment vertical="center"/>
      <protection/>
    </xf>
    <xf numFmtId="0" fontId="76" fillId="0" borderId="0" xfId="0" applyFont="1" applyBorder="1" applyAlignment="1">
      <alignment vertical="center"/>
    </xf>
    <xf numFmtId="0" fontId="76" fillId="0" borderId="0" xfId="0" applyFont="1" applyBorder="1" applyAlignment="1">
      <alignment horizontal="left" vertical="center"/>
    </xf>
    <xf numFmtId="0" fontId="77" fillId="0" borderId="0" xfId="0" applyFont="1" applyBorder="1" applyAlignment="1">
      <alignment horizontal="left" vertical="center"/>
    </xf>
    <xf numFmtId="0" fontId="76" fillId="0" borderId="0" xfId="0" applyFont="1" applyBorder="1" applyAlignment="1">
      <alignment horizontal="right" vertical="center"/>
    </xf>
    <xf numFmtId="0" fontId="76" fillId="0" borderId="38" xfId="0" applyFont="1" applyFill="1" applyBorder="1" applyAlignment="1">
      <alignment vertical="center"/>
    </xf>
    <xf numFmtId="0" fontId="76" fillId="0" borderId="40" xfId="0" applyFont="1" applyFill="1" applyBorder="1" applyAlignment="1">
      <alignment vertical="center"/>
    </xf>
    <xf numFmtId="0" fontId="76" fillId="0" borderId="39" xfId="0" applyFont="1" applyFill="1" applyBorder="1" applyAlignment="1">
      <alignment vertical="center"/>
    </xf>
    <xf numFmtId="0" fontId="76" fillId="0" borderId="36" xfId="0" applyFont="1" applyFill="1" applyBorder="1" applyAlignment="1">
      <alignment vertical="center"/>
    </xf>
    <xf numFmtId="0" fontId="76" fillId="0" borderId="0" xfId="0" applyFont="1" applyFill="1" applyAlignment="1">
      <alignment vertical="center"/>
    </xf>
    <xf numFmtId="0" fontId="76" fillId="0" borderId="37" xfId="0" applyFont="1" applyFill="1" applyBorder="1" applyAlignment="1">
      <alignment vertical="center"/>
    </xf>
    <xf numFmtId="0" fontId="76" fillId="0" borderId="23" xfId="0" applyFont="1" applyBorder="1" applyAlignment="1">
      <alignment horizontal="left" vertical="center"/>
    </xf>
    <xf numFmtId="0" fontId="22" fillId="0" borderId="0" xfId="62" applyFont="1" applyBorder="1" applyAlignment="1">
      <alignment vertical="center"/>
      <protection/>
    </xf>
    <xf numFmtId="0" fontId="22" fillId="0" borderId="0" xfId="62" applyFont="1" applyBorder="1" applyAlignment="1">
      <alignment horizontal="right" vertical="center"/>
      <protection/>
    </xf>
    <xf numFmtId="0" fontId="0" fillId="0" borderId="0" xfId="62" applyBorder="1" applyAlignment="1">
      <alignment horizontal="right" vertical="center"/>
      <protection/>
    </xf>
    <xf numFmtId="41" fontId="3" fillId="0" borderId="54" xfId="62" applyNumberFormat="1" applyFont="1" applyFill="1" applyBorder="1" applyAlignment="1">
      <alignment vertical="center" wrapText="1"/>
      <protection/>
    </xf>
    <xf numFmtId="0" fontId="3" fillId="0" borderId="107" xfId="62" applyFont="1" applyFill="1" applyBorder="1" applyAlignment="1">
      <alignment horizontal="center" vertical="center" wrapText="1"/>
      <protection/>
    </xf>
    <xf numFmtId="0" fontId="3" fillId="0" borderId="108" xfId="62" applyFont="1" applyFill="1" applyBorder="1" applyAlignment="1">
      <alignment vertical="center" wrapText="1"/>
      <protection/>
    </xf>
    <xf numFmtId="41" fontId="3" fillId="0" borderId="109" xfId="62" applyNumberFormat="1" applyFont="1" applyFill="1" applyBorder="1" applyAlignment="1">
      <alignment vertical="center" wrapText="1"/>
      <protection/>
    </xf>
    <xf numFmtId="41" fontId="71" fillId="0" borderId="110" xfId="0" applyNumberFormat="1" applyFont="1" applyBorder="1" applyAlignment="1">
      <alignment vertical="center" wrapText="1"/>
    </xf>
    <xf numFmtId="41" fontId="71" fillId="0" borderId="111" xfId="0" applyNumberFormat="1" applyFont="1" applyBorder="1" applyAlignment="1">
      <alignment vertical="center" wrapText="1"/>
    </xf>
    <xf numFmtId="0" fontId="18" fillId="0" borderId="112" xfId="62" applyFont="1" applyFill="1" applyBorder="1" applyAlignment="1">
      <alignment horizontal="center" vertical="center" shrinkToFit="1"/>
      <protection/>
    </xf>
    <xf numFmtId="0" fontId="3" fillId="0" borderId="113" xfId="62" applyFont="1" applyFill="1" applyBorder="1" applyAlignment="1">
      <alignment horizontal="distributed" vertical="center" wrapText="1"/>
      <protection/>
    </xf>
    <xf numFmtId="0" fontId="3" fillId="0" borderId="113" xfId="62" applyFont="1" applyFill="1" applyBorder="1" applyAlignment="1">
      <alignment horizontal="center" vertical="center" wrapText="1"/>
      <protection/>
    </xf>
    <xf numFmtId="0" fontId="3" fillId="0" borderId="114" xfId="62" applyFont="1" applyFill="1" applyBorder="1" applyAlignment="1">
      <alignment horizontal="center" vertical="center" wrapText="1"/>
      <protection/>
    </xf>
    <xf numFmtId="41" fontId="71" fillId="0" borderId="115" xfId="0" applyNumberFormat="1" applyFont="1" applyBorder="1" applyAlignment="1">
      <alignment vertical="center" wrapText="1"/>
    </xf>
    <xf numFmtId="41" fontId="71" fillId="0" borderId="116" xfId="0" applyNumberFormat="1" applyFont="1" applyBorder="1" applyAlignment="1">
      <alignment vertical="center" wrapText="1"/>
    </xf>
    <xf numFmtId="0" fontId="76" fillId="0" borderId="0" xfId="0" applyFont="1" applyAlignment="1">
      <alignment horizontal="right" vertical="center"/>
    </xf>
    <xf numFmtId="0" fontId="80" fillId="0" borderId="0" xfId="0" applyFont="1" applyAlignment="1">
      <alignment horizontal="left" vertical="center"/>
    </xf>
    <xf numFmtId="0" fontId="76" fillId="0" borderId="0" xfId="0" applyFont="1" applyAlignment="1">
      <alignment vertical="center"/>
    </xf>
    <xf numFmtId="0" fontId="76" fillId="0" borderId="0" xfId="0" applyFont="1" applyAlignment="1">
      <alignment horizontal="left" vertical="center"/>
    </xf>
    <xf numFmtId="0" fontId="77" fillId="0" borderId="0" xfId="0" applyFont="1" applyAlignment="1">
      <alignment vertical="center"/>
    </xf>
    <xf numFmtId="0" fontId="76" fillId="0" borderId="65" xfId="0" applyFont="1" applyBorder="1" applyAlignment="1">
      <alignment vertical="center"/>
    </xf>
    <xf numFmtId="0" fontId="76" fillId="0" borderId="36" xfId="0" applyFont="1" applyBorder="1" applyAlignment="1">
      <alignment vertical="center"/>
    </xf>
    <xf numFmtId="0" fontId="76" fillId="0" borderId="66" xfId="0" applyFont="1" applyFill="1" applyBorder="1" applyAlignment="1">
      <alignment vertical="center"/>
    </xf>
    <xf numFmtId="0" fontId="13" fillId="0" borderId="0" xfId="43" applyFont="1" applyAlignment="1" applyProtection="1">
      <alignment horizontal="left" vertical="center"/>
      <protection/>
    </xf>
    <xf numFmtId="0" fontId="13" fillId="0" borderId="0" xfId="43" applyFont="1" applyAlignment="1" applyProtection="1">
      <alignment vertical="center"/>
      <protection/>
    </xf>
    <xf numFmtId="0" fontId="0" fillId="0" borderId="0" xfId="0" applyFont="1" applyAlignment="1">
      <alignment vertical="center"/>
    </xf>
    <xf numFmtId="0" fontId="13" fillId="0" borderId="0" xfId="43" applyAlignment="1" applyProtection="1">
      <alignment vertical="center"/>
      <protection/>
    </xf>
    <xf numFmtId="0" fontId="13" fillId="0" borderId="0" xfId="43" applyAlignment="1" applyProtection="1">
      <alignment horizontal="left" vertical="center"/>
      <protection/>
    </xf>
    <xf numFmtId="0" fontId="2" fillId="0" borderId="31" xfId="0" applyFont="1" applyFill="1" applyBorder="1" applyAlignment="1">
      <alignment horizontal="distributed" vertical="center"/>
    </xf>
    <xf numFmtId="0" fontId="3" fillId="0" borderId="0" xfId="0" applyFont="1" applyFill="1" applyAlignment="1">
      <alignment horizontal="distributed" vertical="center"/>
    </xf>
    <xf numFmtId="0" fontId="3" fillId="0" borderId="14"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1" xfId="0" applyFont="1" applyFill="1" applyBorder="1" applyAlignment="1">
      <alignment horizontal="distributed" vertical="center"/>
    </xf>
    <xf numFmtId="0" fontId="17" fillId="0" borderId="0" xfId="0" applyFont="1" applyFill="1" applyAlignment="1">
      <alignment horizontal="distributed" vertical="center"/>
    </xf>
    <xf numFmtId="0" fontId="3" fillId="0" borderId="0" xfId="62" applyFont="1" applyFill="1" applyAlignment="1">
      <alignment horizontal="distributed" vertical="center"/>
      <protection/>
    </xf>
    <xf numFmtId="0" fontId="9" fillId="0" borderId="0" xfId="0" applyFont="1" applyFill="1" applyAlignment="1">
      <alignment horizontal="center" vertical="center"/>
    </xf>
    <xf numFmtId="0" fontId="3" fillId="0" borderId="23" xfId="0" applyFont="1" applyFill="1" applyBorder="1" applyAlignment="1">
      <alignment horizontal="distributed" vertical="center" indent="3"/>
    </xf>
    <xf numFmtId="0" fontId="3" fillId="0" borderId="117" xfId="0" applyFont="1" applyFill="1" applyBorder="1" applyAlignment="1">
      <alignment horizontal="distributed" vertical="center" indent="3"/>
    </xf>
    <xf numFmtId="0" fontId="3" fillId="0" borderId="0" xfId="0" applyFont="1" applyFill="1" applyBorder="1" applyAlignment="1">
      <alignment horizontal="distributed" vertical="center" indent="3"/>
    </xf>
    <xf numFmtId="0" fontId="3" fillId="0" borderId="16" xfId="0" applyFont="1" applyFill="1" applyBorder="1" applyAlignment="1">
      <alignment horizontal="distributed" vertical="center" indent="3"/>
    </xf>
    <xf numFmtId="0" fontId="3" fillId="0" borderId="21" xfId="0" applyFont="1" applyFill="1" applyBorder="1" applyAlignment="1">
      <alignment horizontal="distributed" vertical="center" indent="3"/>
    </xf>
    <xf numFmtId="0" fontId="3" fillId="0" borderId="15" xfId="0" applyFont="1" applyFill="1" applyBorder="1" applyAlignment="1">
      <alignment horizontal="distributed" vertical="center" indent="3"/>
    </xf>
    <xf numFmtId="0" fontId="3" fillId="0" borderId="0" xfId="0" applyFont="1" applyFill="1" applyBorder="1" applyAlignment="1">
      <alignment horizontal="distributed" vertical="center"/>
    </xf>
    <xf numFmtId="0" fontId="3" fillId="0" borderId="14" xfId="62" applyFont="1" applyFill="1" applyBorder="1" applyAlignment="1">
      <alignment horizontal="distributed" vertical="center"/>
      <protection/>
    </xf>
    <xf numFmtId="0" fontId="3" fillId="0" borderId="23" xfId="0" applyFont="1" applyFill="1" applyBorder="1" applyAlignment="1">
      <alignment horizontal="distributed" vertical="center"/>
    </xf>
    <xf numFmtId="0" fontId="3" fillId="0" borderId="117"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5" xfId="0" applyFont="1" applyFill="1" applyBorder="1" applyAlignment="1">
      <alignment horizontal="distributed" vertical="center"/>
    </xf>
    <xf numFmtId="0" fontId="17" fillId="0" borderId="0" xfId="62" applyFont="1" applyFill="1" applyAlignment="1">
      <alignment horizontal="distributed" vertical="center"/>
      <protection/>
    </xf>
    <xf numFmtId="0" fontId="3" fillId="0" borderId="28" xfId="0" applyFont="1" applyFill="1" applyBorder="1" applyAlignment="1">
      <alignment horizontal="distributed" vertical="center" indent="4"/>
    </xf>
    <xf numFmtId="0" fontId="3" fillId="0" borderId="26" xfId="0" applyFont="1" applyFill="1" applyBorder="1" applyAlignment="1">
      <alignment horizontal="distributed" vertical="center" indent="4"/>
    </xf>
    <xf numFmtId="0" fontId="3" fillId="0" borderId="0" xfId="0" applyFont="1" applyFill="1" applyBorder="1" applyAlignment="1">
      <alignment horizontal="right" vertical="center" indent="1"/>
    </xf>
    <xf numFmtId="41" fontId="3" fillId="0" borderId="25" xfId="0"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16" xfId="0" applyNumberFormat="1" applyFont="1" applyFill="1" applyBorder="1" applyAlignment="1">
      <alignment vertical="center"/>
    </xf>
    <xf numFmtId="41" fontId="3" fillId="0" borderId="24" xfId="0" applyNumberFormat="1" applyFont="1" applyFill="1" applyBorder="1" applyAlignment="1">
      <alignment vertical="center"/>
    </xf>
    <xf numFmtId="0" fontId="2" fillId="0" borderId="21" xfId="0" applyFont="1" applyFill="1" applyBorder="1" applyAlignment="1">
      <alignment horizontal="right" vertical="center" indent="1"/>
    </xf>
    <xf numFmtId="41" fontId="2" fillId="0" borderId="32" xfId="0" applyNumberFormat="1" applyFont="1" applyFill="1" applyBorder="1" applyAlignment="1">
      <alignment vertical="center"/>
    </xf>
    <xf numFmtId="41" fontId="2" fillId="0" borderId="21" xfId="0" applyNumberFormat="1" applyFont="1" applyFill="1" applyBorder="1" applyAlignment="1">
      <alignment vertical="center"/>
    </xf>
    <xf numFmtId="41" fontId="2" fillId="0" borderId="15" xfId="0" applyNumberFormat="1" applyFont="1" applyFill="1" applyBorder="1" applyAlignment="1">
      <alignment vertical="center"/>
    </xf>
    <xf numFmtId="41" fontId="2" fillId="0" borderId="18" xfId="0" applyNumberFormat="1" applyFont="1" applyFill="1" applyBorder="1" applyAlignment="1">
      <alignment vertical="center"/>
    </xf>
    <xf numFmtId="41" fontId="3" fillId="0" borderId="25" xfId="62" applyNumberFormat="1" applyFont="1" applyFill="1" applyBorder="1" applyAlignment="1">
      <alignment vertical="center"/>
      <protection/>
    </xf>
    <xf numFmtId="41" fontId="3" fillId="0" borderId="0" xfId="62" applyNumberFormat="1" applyFont="1" applyFill="1" applyBorder="1" applyAlignment="1">
      <alignment vertical="center"/>
      <protection/>
    </xf>
    <xf numFmtId="41" fontId="3" fillId="0" borderId="16" xfId="62" applyNumberFormat="1" applyFont="1" applyFill="1" applyBorder="1" applyAlignment="1">
      <alignment vertical="center"/>
      <protection/>
    </xf>
    <xf numFmtId="41" fontId="3" fillId="0" borderId="24" xfId="62" applyNumberFormat="1" applyFont="1" applyFill="1" applyBorder="1" applyAlignment="1">
      <alignment vertical="center"/>
      <protection/>
    </xf>
    <xf numFmtId="0" fontId="3" fillId="0" borderId="23"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4" xfId="0" applyFont="1" applyFill="1" applyBorder="1" applyAlignment="1">
      <alignment horizontal="right" vertical="center"/>
    </xf>
    <xf numFmtId="41" fontId="3" fillId="0" borderId="13" xfId="62" applyNumberFormat="1" applyFont="1" applyFill="1" applyBorder="1" applyAlignment="1">
      <alignment vertical="center"/>
      <protection/>
    </xf>
    <xf numFmtId="41" fontId="3" fillId="0" borderId="14" xfId="62" applyNumberFormat="1" applyFont="1" applyFill="1" applyBorder="1" applyAlignment="1">
      <alignment vertical="center"/>
      <protection/>
    </xf>
    <xf numFmtId="41" fontId="3" fillId="0" borderId="22" xfId="62" applyNumberFormat="1" applyFont="1" applyFill="1" applyBorder="1" applyAlignment="1">
      <alignment vertical="center"/>
      <protection/>
    </xf>
    <xf numFmtId="41" fontId="3" fillId="0" borderId="14" xfId="0"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12" xfId="62" applyNumberFormat="1" applyFont="1" applyFill="1" applyBorder="1" applyAlignment="1">
      <alignment vertical="center"/>
      <protection/>
    </xf>
    <xf numFmtId="0" fontId="8" fillId="0" borderId="0" xfId="0" applyFont="1" applyFill="1" applyBorder="1" applyAlignment="1">
      <alignment horizontal="distributed" vertical="center"/>
    </xf>
    <xf numFmtId="41" fontId="3" fillId="0" borderId="25"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0" borderId="16" xfId="0" applyNumberFormat="1" applyFont="1" applyFill="1" applyBorder="1" applyAlignment="1">
      <alignment horizontal="center" vertical="center"/>
    </xf>
    <xf numFmtId="41" fontId="3" fillId="0" borderId="10" xfId="0" applyNumberFormat="1" applyFont="1" applyFill="1" applyBorder="1" applyAlignment="1">
      <alignment vertical="center"/>
    </xf>
    <xf numFmtId="0" fontId="3" fillId="0" borderId="11"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33"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5" fillId="0" borderId="33" xfId="0" applyFont="1" applyFill="1" applyBorder="1" applyAlignment="1">
      <alignment horizontal="distributed" indent="1"/>
    </xf>
    <xf numFmtId="0" fontId="5" fillId="0" borderId="18" xfId="0" applyFont="1" applyFill="1" applyBorder="1" applyAlignment="1">
      <alignment horizontal="distributed" indent="1"/>
    </xf>
    <xf numFmtId="0" fontId="3" fillId="0" borderId="34" xfId="0" applyFont="1" applyFill="1" applyBorder="1" applyAlignment="1">
      <alignment horizontal="distributed" vertical="center" wrapText="1" indent="1"/>
    </xf>
    <xf numFmtId="0" fontId="3" fillId="0" borderId="23" xfId="0" applyFont="1" applyFill="1" applyBorder="1" applyAlignment="1">
      <alignment horizontal="distributed" vertical="center" wrapText="1" indent="1"/>
    </xf>
    <xf numFmtId="0" fontId="3" fillId="0" borderId="32" xfId="0" applyFont="1" applyFill="1" applyBorder="1" applyAlignment="1">
      <alignment horizontal="distributed" vertical="center" wrapText="1" indent="1"/>
    </xf>
    <xf numFmtId="0" fontId="3" fillId="0" borderId="21" xfId="0" applyFont="1" applyFill="1" applyBorder="1" applyAlignment="1">
      <alignment horizontal="distributed" vertical="center" wrapText="1" indent="1"/>
    </xf>
    <xf numFmtId="0" fontId="7" fillId="0" borderId="0" xfId="0" applyFont="1" applyFill="1" applyAlignment="1">
      <alignment vertical="center"/>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41" fontId="3" fillId="0" borderId="19" xfId="0" applyNumberFormat="1" applyFont="1" applyFill="1" applyBorder="1" applyAlignment="1">
      <alignment vertical="center"/>
    </xf>
    <xf numFmtId="41" fontId="3" fillId="0" borderId="11" xfId="0" applyNumberFormat="1" applyFont="1" applyFill="1" applyBorder="1" applyAlignment="1">
      <alignment vertical="center"/>
    </xf>
    <xf numFmtId="41" fontId="3" fillId="0" borderId="20" xfId="0" applyNumberFormat="1" applyFont="1" applyFill="1" applyBorder="1" applyAlignment="1">
      <alignment vertical="center"/>
    </xf>
    <xf numFmtId="0" fontId="3" fillId="0" borderId="33" xfId="0" applyFont="1" applyFill="1" applyBorder="1" applyAlignment="1">
      <alignment horizontal="center" vertical="center"/>
    </xf>
    <xf numFmtId="0" fontId="3" fillId="0" borderId="0" xfId="0" applyFont="1" applyFill="1" applyBorder="1" applyAlignment="1">
      <alignment horizontal="right" vertical="center"/>
    </xf>
    <xf numFmtId="0" fontId="5" fillId="0" borderId="33" xfId="0" applyFont="1" applyFill="1" applyBorder="1" applyAlignment="1">
      <alignment/>
    </xf>
    <xf numFmtId="0" fontId="5" fillId="0" borderId="18" xfId="0" applyFont="1" applyFill="1" applyBorder="1" applyAlignment="1">
      <alignment/>
    </xf>
    <xf numFmtId="41" fontId="3" fillId="0" borderId="13" xfId="0" applyNumberFormat="1" applyFont="1" applyFill="1" applyBorder="1" applyAlignment="1">
      <alignment vertical="center"/>
    </xf>
    <xf numFmtId="0" fontId="8" fillId="0" borderId="0"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27" xfId="0" applyFont="1" applyFill="1" applyBorder="1" applyAlignment="1">
      <alignment horizontal="distributed" vertical="center"/>
    </xf>
    <xf numFmtId="0" fontId="3" fillId="0" borderId="118"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17"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34"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9" xfId="0" applyFont="1" applyFill="1" applyBorder="1" applyAlignment="1">
      <alignment horizontal="distributed" vertical="center" indent="3"/>
    </xf>
    <xf numFmtId="0" fontId="3" fillId="0" borderId="28" xfId="0" applyFont="1" applyFill="1" applyBorder="1" applyAlignment="1">
      <alignment horizontal="distributed" vertical="center" indent="3"/>
    </xf>
    <xf numFmtId="0" fontId="3" fillId="0" borderId="26" xfId="0" applyFont="1" applyFill="1" applyBorder="1" applyAlignment="1">
      <alignment horizontal="distributed" vertical="center" indent="3"/>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lignment horizontal="left" vertical="center"/>
    </xf>
    <xf numFmtId="0" fontId="8" fillId="0" borderId="16" xfId="0" applyFont="1" applyFill="1" applyBorder="1" applyAlignment="1">
      <alignment horizontal="left" vertical="center"/>
    </xf>
    <xf numFmtId="0" fontId="7" fillId="0" borderId="0" xfId="0" applyFont="1" applyFill="1" applyBorder="1" applyAlignment="1">
      <alignment vertical="center"/>
    </xf>
    <xf numFmtId="0" fontId="3" fillId="0" borderId="33"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33"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25" xfId="0" applyFont="1" applyFill="1" applyBorder="1" applyAlignment="1">
      <alignment horizontal="distributed" vertical="center"/>
    </xf>
    <xf numFmtId="0" fontId="8" fillId="0" borderId="3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7" fillId="0" borderId="0" xfId="65" applyFont="1" applyFill="1" applyAlignment="1">
      <alignment vertical="center"/>
      <protection/>
    </xf>
    <xf numFmtId="0" fontId="3" fillId="0" borderId="28" xfId="65" applyFont="1" applyFill="1" applyBorder="1" applyAlignment="1">
      <alignment horizontal="distributed" vertical="center"/>
      <protection/>
    </xf>
    <xf numFmtId="0" fontId="3" fillId="0" borderId="26" xfId="65" applyFont="1" applyFill="1" applyBorder="1" applyAlignment="1">
      <alignment horizontal="distributed" vertical="center"/>
      <protection/>
    </xf>
    <xf numFmtId="0" fontId="3" fillId="0" borderId="0" xfId="65" applyFont="1" applyFill="1" applyBorder="1" applyAlignment="1">
      <alignment horizontal="right" vertical="center" indent="1"/>
      <protection/>
    </xf>
    <xf numFmtId="0" fontId="3" fillId="0" borderId="16" xfId="65" applyFont="1" applyFill="1" applyBorder="1" applyAlignment="1">
      <alignment horizontal="right" vertical="center" indent="1"/>
      <protection/>
    </xf>
    <xf numFmtId="0" fontId="3" fillId="0" borderId="19" xfId="65" applyFont="1" applyFill="1" applyBorder="1" applyAlignment="1">
      <alignment horizontal="right" vertical="center" indent="1"/>
      <protection/>
    </xf>
    <xf numFmtId="0" fontId="3" fillId="0" borderId="20" xfId="65" applyFont="1" applyFill="1" applyBorder="1" applyAlignment="1">
      <alignment horizontal="right" vertical="center" indent="1"/>
      <protection/>
    </xf>
    <xf numFmtId="0" fontId="3" fillId="0" borderId="14" xfId="65" applyFont="1" applyFill="1" applyBorder="1" applyAlignment="1">
      <alignment vertical="center"/>
      <protection/>
    </xf>
    <xf numFmtId="0" fontId="3" fillId="0" borderId="22" xfId="65" applyFont="1" applyFill="1" applyBorder="1" applyAlignment="1">
      <alignment vertical="center"/>
      <protection/>
    </xf>
    <xf numFmtId="0" fontId="3" fillId="0" borderId="0" xfId="65" applyFont="1" applyFill="1" applyBorder="1" applyAlignment="1">
      <alignment vertical="center"/>
      <protection/>
    </xf>
    <xf numFmtId="0" fontId="3" fillId="0" borderId="16" xfId="65" applyFont="1" applyFill="1" applyBorder="1" applyAlignment="1">
      <alignment vertical="center"/>
      <protection/>
    </xf>
    <xf numFmtId="0" fontId="2" fillId="0" borderId="21" xfId="65" applyFont="1" applyFill="1" applyBorder="1" applyAlignment="1">
      <alignment horizontal="right" vertical="center" indent="1"/>
      <protection/>
    </xf>
    <xf numFmtId="0" fontId="2" fillId="0" borderId="15" xfId="65" applyFont="1" applyFill="1" applyBorder="1" applyAlignment="1">
      <alignment horizontal="right" vertical="center" indent="1"/>
      <protection/>
    </xf>
    <xf numFmtId="0" fontId="3" fillId="0" borderId="19" xfId="65" applyFont="1" applyFill="1" applyBorder="1" applyAlignment="1">
      <alignment vertical="center" wrapText="1"/>
      <protection/>
    </xf>
    <xf numFmtId="0" fontId="3" fillId="0" borderId="20" xfId="65" applyFont="1" applyFill="1" applyBorder="1" applyAlignment="1">
      <alignment vertical="center" wrapText="1"/>
      <protection/>
    </xf>
    <xf numFmtId="0" fontId="3" fillId="0" borderId="30" xfId="0" applyFont="1" applyFill="1" applyBorder="1" applyAlignment="1">
      <alignment horizontal="distributed" vertical="center"/>
    </xf>
    <xf numFmtId="0" fontId="5" fillId="0" borderId="17" xfId="0" applyFont="1" applyFill="1" applyBorder="1" applyAlignment="1">
      <alignment horizontal="distributed" vertical="center"/>
    </xf>
    <xf numFmtId="0" fontId="3" fillId="0" borderId="3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17" xfId="0" applyFont="1" applyFill="1" applyBorder="1" applyAlignment="1">
      <alignment horizontal="distributed" vertical="center"/>
    </xf>
    <xf numFmtId="0" fontId="3" fillId="0" borderId="29" xfId="0" applyFont="1" applyFill="1" applyBorder="1" applyAlignment="1">
      <alignment horizontal="distributed" vertical="center"/>
    </xf>
    <xf numFmtId="0" fontId="5" fillId="0" borderId="27" xfId="0" applyFont="1" applyFill="1" applyBorder="1" applyAlignment="1">
      <alignment horizontal="distributed" vertical="center"/>
    </xf>
    <xf numFmtId="0" fontId="3" fillId="0" borderId="29" xfId="0" applyFont="1" applyFill="1" applyBorder="1" applyAlignment="1">
      <alignment horizontal="distributed" vertical="center" indent="7"/>
    </xf>
    <xf numFmtId="0" fontId="3" fillId="0" borderId="28" xfId="0" applyFont="1" applyFill="1" applyBorder="1" applyAlignment="1">
      <alignment horizontal="distributed" vertical="center" indent="7"/>
    </xf>
    <xf numFmtId="0" fontId="3" fillId="0" borderId="3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distributed" vertical="center"/>
    </xf>
    <xf numFmtId="0" fontId="3" fillId="0" borderId="24" xfId="0" applyFont="1" applyFill="1" applyBorder="1" applyAlignment="1">
      <alignment horizontal="center" vertical="center"/>
    </xf>
    <xf numFmtId="0" fontId="3" fillId="0" borderId="23"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7" fillId="0" borderId="0" xfId="62" applyFont="1" applyFill="1" applyBorder="1" applyAlignment="1">
      <alignment vertical="center"/>
      <protection/>
    </xf>
    <xf numFmtId="0" fontId="3" fillId="0" borderId="28" xfId="62" applyFont="1" applyFill="1" applyBorder="1" applyAlignment="1">
      <alignment horizontal="center" vertical="center"/>
      <protection/>
    </xf>
    <xf numFmtId="0" fontId="3" fillId="0" borderId="26" xfId="62" applyFont="1" applyFill="1" applyBorder="1" applyAlignment="1">
      <alignment horizontal="center" vertical="center"/>
      <protection/>
    </xf>
    <xf numFmtId="0" fontId="3" fillId="0" borderId="29" xfId="62" applyFont="1" applyFill="1" applyBorder="1" applyAlignment="1">
      <alignment horizontal="center" vertical="center"/>
      <protection/>
    </xf>
    <xf numFmtId="0" fontId="3" fillId="0" borderId="20" xfId="62" applyFont="1" applyFill="1" applyBorder="1" applyAlignment="1">
      <alignment horizontal="center" vertical="center"/>
      <protection/>
    </xf>
    <xf numFmtId="0" fontId="3" fillId="0" borderId="16" xfId="62" applyFont="1" applyFill="1" applyBorder="1" applyAlignment="1">
      <alignment horizontal="center" vertical="center"/>
      <protection/>
    </xf>
    <xf numFmtId="0" fontId="3" fillId="0" borderId="22" xfId="62" applyFont="1" applyFill="1" applyBorder="1" applyAlignment="1">
      <alignment horizontal="center" vertical="center"/>
      <protection/>
    </xf>
    <xf numFmtId="0" fontId="3" fillId="0" borderId="19"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14" xfId="62" applyFont="1" applyFill="1" applyBorder="1" applyAlignment="1">
      <alignment horizontal="center" vertical="center"/>
      <protection/>
    </xf>
    <xf numFmtId="0" fontId="3" fillId="0" borderId="11" xfId="62" applyFont="1" applyFill="1" applyBorder="1" applyAlignment="1">
      <alignment horizontal="center" vertical="center" wrapText="1"/>
      <protection/>
    </xf>
    <xf numFmtId="0" fontId="3" fillId="0" borderId="20" xfId="62" applyFont="1" applyFill="1" applyBorder="1" applyAlignment="1">
      <alignment horizontal="center" vertical="center" wrapText="1"/>
      <protection/>
    </xf>
    <xf numFmtId="0" fontId="3" fillId="0" borderId="32" xfId="62" applyFont="1" applyFill="1" applyBorder="1" applyAlignment="1">
      <alignment horizontal="center" vertical="center" wrapText="1"/>
      <protection/>
    </xf>
    <xf numFmtId="0" fontId="3" fillId="0" borderId="15" xfId="62" applyFont="1" applyFill="1" applyBorder="1" applyAlignment="1">
      <alignment horizontal="center" vertical="center" wrapText="1"/>
      <protection/>
    </xf>
    <xf numFmtId="0" fontId="16" fillId="0" borderId="11" xfId="62" applyFont="1" applyFill="1" applyBorder="1" applyAlignment="1">
      <alignment horizontal="center" vertical="center" wrapText="1"/>
      <protection/>
    </xf>
    <xf numFmtId="0" fontId="16" fillId="0" borderId="20" xfId="62" applyFont="1" applyFill="1" applyBorder="1" applyAlignment="1">
      <alignment horizontal="center" vertical="center" wrapText="1"/>
      <protection/>
    </xf>
    <xf numFmtId="0" fontId="16" fillId="0" borderId="32" xfId="62" applyFont="1" applyFill="1" applyBorder="1" applyAlignment="1">
      <alignment horizontal="center" vertical="center" wrapText="1"/>
      <protection/>
    </xf>
    <xf numFmtId="0" fontId="16" fillId="0" borderId="15" xfId="62" applyFont="1" applyFill="1" applyBorder="1" applyAlignment="1">
      <alignment horizontal="center" vertical="center" wrapText="1"/>
      <protection/>
    </xf>
    <xf numFmtId="0" fontId="16" fillId="0" borderId="19" xfId="62" applyFont="1" applyFill="1" applyBorder="1" applyAlignment="1">
      <alignment horizontal="center" vertical="center" wrapText="1"/>
      <protection/>
    </xf>
    <xf numFmtId="0" fontId="16" fillId="0" borderId="21" xfId="62" applyFont="1" applyFill="1" applyBorder="1" applyAlignment="1">
      <alignment horizontal="center" vertical="center" wrapText="1"/>
      <protection/>
    </xf>
    <xf numFmtId="0" fontId="71" fillId="0" borderId="11" xfId="62" applyFont="1" applyFill="1" applyBorder="1" applyAlignment="1">
      <alignment horizontal="center" vertical="center" wrapText="1"/>
      <protection/>
    </xf>
    <xf numFmtId="0" fontId="71" fillId="0" borderId="20" xfId="62" applyFont="1" applyFill="1" applyBorder="1" applyAlignment="1">
      <alignment horizontal="center" vertical="center" wrapText="1"/>
      <protection/>
    </xf>
    <xf numFmtId="0" fontId="71" fillId="0" borderId="25" xfId="62" applyFont="1" applyFill="1" applyBorder="1" applyAlignment="1">
      <alignment horizontal="center" vertical="center" wrapText="1"/>
      <protection/>
    </xf>
    <xf numFmtId="0" fontId="71" fillId="0" borderId="16" xfId="62" applyFont="1" applyFill="1" applyBorder="1" applyAlignment="1">
      <alignment horizontal="center" vertical="center" wrapText="1"/>
      <protection/>
    </xf>
    <xf numFmtId="0" fontId="71" fillId="0" borderId="32" xfId="62" applyFont="1" applyFill="1" applyBorder="1" applyAlignment="1">
      <alignment horizontal="center" vertical="center" wrapText="1"/>
      <protection/>
    </xf>
    <xf numFmtId="0" fontId="71" fillId="0" borderId="15" xfId="62" applyFont="1" applyFill="1" applyBorder="1" applyAlignment="1">
      <alignment horizontal="center" vertical="center" wrapText="1"/>
      <protection/>
    </xf>
    <xf numFmtId="0" fontId="3" fillId="0" borderId="2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32"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62" applyFont="1" applyFill="1" applyBorder="1" applyAlignment="1">
      <alignment horizontal="center" vertical="center" wrapText="1"/>
      <protection/>
    </xf>
    <xf numFmtId="0" fontId="3" fillId="0" borderId="20" xfId="62" applyFont="1" applyFill="1" applyBorder="1" applyAlignment="1">
      <alignment horizontal="center" vertical="center" wrapText="1"/>
      <protection/>
    </xf>
    <xf numFmtId="0" fontId="3" fillId="0" borderId="25" xfId="62" applyFont="1" applyFill="1" applyBorder="1" applyAlignment="1">
      <alignment horizontal="center" vertical="center" wrapText="1"/>
      <protection/>
    </xf>
    <xf numFmtId="0" fontId="3" fillId="0" borderId="16" xfId="62" applyFont="1" applyFill="1" applyBorder="1" applyAlignment="1">
      <alignment horizontal="center" vertical="center" wrapText="1"/>
      <protection/>
    </xf>
    <xf numFmtId="0" fontId="3" fillId="0" borderId="32" xfId="62" applyFont="1" applyFill="1" applyBorder="1" applyAlignment="1">
      <alignment horizontal="center" vertical="center" wrapText="1"/>
      <protection/>
    </xf>
    <xf numFmtId="0" fontId="3" fillId="0" borderId="15" xfId="62" applyFont="1" applyFill="1" applyBorder="1" applyAlignment="1">
      <alignment horizontal="center" vertical="center" wrapText="1"/>
      <protection/>
    </xf>
    <xf numFmtId="0" fontId="3" fillId="0" borderId="27" xfId="62" applyFont="1" applyFill="1" applyBorder="1" applyAlignment="1">
      <alignment horizontal="center" vertical="center" wrapText="1"/>
      <protection/>
    </xf>
    <xf numFmtId="0" fontId="3" fillId="0" borderId="31" xfId="62" applyFont="1" applyFill="1" applyBorder="1" applyAlignment="1">
      <alignment horizontal="center" vertical="center" wrapText="1"/>
      <protection/>
    </xf>
    <xf numFmtId="0" fontId="3" fillId="0" borderId="19" xfId="0" applyFont="1" applyFill="1" applyBorder="1" applyAlignment="1">
      <alignment horizontal="center" vertical="center" wrapText="1"/>
    </xf>
    <xf numFmtId="0" fontId="3" fillId="0" borderId="28" xfId="0" applyFont="1" applyFill="1" applyBorder="1" applyAlignment="1">
      <alignment horizontal="distributed" vertical="center"/>
    </xf>
    <xf numFmtId="0" fontId="0" fillId="0" borderId="0" xfId="0" applyAlignment="1">
      <alignment vertical="center"/>
    </xf>
    <xf numFmtId="0" fontId="3" fillId="0" borderId="32" xfId="0" applyFont="1" applyFill="1" applyBorder="1" applyAlignment="1">
      <alignment horizontal="distributed" vertical="center"/>
    </xf>
    <xf numFmtId="0" fontId="8" fillId="0" borderId="1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3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9" xfId="0" applyFont="1" applyFill="1" applyBorder="1" applyAlignment="1">
      <alignment horizontal="distributed" vertical="center" wrapText="1" indent="7"/>
    </xf>
    <xf numFmtId="0" fontId="3" fillId="0" borderId="28" xfId="0" applyFont="1" applyFill="1" applyBorder="1" applyAlignment="1">
      <alignment horizontal="distributed" vertical="center" wrapText="1" indent="7"/>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119"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3" fillId="0" borderId="31" xfId="0" applyFont="1" applyFill="1" applyBorder="1" applyAlignment="1">
      <alignment horizontal="distributed" vertical="center" indent="1"/>
    </xf>
    <xf numFmtId="0" fontId="3" fillId="0" borderId="118" xfId="0" applyFont="1" applyFill="1" applyBorder="1" applyAlignment="1">
      <alignment horizontal="distributed" vertical="center" indent="1"/>
    </xf>
    <xf numFmtId="57" fontId="16" fillId="0" borderId="10" xfId="0" applyNumberFormat="1" applyFont="1" applyFill="1" applyBorder="1" applyAlignment="1">
      <alignment horizontal="center" vertical="center" wrapText="1"/>
    </xf>
    <xf numFmtId="57" fontId="16" fillId="0" borderId="18" xfId="0" applyNumberFormat="1" applyFont="1" applyFill="1" applyBorder="1" applyAlignment="1">
      <alignment horizontal="center" vertical="center" wrapText="1"/>
    </xf>
    <xf numFmtId="0" fontId="3" fillId="0" borderId="1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34" xfId="0" applyFont="1" applyFill="1" applyBorder="1" applyAlignment="1">
      <alignment horizontal="distributed" vertical="center" wrapText="1"/>
    </xf>
    <xf numFmtId="57" fontId="16" fillId="0" borderId="11" xfId="0" applyNumberFormat="1" applyFont="1" applyFill="1" applyBorder="1" applyAlignment="1">
      <alignment horizontal="center" vertical="center" wrapText="1"/>
    </xf>
    <xf numFmtId="57" fontId="16" fillId="0" borderId="32" xfId="0" applyNumberFormat="1" applyFont="1" applyFill="1" applyBorder="1" applyAlignment="1">
      <alignment horizontal="center" vertical="center" wrapText="1"/>
    </xf>
    <xf numFmtId="57" fontId="16" fillId="0" borderId="10" xfId="62" applyNumberFormat="1" applyFont="1" applyFill="1" applyBorder="1" applyAlignment="1">
      <alignment horizontal="center" vertical="center" wrapText="1"/>
      <protection/>
    </xf>
    <xf numFmtId="57" fontId="16" fillId="0" borderId="18" xfId="62" applyNumberFormat="1" applyFont="1" applyFill="1" applyBorder="1" applyAlignment="1">
      <alignment horizontal="center" vertical="center"/>
      <protection/>
    </xf>
    <xf numFmtId="0" fontId="7" fillId="0" borderId="0" xfId="62" applyFont="1" applyFill="1" applyAlignment="1">
      <alignment vertical="center"/>
      <protection/>
    </xf>
    <xf numFmtId="0" fontId="0" fillId="0" borderId="0" xfId="62" applyFill="1" applyBorder="1" applyAlignment="1">
      <alignment horizontal="center" vertical="center"/>
      <protection/>
    </xf>
    <xf numFmtId="0" fontId="3" fillId="0" borderId="53" xfId="62" applyFont="1" applyFill="1" applyBorder="1" applyAlignment="1">
      <alignment horizontal="distributed" vertical="center"/>
      <protection/>
    </xf>
    <xf numFmtId="0" fontId="3" fillId="0" borderId="54" xfId="62" applyFont="1" applyFill="1" applyBorder="1" applyAlignment="1">
      <alignment horizontal="distributed" vertical="center"/>
      <protection/>
    </xf>
    <xf numFmtId="0" fontId="12" fillId="0" borderId="66" xfId="62" applyFont="1" applyFill="1" applyBorder="1" applyAlignment="1">
      <alignment horizontal="center" vertical="center" wrapText="1"/>
      <protection/>
    </xf>
    <xf numFmtId="0" fontId="12" fillId="0" borderId="23" xfId="62" applyFont="1" applyFill="1" applyBorder="1" applyAlignment="1">
      <alignment horizontal="center" vertical="center" wrapText="1"/>
      <protection/>
    </xf>
    <xf numFmtId="0" fontId="12" fillId="0" borderId="35" xfId="62" applyFont="1" applyFill="1" applyBorder="1" applyAlignment="1">
      <alignment horizontal="center" vertical="center" wrapText="1"/>
      <protection/>
    </xf>
    <xf numFmtId="0" fontId="12" fillId="0" borderId="37" xfId="62" applyFont="1" applyFill="1" applyBorder="1" applyAlignment="1">
      <alignment horizontal="center" vertical="center" wrapText="1"/>
      <protection/>
    </xf>
    <xf numFmtId="0" fontId="12" fillId="0" borderId="14" xfId="62" applyFont="1" applyFill="1" applyBorder="1" applyAlignment="1">
      <alignment horizontal="center" vertical="center" wrapText="1"/>
      <protection/>
    </xf>
    <xf numFmtId="0" fontId="12" fillId="0" borderId="42" xfId="62" applyFont="1" applyFill="1" applyBorder="1" applyAlignment="1">
      <alignment horizontal="center" vertical="center" wrapText="1"/>
      <protection/>
    </xf>
    <xf numFmtId="0" fontId="12" fillId="0" borderId="38" xfId="62" applyFont="1" applyFill="1" applyBorder="1" applyAlignment="1">
      <alignment horizontal="center" vertical="center"/>
      <protection/>
    </xf>
    <xf numFmtId="0" fontId="12" fillId="0" borderId="39" xfId="62" applyFont="1" applyFill="1" applyBorder="1" applyAlignment="1">
      <alignment horizontal="center" vertical="center"/>
      <protection/>
    </xf>
    <xf numFmtId="0" fontId="12" fillId="0" borderId="40" xfId="62" applyFont="1" applyFill="1" applyBorder="1" applyAlignment="1">
      <alignment horizontal="center" vertical="center"/>
      <protection/>
    </xf>
    <xf numFmtId="3" fontId="12" fillId="0" borderId="38" xfId="62" applyNumberFormat="1" applyFont="1" applyFill="1" applyBorder="1" applyAlignment="1">
      <alignment vertical="center"/>
      <protection/>
    </xf>
    <xf numFmtId="3" fontId="12" fillId="0" borderId="39" xfId="62" applyNumberFormat="1" applyFont="1" applyFill="1" applyBorder="1" applyAlignment="1">
      <alignment vertical="center"/>
      <protection/>
    </xf>
    <xf numFmtId="3" fontId="12" fillId="0" borderId="40" xfId="62" applyNumberFormat="1" applyFont="1" applyFill="1" applyBorder="1" applyAlignment="1">
      <alignment vertical="center"/>
      <protection/>
    </xf>
    <xf numFmtId="0" fontId="12" fillId="0" borderId="38" xfId="62" applyFont="1" applyFill="1" applyBorder="1" applyAlignment="1">
      <alignment vertical="center"/>
      <protection/>
    </xf>
    <xf numFmtId="0" fontId="12" fillId="0" borderId="39" xfId="62" applyFont="1" applyFill="1" applyBorder="1" applyAlignment="1">
      <alignment vertical="center"/>
      <protection/>
    </xf>
    <xf numFmtId="0" fontId="12" fillId="0" borderId="40" xfId="62" applyFont="1" applyFill="1" applyBorder="1" applyAlignment="1">
      <alignment vertical="center"/>
      <protection/>
    </xf>
    <xf numFmtId="0" fontId="12" fillId="0" borderId="66" xfId="62" applyFont="1" applyFill="1" applyBorder="1" applyAlignment="1">
      <alignment horizontal="center" vertical="center"/>
      <protection/>
    </xf>
    <xf numFmtId="0" fontId="12" fillId="0" borderId="23" xfId="62" applyFont="1" applyFill="1" applyBorder="1" applyAlignment="1">
      <alignment horizontal="center" vertical="center"/>
      <protection/>
    </xf>
    <xf numFmtId="0" fontId="12" fillId="0" borderId="35" xfId="62" applyFont="1" applyFill="1" applyBorder="1" applyAlignment="1">
      <alignment horizontal="center" vertical="center"/>
      <protection/>
    </xf>
    <xf numFmtId="0" fontId="12" fillId="0" borderId="36" xfId="62" applyFont="1" applyFill="1" applyBorder="1" applyAlignment="1">
      <alignment horizontal="center" vertical="center"/>
      <protection/>
    </xf>
    <xf numFmtId="0" fontId="12" fillId="0" borderId="0" xfId="62" applyFont="1" applyFill="1" applyBorder="1" applyAlignment="1">
      <alignment horizontal="center" vertical="center"/>
      <protection/>
    </xf>
    <xf numFmtId="0" fontId="12" fillId="0" borderId="41" xfId="62" applyFont="1" applyFill="1" applyBorder="1" applyAlignment="1">
      <alignment horizontal="center" vertical="center"/>
      <protection/>
    </xf>
    <xf numFmtId="0" fontId="12" fillId="0" borderId="37" xfId="62" applyFont="1" applyFill="1" applyBorder="1" applyAlignment="1">
      <alignment horizontal="center" vertical="center"/>
      <protection/>
    </xf>
    <xf numFmtId="0" fontId="12" fillId="0" borderId="14" xfId="62" applyFont="1" applyFill="1" applyBorder="1" applyAlignment="1">
      <alignment horizontal="center" vertical="center"/>
      <protection/>
    </xf>
    <xf numFmtId="0" fontId="12" fillId="0" borderId="42" xfId="62" applyFont="1" applyFill="1" applyBorder="1" applyAlignment="1">
      <alignment horizontal="center" vertical="center"/>
      <protection/>
    </xf>
    <xf numFmtId="0" fontId="12" fillId="0" borderId="66" xfId="62" applyFont="1" applyFill="1" applyBorder="1" applyAlignment="1">
      <alignment vertical="center"/>
      <protection/>
    </xf>
    <xf numFmtId="0" fontId="12" fillId="0" borderId="23" xfId="62" applyFont="1" applyFill="1" applyBorder="1" applyAlignment="1">
      <alignment vertical="center"/>
      <protection/>
    </xf>
    <xf numFmtId="0" fontId="12" fillId="0" borderId="35" xfId="62" applyFont="1" applyFill="1" applyBorder="1" applyAlignment="1">
      <alignment vertical="center"/>
      <protection/>
    </xf>
    <xf numFmtId="0" fontId="12" fillId="0" borderId="36" xfId="62" applyFont="1" applyFill="1" applyBorder="1" applyAlignment="1">
      <alignment vertical="center"/>
      <protection/>
    </xf>
    <xf numFmtId="0" fontId="12" fillId="0" borderId="0" xfId="62" applyFont="1" applyFill="1" applyBorder="1" applyAlignment="1">
      <alignment vertical="center"/>
      <protection/>
    </xf>
    <xf numFmtId="0" fontId="12" fillId="0" borderId="41" xfId="62" applyFont="1" applyFill="1" applyBorder="1" applyAlignment="1">
      <alignment vertical="center"/>
      <protection/>
    </xf>
    <xf numFmtId="0" fontId="12" fillId="0" borderId="37" xfId="62" applyFont="1" applyFill="1" applyBorder="1" applyAlignment="1">
      <alignment vertical="center"/>
      <protection/>
    </xf>
    <xf numFmtId="0" fontId="12" fillId="0" borderId="14" xfId="62" applyFont="1" applyFill="1" applyBorder="1" applyAlignment="1">
      <alignment vertical="center"/>
      <protection/>
    </xf>
    <xf numFmtId="0" fontId="12" fillId="0" borderId="42" xfId="62" applyFont="1" applyFill="1" applyBorder="1" applyAlignment="1">
      <alignment vertical="center"/>
      <protection/>
    </xf>
    <xf numFmtId="0" fontId="12" fillId="0" borderId="66" xfId="62" applyFont="1" applyFill="1" applyBorder="1" applyAlignment="1">
      <alignment horizontal="right" vertical="center" wrapText="1"/>
      <protection/>
    </xf>
    <xf numFmtId="0" fontId="12" fillId="0" borderId="23" xfId="62" applyFont="1" applyFill="1" applyBorder="1" applyAlignment="1">
      <alignment horizontal="right" vertical="center" wrapText="1"/>
      <protection/>
    </xf>
    <xf numFmtId="0" fontId="12" fillId="0" borderId="35" xfId="62" applyFont="1" applyFill="1" applyBorder="1" applyAlignment="1">
      <alignment horizontal="right" vertical="center" wrapText="1"/>
      <protection/>
    </xf>
    <xf numFmtId="0" fontId="12" fillId="0" borderId="36" xfId="62" applyFont="1" applyFill="1" applyBorder="1" applyAlignment="1">
      <alignment horizontal="right" vertical="center" wrapText="1"/>
      <protection/>
    </xf>
    <xf numFmtId="0" fontId="12" fillId="0" borderId="0" xfId="62" applyFont="1" applyFill="1" applyBorder="1" applyAlignment="1">
      <alignment horizontal="right" vertical="center" wrapText="1"/>
      <protection/>
    </xf>
    <xf numFmtId="0" fontId="12" fillId="0" borderId="41" xfId="62" applyFont="1" applyFill="1" applyBorder="1" applyAlignment="1">
      <alignment horizontal="right" vertical="center" wrapText="1"/>
      <protection/>
    </xf>
    <xf numFmtId="0" fontId="12" fillId="0" borderId="37" xfId="62" applyFont="1" applyFill="1" applyBorder="1" applyAlignment="1">
      <alignment horizontal="right" vertical="center" wrapText="1"/>
      <protection/>
    </xf>
    <xf numFmtId="0" fontId="12" fillId="0" borderId="14" xfId="62" applyFont="1" applyFill="1" applyBorder="1" applyAlignment="1">
      <alignment horizontal="right" vertical="center" wrapText="1"/>
      <protection/>
    </xf>
    <xf numFmtId="0" fontId="12" fillId="0" borderId="42" xfId="62" applyFont="1" applyFill="1" applyBorder="1" applyAlignment="1">
      <alignment horizontal="right" vertical="center" wrapText="1"/>
      <protection/>
    </xf>
    <xf numFmtId="0" fontId="12" fillId="0" borderId="66" xfId="62" applyFont="1" applyFill="1" applyBorder="1" applyAlignment="1">
      <alignment horizontal="center" vertical="center" wrapText="1"/>
      <protection/>
    </xf>
    <xf numFmtId="0" fontId="12" fillId="0" borderId="23" xfId="62" applyFont="1" applyFill="1" applyBorder="1" applyAlignment="1">
      <alignment horizontal="center" vertical="center" wrapText="1"/>
      <protection/>
    </xf>
    <xf numFmtId="0" fontId="12" fillId="0" borderId="35" xfId="62" applyFont="1" applyFill="1" applyBorder="1" applyAlignment="1">
      <alignment horizontal="center" vertical="center" wrapText="1"/>
      <protection/>
    </xf>
    <xf numFmtId="0" fontId="12" fillId="0" borderId="36" xfId="62" applyFont="1" applyFill="1" applyBorder="1" applyAlignment="1">
      <alignment horizontal="center" vertical="center" wrapText="1"/>
      <protection/>
    </xf>
    <xf numFmtId="0" fontId="12" fillId="0" borderId="0" xfId="62" applyFont="1" applyFill="1" applyBorder="1" applyAlignment="1">
      <alignment horizontal="center" vertical="center" wrapText="1"/>
      <protection/>
    </xf>
    <xf numFmtId="0" fontId="12" fillId="0" borderId="41" xfId="62" applyFont="1" applyFill="1" applyBorder="1" applyAlignment="1">
      <alignment horizontal="center" vertical="center" wrapText="1"/>
      <protection/>
    </xf>
    <xf numFmtId="0" fontId="12" fillId="0" borderId="37" xfId="62" applyFont="1" applyFill="1" applyBorder="1" applyAlignment="1">
      <alignment horizontal="center" vertical="center" wrapText="1"/>
      <protection/>
    </xf>
    <xf numFmtId="0" fontId="12" fillId="0" borderId="14" xfId="62" applyFont="1" applyFill="1" applyBorder="1" applyAlignment="1">
      <alignment horizontal="center" vertical="center" wrapText="1"/>
      <protection/>
    </xf>
    <xf numFmtId="0" fontId="12" fillId="0" borderId="42" xfId="62" applyFont="1" applyFill="1" applyBorder="1" applyAlignment="1">
      <alignment horizontal="center" vertical="center" wrapText="1"/>
      <protection/>
    </xf>
    <xf numFmtId="3" fontId="12" fillId="0" borderId="66" xfId="62" applyNumberFormat="1" applyFont="1" applyFill="1" applyBorder="1" applyAlignment="1">
      <alignment vertical="center"/>
      <protection/>
    </xf>
    <xf numFmtId="3" fontId="12" fillId="0" borderId="23" xfId="62" applyNumberFormat="1" applyFont="1" applyFill="1" applyBorder="1" applyAlignment="1">
      <alignment vertical="center"/>
      <protection/>
    </xf>
    <xf numFmtId="3" fontId="12" fillId="0" borderId="35" xfId="62" applyNumberFormat="1" applyFont="1" applyFill="1" applyBorder="1" applyAlignment="1">
      <alignment vertical="center"/>
      <protection/>
    </xf>
    <xf numFmtId="3" fontId="12" fillId="0" borderId="36" xfId="62" applyNumberFormat="1" applyFont="1" applyFill="1" applyBorder="1" applyAlignment="1">
      <alignment vertical="center"/>
      <protection/>
    </xf>
    <xf numFmtId="3" fontId="12" fillId="0" borderId="0" xfId="62" applyNumberFormat="1" applyFont="1" applyFill="1" applyBorder="1" applyAlignment="1">
      <alignment vertical="center"/>
      <protection/>
    </xf>
    <xf numFmtId="3" fontId="12" fillId="0" borderId="41" xfId="62" applyNumberFormat="1" applyFont="1" applyFill="1" applyBorder="1" applyAlignment="1">
      <alignment vertical="center"/>
      <protection/>
    </xf>
    <xf numFmtId="3" fontId="12" fillId="0" borderId="37" xfId="62" applyNumberFormat="1" applyFont="1" applyFill="1" applyBorder="1" applyAlignment="1">
      <alignment vertical="center"/>
      <protection/>
    </xf>
    <xf numFmtId="3" fontId="12" fillId="0" borderId="14" xfId="62" applyNumberFormat="1" applyFont="1" applyFill="1" applyBorder="1" applyAlignment="1">
      <alignment vertical="center"/>
      <protection/>
    </xf>
    <xf numFmtId="3" fontId="12" fillId="0" borderId="42" xfId="62" applyNumberFormat="1" applyFont="1" applyFill="1" applyBorder="1" applyAlignment="1">
      <alignment vertical="center"/>
      <protection/>
    </xf>
    <xf numFmtId="0" fontId="76" fillId="0" borderId="0" xfId="0" applyFont="1" applyAlignment="1">
      <alignment horizontal="right" vertical="center"/>
    </xf>
    <xf numFmtId="0" fontId="5" fillId="0" borderId="0" xfId="0" applyFont="1" applyAlignment="1">
      <alignment horizontal="right" vertical="center"/>
    </xf>
    <xf numFmtId="0" fontId="76" fillId="0" borderId="120" xfId="0" applyFont="1" applyBorder="1" applyAlignment="1">
      <alignment vertical="center" shrinkToFit="1"/>
    </xf>
    <xf numFmtId="0" fontId="5" fillId="0" borderId="121" xfId="0" applyFont="1" applyBorder="1" applyAlignment="1">
      <alignment vertical="center" shrinkToFit="1"/>
    </xf>
    <xf numFmtId="0" fontId="5" fillId="0" borderId="122" xfId="0" applyFont="1" applyBorder="1" applyAlignment="1">
      <alignment vertical="center" shrinkToFit="1"/>
    </xf>
    <xf numFmtId="0" fontId="80" fillId="0" borderId="0" xfId="0" applyFont="1" applyAlignment="1">
      <alignment horizontal="left" vertical="center"/>
    </xf>
    <xf numFmtId="0" fontId="12" fillId="0" borderId="66" xfId="62" applyFont="1" applyFill="1" applyBorder="1" applyAlignment="1">
      <alignment horizontal="center"/>
      <protection/>
    </xf>
    <xf numFmtId="0" fontId="12" fillId="0" borderId="23" xfId="62" applyFont="1" applyFill="1" applyBorder="1" applyAlignment="1">
      <alignment horizontal="center"/>
      <protection/>
    </xf>
    <xf numFmtId="0" fontId="12" fillId="0" borderId="37" xfId="62" applyFont="1" applyFill="1" applyBorder="1" applyAlignment="1">
      <alignment horizontal="center"/>
      <protection/>
    </xf>
    <xf numFmtId="0" fontId="12" fillId="0" borderId="14" xfId="62" applyFont="1" applyFill="1" applyBorder="1" applyAlignment="1">
      <alignment horizontal="center"/>
      <protection/>
    </xf>
    <xf numFmtId="0" fontId="12" fillId="0" borderId="23" xfId="62" applyFont="1" applyFill="1" applyBorder="1" applyAlignment="1">
      <alignment horizontal="center" vertical="top"/>
      <protection/>
    </xf>
    <xf numFmtId="0" fontId="12" fillId="0" borderId="35" xfId="62" applyFont="1" applyFill="1" applyBorder="1" applyAlignment="1">
      <alignment horizontal="center" vertical="top"/>
      <protection/>
    </xf>
    <xf numFmtId="0" fontId="12" fillId="0" borderId="14" xfId="62" applyFont="1" applyFill="1" applyBorder="1" applyAlignment="1">
      <alignment horizontal="center" vertical="top"/>
      <protection/>
    </xf>
    <xf numFmtId="0" fontId="12" fillId="0" borderId="42" xfId="62" applyFont="1" applyFill="1" applyBorder="1" applyAlignment="1">
      <alignment horizontal="center" vertical="top"/>
      <protection/>
    </xf>
    <xf numFmtId="0" fontId="5" fillId="0" borderId="0" xfId="0" applyFont="1" applyAlignment="1">
      <alignment vertical="center"/>
    </xf>
    <xf numFmtId="0" fontId="76" fillId="0" borderId="0" xfId="0" applyFont="1" applyAlignment="1">
      <alignment vertical="center"/>
    </xf>
    <xf numFmtId="0" fontId="76" fillId="0" borderId="0" xfId="0" applyFont="1" applyAlignment="1">
      <alignment horizontal="left" vertical="center"/>
    </xf>
    <xf numFmtId="0" fontId="77" fillId="0" borderId="0" xfId="0" applyFont="1" applyAlignment="1">
      <alignment vertical="center"/>
    </xf>
    <xf numFmtId="0" fontId="76" fillId="0" borderId="65" xfId="0" applyFont="1" applyBorder="1" applyAlignment="1">
      <alignment vertical="center"/>
    </xf>
    <xf numFmtId="0" fontId="76" fillId="0" borderId="94" xfId="0" applyFont="1" applyBorder="1" applyAlignment="1">
      <alignment vertical="center"/>
    </xf>
    <xf numFmtId="0" fontId="76" fillId="0" borderId="36" xfId="0" applyFont="1" applyBorder="1" applyAlignment="1">
      <alignment vertical="center"/>
    </xf>
    <xf numFmtId="0" fontId="5" fillId="0" borderId="94" xfId="0" applyFont="1" applyBorder="1" applyAlignment="1">
      <alignment vertical="center"/>
    </xf>
    <xf numFmtId="0" fontId="5" fillId="0" borderId="36" xfId="0" applyFont="1" applyBorder="1" applyAlignment="1">
      <alignment vertical="center"/>
    </xf>
    <xf numFmtId="49" fontId="16" fillId="0" borderId="36" xfId="0" applyNumberFormat="1" applyFont="1" applyBorder="1" applyAlignment="1">
      <alignment vertical="center" shrinkToFit="1"/>
    </xf>
    <xf numFmtId="49" fontId="5" fillId="0" borderId="0" xfId="0" applyNumberFormat="1" applyFont="1" applyAlignment="1">
      <alignment vertical="center" shrinkToFit="1"/>
    </xf>
    <xf numFmtId="49" fontId="5" fillId="0" borderId="36" xfId="0" applyNumberFormat="1" applyFont="1" applyBorder="1" applyAlignment="1">
      <alignment vertical="center" shrinkToFit="1"/>
    </xf>
    <xf numFmtId="0" fontId="76" fillId="0" borderId="64" xfId="0" applyFont="1" applyBorder="1" applyAlignment="1">
      <alignment horizontal="right" vertical="center"/>
    </xf>
    <xf numFmtId="0" fontId="5" fillId="0" borderId="104" xfId="0" applyFont="1" applyBorder="1" applyAlignment="1">
      <alignment horizontal="right" vertical="center"/>
    </xf>
    <xf numFmtId="0" fontId="76" fillId="0" borderId="65" xfId="0" applyFont="1" applyBorder="1" applyAlignment="1">
      <alignment vertical="center" shrinkToFit="1"/>
    </xf>
    <xf numFmtId="0" fontId="77" fillId="0" borderId="94" xfId="0" applyFont="1" applyBorder="1" applyAlignment="1">
      <alignment vertical="center" shrinkToFit="1"/>
    </xf>
    <xf numFmtId="0" fontId="77" fillId="0" borderId="36" xfId="0" applyFont="1" applyBorder="1" applyAlignment="1">
      <alignment vertical="center" shrinkToFit="1"/>
    </xf>
    <xf numFmtId="0" fontId="77" fillId="0" borderId="0" xfId="0" applyFont="1" applyAlignment="1">
      <alignment vertical="center" shrinkToFit="1"/>
    </xf>
    <xf numFmtId="0" fontId="76" fillId="0" borderId="123" xfId="0" applyFont="1" applyBorder="1" applyAlignment="1">
      <alignment horizontal="center" vertical="center"/>
    </xf>
    <xf numFmtId="0" fontId="76" fillId="0" borderId="77" xfId="0" applyFont="1" applyBorder="1" applyAlignment="1">
      <alignment horizontal="center" vertical="center"/>
    </xf>
    <xf numFmtId="0" fontId="76" fillId="0" borderId="102" xfId="0" applyFont="1" applyBorder="1" applyAlignment="1">
      <alignment horizontal="center" vertical="center"/>
    </xf>
    <xf numFmtId="0" fontId="76" fillId="0" borderId="124" xfId="0" applyFont="1" applyBorder="1" applyAlignment="1">
      <alignment horizontal="center" vertical="center"/>
    </xf>
    <xf numFmtId="0" fontId="76" fillId="0" borderId="125" xfId="0" applyFont="1" applyBorder="1" applyAlignment="1">
      <alignment horizontal="center" vertical="center"/>
    </xf>
    <xf numFmtId="0" fontId="76" fillId="0" borderId="126" xfId="0" applyFont="1" applyBorder="1" applyAlignment="1">
      <alignment horizontal="center" vertical="center"/>
    </xf>
    <xf numFmtId="0" fontId="22" fillId="0" borderId="39" xfId="62" applyFont="1" applyBorder="1" applyAlignment="1">
      <alignment horizontal="right" vertical="center"/>
      <protection/>
    </xf>
    <xf numFmtId="0" fontId="0" fillId="0" borderId="40" xfId="62" applyBorder="1" applyAlignment="1">
      <alignment horizontal="right" vertical="center"/>
      <protection/>
    </xf>
    <xf numFmtId="0" fontId="24" fillId="0" borderId="0" xfId="62" applyFont="1" applyAlignment="1">
      <alignment vertical="top" wrapText="1"/>
      <protection/>
    </xf>
    <xf numFmtId="0" fontId="0" fillId="0" borderId="0" xfId="62" applyAlignment="1">
      <alignment vertical="top"/>
      <protection/>
    </xf>
    <xf numFmtId="0" fontId="22" fillId="0" borderId="0" xfId="62" applyFont="1" applyAlignment="1">
      <alignment horizontal="left"/>
      <protection/>
    </xf>
    <xf numFmtId="0" fontId="22" fillId="0" borderId="38" xfId="62" applyFont="1" applyBorder="1" applyAlignment="1">
      <alignment horizontal="left"/>
      <protection/>
    </xf>
    <xf numFmtId="0" fontId="22" fillId="0" borderId="39" xfId="62" applyFont="1" applyBorder="1" applyAlignment="1">
      <alignment horizontal="left"/>
      <protection/>
    </xf>
    <xf numFmtId="0" fontId="22" fillId="0" borderId="23" xfId="62" applyFont="1" applyBorder="1" applyAlignment="1">
      <alignment horizontal="left"/>
      <protection/>
    </xf>
    <xf numFmtId="0" fontId="74" fillId="0" borderId="0" xfId="0" applyFont="1" applyAlignment="1">
      <alignment horizontal="right" vertical="center"/>
    </xf>
    <xf numFmtId="0" fontId="0" fillId="0" borderId="0" xfId="0" applyAlignment="1">
      <alignment horizontal="right" vertical="center"/>
    </xf>
    <xf numFmtId="0" fontId="22" fillId="0" borderId="66" xfId="62" applyFont="1" applyBorder="1" applyAlignment="1">
      <alignment horizontal="left"/>
      <protection/>
    </xf>
    <xf numFmtId="0" fontId="22" fillId="0" borderId="36" xfId="62" applyFont="1" applyBorder="1" applyAlignment="1">
      <alignment horizontal="left"/>
      <protection/>
    </xf>
    <xf numFmtId="0" fontId="22" fillId="0" borderId="38" xfId="62" applyFont="1" applyBorder="1" applyAlignment="1">
      <alignment horizontal="left" vertical="center"/>
      <protection/>
    </xf>
    <xf numFmtId="0" fontId="22" fillId="0" borderId="39" xfId="62" applyFont="1" applyBorder="1" applyAlignment="1">
      <alignment horizontal="left" vertical="center"/>
      <protection/>
    </xf>
    <xf numFmtId="0" fontId="22" fillId="0" borderId="23" xfId="62" applyFont="1" applyBorder="1" applyAlignment="1">
      <alignment horizontal="left" vertical="center"/>
      <protection/>
    </xf>
    <xf numFmtId="0" fontId="22" fillId="0" borderId="127" xfId="62" applyFont="1" applyBorder="1" applyAlignment="1">
      <alignment horizontal="left" vertical="center"/>
      <protection/>
    </xf>
    <xf numFmtId="0" fontId="22" fillId="0" borderId="94" xfId="62" applyFont="1" applyBorder="1" applyAlignment="1">
      <alignment horizontal="left" vertical="center"/>
      <protection/>
    </xf>
    <xf numFmtId="0" fontId="22" fillId="0" borderId="128" xfId="62" applyFont="1" applyBorder="1" applyAlignment="1">
      <alignment horizontal="left" vertical="center"/>
      <protection/>
    </xf>
    <xf numFmtId="0" fontId="22" fillId="0" borderId="82" xfId="62" applyFont="1" applyBorder="1" applyAlignment="1">
      <alignment horizontal="left" vertical="center"/>
      <protection/>
    </xf>
    <xf numFmtId="0" fontId="22" fillId="0" borderId="94" xfId="62" applyFont="1" applyBorder="1" applyAlignment="1">
      <alignment horizontal="center" vertical="center"/>
      <protection/>
    </xf>
    <xf numFmtId="0" fontId="22" fillId="0" borderId="129" xfId="62" applyFont="1" applyBorder="1" applyAlignment="1">
      <alignment horizontal="center" vertical="center"/>
      <protection/>
    </xf>
    <xf numFmtId="0" fontId="22" fillId="0" borderId="82" xfId="62" applyFont="1" applyBorder="1" applyAlignment="1">
      <alignment horizontal="center" vertical="center"/>
      <protection/>
    </xf>
    <xf numFmtId="0" fontId="22" fillId="0" borderId="130" xfId="62" applyFont="1" applyBorder="1" applyAlignment="1">
      <alignment horizontal="center" vertical="center"/>
      <protection/>
    </xf>
    <xf numFmtId="0" fontId="22" fillId="0" borderId="0" xfId="62" applyFont="1" applyAlignment="1">
      <alignment horizontal="left" vertical="center"/>
      <protection/>
    </xf>
    <xf numFmtId="0" fontId="22" fillId="0" borderId="94" xfId="62" applyFont="1" applyBorder="1" applyAlignment="1">
      <alignment vertical="center"/>
      <protection/>
    </xf>
    <xf numFmtId="0" fontId="22" fillId="0" borderId="129" xfId="62" applyFont="1" applyBorder="1" applyAlignment="1">
      <alignment vertical="center"/>
      <protection/>
    </xf>
    <xf numFmtId="0" fontId="22" fillId="0" borderId="82" xfId="62" applyFont="1" applyBorder="1" applyAlignment="1">
      <alignment vertical="center"/>
      <protection/>
    </xf>
    <xf numFmtId="0" fontId="22" fillId="0" borderId="130" xfId="62" applyFont="1" applyBorder="1" applyAlignment="1">
      <alignment vertical="center"/>
      <protection/>
    </xf>
    <xf numFmtId="0" fontId="22" fillId="0" borderId="64" xfId="62" applyFont="1" applyBorder="1" applyAlignment="1">
      <alignment horizontal="right" vertical="center"/>
      <protection/>
    </xf>
    <xf numFmtId="0" fontId="0" fillId="0" borderId="64" xfId="62" applyBorder="1" applyAlignment="1">
      <alignment horizontal="right" vertical="center"/>
      <protection/>
    </xf>
    <xf numFmtId="0" fontId="0" fillId="0" borderId="104" xfId="62" applyBorder="1" applyAlignment="1">
      <alignment vertical="center"/>
      <protection/>
    </xf>
    <xf numFmtId="0" fontId="0" fillId="0" borderId="14" xfId="0" applyBorder="1" applyAlignment="1">
      <alignment vertical="center"/>
    </xf>
    <xf numFmtId="0" fontId="0" fillId="0" borderId="14" xfId="0" applyBorder="1" applyAlignment="1">
      <alignment horizontal="right" vertical="center"/>
    </xf>
    <xf numFmtId="0" fontId="74" fillId="0" borderId="66" xfId="0" applyFont="1" applyBorder="1" applyAlignment="1">
      <alignment horizontal="left" vertical="center"/>
    </xf>
    <xf numFmtId="0" fontId="74" fillId="0" borderId="23" xfId="0" applyFont="1" applyBorder="1" applyAlignment="1">
      <alignment horizontal="left" vertical="center"/>
    </xf>
    <xf numFmtId="0" fontId="74" fillId="0" borderId="35" xfId="0" applyFont="1" applyBorder="1" applyAlignment="1">
      <alignment horizontal="left" vertical="center"/>
    </xf>
    <xf numFmtId="0" fontId="74" fillId="0" borderId="37" xfId="0" applyFont="1" applyBorder="1" applyAlignment="1">
      <alignment horizontal="left" vertical="center"/>
    </xf>
    <xf numFmtId="0" fontId="74" fillId="0" borderId="14" xfId="0" applyFont="1" applyBorder="1" applyAlignment="1">
      <alignment horizontal="left" vertical="center"/>
    </xf>
    <xf numFmtId="0" fontId="74" fillId="0" borderId="42" xfId="0" applyFont="1" applyBorder="1" applyAlignment="1">
      <alignment horizontal="left" vertical="center"/>
    </xf>
    <xf numFmtId="0" fontId="74" fillId="0" borderId="64" xfId="0" applyFont="1" applyBorder="1" applyAlignment="1">
      <alignment horizontal="right" vertical="center"/>
    </xf>
    <xf numFmtId="0" fontId="0" fillId="0" borderId="104" xfId="0" applyBorder="1" applyAlignment="1">
      <alignment horizontal="right" vertical="center"/>
    </xf>
    <xf numFmtId="0" fontId="22" fillId="0" borderId="63" xfId="62" applyFont="1" applyBorder="1" applyAlignment="1">
      <alignment horizontal="left" vertical="center"/>
      <protection/>
    </xf>
    <xf numFmtId="0" fontId="22" fillId="0" borderId="64" xfId="62" applyFont="1" applyBorder="1" applyAlignment="1">
      <alignment horizontal="left" vertical="center"/>
      <protection/>
    </xf>
    <xf numFmtId="0" fontId="22" fillId="0" borderId="64" xfId="62" applyFont="1" applyBorder="1" applyAlignment="1">
      <alignment vertical="center"/>
      <protection/>
    </xf>
    <xf numFmtId="0" fontId="22" fillId="0" borderId="39" xfId="62" applyFont="1" applyBorder="1" applyAlignment="1">
      <alignment vertical="center"/>
      <protection/>
    </xf>
    <xf numFmtId="0" fontId="0" fillId="0" borderId="40" xfId="62" applyBorder="1" applyAlignment="1">
      <alignment vertical="center"/>
      <protection/>
    </xf>
    <xf numFmtId="0" fontId="16" fillId="0" borderId="0" xfId="62" applyFont="1" applyAlignment="1">
      <alignment horizontal="center" vertical="center" shrinkToFit="1"/>
      <protection/>
    </xf>
    <xf numFmtId="0" fontId="22" fillId="0" borderId="131" xfId="62" applyFont="1" applyBorder="1" applyAlignment="1">
      <alignment horizontal="center" vertical="center"/>
      <protection/>
    </xf>
    <xf numFmtId="0" fontId="22" fillId="0" borderId="132" xfId="62" applyFont="1" applyBorder="1" applyAlignment="1">
      <alignment horizontal="center" vertical="center"/>
      <protection/>
    </xf>
    <xf numFmtId="0" fontId="22" fillId="0" borderId="133" xfId="62" applyFont="1" applyBorder="1" applyAlignment="1">
      <alignment horizontal="center" vertical="center"/>
      <protection/>
    </xf>
    <xf numFmtId="0" fontId="22" fillId="0" borderId="134" xfId="62" applyFont="1" applyBorder="1" applyAlignment="1">
      <alignment horizontal="center" vertical="center"/>
      <protection/>
    </xf>
    <xf numFmtId="0" fontId="22" fillId="0" borderId="135" xfId="62" applyFont="1" applyBorder="1" applyAlignment="1">
      <alignment horizontal="center" vertical="center"/>
      <protection/>
    </xf>
    <xf numFmtId="0" fontId="22" fillId="0" borderId="136" xfId="62" applyFont="1" applyBorder="1" applyAlignment="1">
      <alignment horizontal="center" vertical="center"/>
      <protection/>
    </xf>
    <xf numFmtId="0" fontId="22" fillId="0" borderId="66" xfId="62" applyFont="1" applyBorder="1" applyAlignment="1">
      <alignment vertical="center"/>
      <protection/>
    </xf>
    <xf numFmtId="0" fontId="22" fillId="0" borderId="23" xfId="62" applyFont="1" applyBorder="1" applyAlignment="1">
      <alignment vertical="center"/>
      <protection/>
    </xf>
    <xf numFmtId="0" fontId="22" fillId="0" borderId="35" xfId="62" applyFont="1" applyBorder="1" applyAlignment="1">
      <alignment vertical="center"/>
      <protection/>
    </xf>
    <xf numFmtId="0" fontId="22" fillId="0" borderId="37" xfId="62" applyFont="1" applyBorder="1" applyAlignment="1">
      <alignment vertical="center"/>
      <protection/>
    </xf>
    <xf numFmtId="0" fontId="22" fillId="0" borderId="14" xfId="62" applyFont="1" applyBorder="1" applyAlignment="1">
      <alignment vertical="center"/>
      <protection/>
    </xf>
    <xf numFmtId="0" fontId="22" fillId="0" borderId="42" xfId="62" applyFont="1" applyBorder="1" applyAlignment="1">
      <alignment vertical="center"/>
      <protection/>
    </xf>
    <xf numFmtId="0" fontId="22" fillId="0" borderId="135" xfId="62" applyFont="1" applyBorder="1" applyAlignment="1">
      <alignment horizontal="left" vertical="center"/>
      <protection/>
    </xf>
    <xf numFmtId="0" fontId="22" fillId="0" borderId="131" xfId="62" applyFont="1" applyBorder="1" applyAlignment="1">
      <alignment horizontal="left" vertical="center"/>
      <protection/>
    </xf>
    <xf numFmtId="0" fontId="22" fillId="0" borderId="136" xfId="62" applyFont="1" applyBorder="1" applyAlignment="1">
      <alignment horizontal="left" vertical="center"/>
      <protection/>
    </xf>
    <xf numFmtId="0" fontId="22" fillId="0" borderId="133" xfId="62" applyFont="1" applyBorder="1" applyAlignment="1">
      <alignment horizontal="left" vertical="center"/>
      <protection/>
    </xf>
    <xf numFmtId="49" fontId="22" fillId="0" borderId="132" xfId="62" applyNumberFormat="1" applyFont="1" applyBorder="1" applyAlignment="1">
      <alignment horizontal="center" vertical="center"/>
      <protection/>
    </xf>
    <xf numFmtId="49" fontId="22" fillId="0" borderId="134" xfId="62" applyNumberFormat="1" applyFont="1" applyBorder="1" applyAlignment="1">
      <alignment horizontal="center" vertical="center"/>
      <protection/>
    </xf>
    <xf numFmtId="0" fontId="22" fillId="0" borderId="39" xfId="62" applyFont="1" applyBorder="1" applyAlignment="1">
      <alignment horizontal="center" vertical="center"/>
      <protection/>
    </xf>
    <xf numFmtId="0" fontId="22" fillId="0" borderId="40" xfId="62" applyFont="1" applyBorder="1" applyAlignment="1">
      <alignment horizontal="center" vertical="center"/>
      <protection/>
    </xf>
    <xf numFmtId="0" fontId="0" fillId="0" borderId="64" xfId="62" applyBorder="1" applyAlignment="1">
      <alignment vertical="center"/>
      <protection/>
    </xf>
    <xf numFmtId="0" fontId="22" fillId="0" borderId="69" xfId="62" applyFont="1" applyBorder="1" applyAlignment="1">
      <alignment vertical="center"/>
      <protection/>
    </xf>
    <xf numFmtId="0" fontId="22" fillId="0" borderId="70" xfId="62" applyFont="1" applyBorder="1" applyAlignment="1">
      <alignment vertical="center"/>
      <protection/>
    </xf>
    <xf numFmtId="0" fontId="22" fillId="0" borderId="71" xfId="62" applyFont="1" applyBorder="1" applyAlignment="1">
      <alignment vertical="center"/>
      <protection/>
    </xf>
    <xf numFmtId="0" fontId="22" fillId="0" borderId="36" xfId="62" applyFont="1" applyBorder="1" applyAlignment="1">
      <alignment horizontal="left" vertical="center"/>
      <protection/>
    </xf>
    <xf numFmtId="0" fontId="22" fillId="0" borderId="0" xfId="62" applyFont="1" applyAlignment="1">
      <alignment horizontal="right" vertical="center"/>
      <protection/>
    </xf>
    <xf numFmtId="0" fontId="22" fillId="0" borderId="127" xfId="62" applyFont="1" applyBorder="1" applyAlignment="1">
      <alignment vertical="center"/>
      <protection/>
    </xf>
    <xf numFmtId="0" fontId="22" fillId="0" borderId="128" xfId="62" applyFont="1" applyBorder="1" applyAlignment="1">
      <alignment vertical="center"/>
      <protection/>
    </xf>
    <xf numFmtId="0" fontId="22" fillId="0" borderId="137" xfId="62" applyFont="1" applyBorder="1" applyAlignment="1">
      <alignment horizontal="center" vertical="center"/>
      <protection/>
    </xf>
    <xf numFmtId="0" fontId="0" fillId="0" borderId="99" xfId="62" applyBorder="1" applyAlignment="1">
      <alignment horizontal="center" vertical="center"/>
      <protection/>
    </xf>
    <xf numFmtId="0" fontId="0" fillId="0" borderId="138" xfId="62" applyBorder="1" applyAlignment="1">
      <alignment horizontal="center" vertical="center"/>
      <protection/>
    </xf>
    <xf numFmtId="0" fontId="22" fillId="0" borderId="99" xfId="62" applyFont="1" applyBorder="1" applyAlignment="1">
      <alignment horizontal="center" vertical="center"/>
      <protection/>
    </xf>
    <xf numFmtId="0" fontId="22" fillId="0" borderId="138" xfId="62" applyFont="1" applyBorder="1" applyAlignment="1">
      <alignment horizontal="center" vertical="center"/>
      <protection/>
    </xf>
    <xf numFmtId="0" fontId="22" fillId="0" borderId="0" xfId="62" applyFont="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9525</xdr:rowOff>
    </xdr:from>
    <xdr:to>
      <xdr:col>9</xdr:col>
      <xdr:colOff>9525</xdr:colOff>
      <xdr:row>48</xdr:row>
      <xdr:rowOff>114300</xdr:rowOff>
    </xdr:to>
    <xdr:sp>
      <xdr:nvSpPr>
        <xdr:cNvPr id="1" name="Line 1"/>
        <xdr:cNvSpPr>
          <a:spLocks/>
        </xdr:cNvSpPr>
      </xdr:nvSpPr>
      <xdr:spPr>
        <a:xfrm>
          <a:off x="285750" y="8143875"/>
          <a:ext cx="1133475"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0"/>
  <sheetViews>
    <sheetView showGridLines="0" tabSelected="1" zoomScalePageLayoutView="0" workbookViewId="0" topLeftCell="A1">
      <selection activeCell="A1" sqref="A1"/>
    </sheetView>
  </sheetViews>
  <sheetFormatPr defaultColWidth="4.625" defaultRowHeight="19.5" customHeight="1"/>
  <cols>
    <col min="1" max="16384" width="4.625" style="87" customWidth="1"/>
  </cols>
  <sheetData>
    <row r="1" ht="19.5" customHeight="1">
      <c r="A1" s="86" t="s">
        <v>219</v>
      </c>
    </row>
    <row r="3" spans="1:5" ht="19.5" customHeight="1">
      <c r="A3" s="674" t="s">
        <v>307</v>
      </c>
      <c r="B3" s="674"/>
      <c r="C3" s="674"/>
      <c r="D3" s="674"/>
      <c r="E3" s="676"/>
    </row>
    <row r="4" spans="1:5" ht="19.5" customHeight="1">
      <c r="A4" s="674" t="s">
        <v>313</v>
      </c>
      <c r="B4" s="674"/>
      <c r="C4" s="674"/>
      <c r="D4" s="674"/>
      <c r="E4" s="676"/>
    </row>
    <row r="5" spans="1:4" ht="19.5" customHeight="1">
      <c r="A5" s="678" t="s">
        <v>421</v>
      </c>
      <c r="B5" s="678"/>
      <c r="C5" s="678"/>
      <c r="D5" s="678"/>
    </row>
    <row r="6" spans="1:2" ht="19.5" customHeight="1">
      <c r="A6" s="674" t="s">
        <v>422</v>
      </c>
      <c r="B6" s="674"/>
    </row>
    <row r="7" spans="2:5" ht="19.5" customHeight="1">
      <c r="B7" s="675" t="s">
        <v>66</v>
      </c>
      <c r="C7" s="675"/>
      <c r="D7" s="675"/>
      <c r="E7" s="675"/>
    </row>
    <row r="8" spans="2:6" ht="19.5" customHeight="1">
      <c r="B8" s="674" t="s">
        <v>423</v>
      </c>
      <c r="C8" s="674"/>
      <c r="D8" s="674"/>
      <c r="E8" s="674"/>
      <c r="F8" s="674"/>
    </row>
    <row r="9" spans="3:8" ht="19.5" customHeight="1">
      <c r="C9" s="675" t="s">
        <v>64</v>
      </c>
      <c r="D9" s="675"/>
      <c r="E9" s="675"/>
      <c r="F9" s="675"/>
      <c r="G9" s="88"/>
      <c r="H9" s="88"/>
    </row>
    <row r="10" spans="3:7" ht="19.5" customHeight="1">
      <c r="C10" s="677" t="s">
        <v>65</v>
      </c>
      <c r="D10" s="677"/>
      <c r="E10" s="677"/>
      <c r="F10" s="677"/>
      <c r="G10" s="677"/>
    </row>
    <row r="11" spans="2:10" ht="19.5" customHeight="1">
      <c r="B11" s="675" t="s">
        <v>67</v>
      </c>
      <c r="C11" s="675"/>
      <c r="D11" s="675"/>
      <c r="E11" s="675"/>
      <c r="F11" s="675"/>
      <c r="G11" s="675"/>
      <c r="H11" s="675"/>
      <c r="I11" s="675"/>
      <c r="J11" s="675"/>
    </row>
    <row r="12" spans="2:15" ht="19.5" customHeight="1">
      <c r="B12" s="675" t="s">
        <v>109</v>
      </c>
      <c r="C12" s="675"/>
      <c r="D12" s="675"/>
      <c r="E12" s="675"/>
      <c r="F12" s="675"/>
      <c r="G12" s="675"/>
      <c r="H12" s="675"/>
      <c r="I12" s="675"/>
      <c r="J12" s="675"/>
      <c r="K12" s="675"/>
      <c r="L12" s="675"/>
      <c r="M12" s="675"/>
      <c r="N12" s="675"/>
      <c r="O12" s="675"/>
    </row>
    <row r="13" spans="1:2" ht="19.5" customHeight="1">
      <c r="A13" s="674" t="s">
        <v>424</v>
      </c>
      <c r="B13" s="674"/>
    </row>
    <row r="14" spans="2:7" ht="19.5" customHeight="1">
      <c r="B14" s="674" t="s">
        <v>425</v>
      </c>
      <c r="C14" s="674"/>
      <c r="D14" s="674"/>
      <c r="E14" s="674"/>
      <c r="F14" s="674"/>
      <c r="G14" s="674"/>
    </row>
    <row r="15" spans="2:7" ht="19.5" customHeight="1">
      <c r="B15" s="674" t="s">
        <v>426</v>
      </c>
      <c r="C15" s="674"/>
      <c r="D15" s="674"/>
      <c r="E15" s="674"/>
      <c r="F15" s="674"/>
      <c r="G15" s="674"/>
    </row>
    <row r="16" spans="2:6" ht="19.5" customHeight="1">
      <c r="B16" s="674" t="s">
        <v>427</v>
      </c>
      <c r="C16" s="674"/>
      <c r="D16" s="674"/>
      <c r="E16" s="674"/>
      <c r="F16" s="674"/>
    </row>
    <row r="17" spans="1:3" ht="19.5" customHeight="1">
      <c r="A17" s="674" t="s">
        <v>428</v>
      </c>
      <c r="B17" s="674"/>
      <c r="C17" s="674"/>
    </row>
    <row r="18" spans="2:7" ht="19.5" customHeight="1">
      <c r="B18" s="674" t="s">
        <v>429</v>
      </c>
      <c r="C18" s="674"/>
      <c r="D18" s="674"/>
      <c r="E18" s="674"/>
      <c r="F18" s="674"/>
      <c r="G18" s="674"/>
    </row>
    <row r="19" spans="2:8" ht="19.5" customHeight="1">
      <c r="B19" s="675" t="s">
        <v>68</v>
      </c>
      <c r="C19" s="675"/>
      <c r="D19" s="675"/>
      <c r="E19" s="675"/>
      <c r="F19" s="675"/>
      <c r="G19" s="675"/>
      <c r="H19" s="675"/>
    </row>
    <row r="20" spans="2:8" ht="19.5" customHeight="1">
      <c r="B20" s="675" t="s">
        <v>108</v>
      </c>
      <c r="C20" s="675"/>
      <c r="D20" s="675"/>
      <c r="E20" s="675"/>
      <c r="F20" s="675"/>
      <c r="G20" s="675"/>
      <c r="H20" s="675"/>
    </row>
    <row r="21" spans="2:8" ht="19.5" customHeight="1">
      <c r="B21" s="675" t="s">
        <v>69</v>
      </c>
      <c r="C21" s="675"/>
      <c r="D21" s="675"/>
      <c r="E21" s="675"/>
      <c r="F21" s="675"/>
      <c r="G21" s="675"/>
      <c r="H21" s="675"/>
    </row>
    <row r="22" spans="2:7" ht="19.5" customHeight="1">
      <c r="B22" s="675" t="s">
        <v>70</v>
      </c>
      <c r="C22" s="675"/>
      <c r="D22" s="675"/>
      <c r="E22" s="675"/>
      <c r="F22" s="675"/>
      <c r="G22" s="675"/>
    </row>
    <row r="23" spans="2:9" ht="19.5" customHeight="1">
      <c r="B23" s="674" t="s">
        <v>107</v>
      </c>
      <c r="C23" s="674"/>
      <c r="D23" s="674"/>
      <c r="E23" s="674"/>
      <c r="F23" s="674"/>
      <c r="G23" s="674"/>
      <c r="H23" s="674"/>
      <c r="I23" s="674"/>
    </row>
    <row r="24" spans="1:2" ht="19.5" customHeight="1">
      <c r="A24" s="674" t="s">
        <v>430</v>
      </c>
      <c r="B24" s="674"/>
    </row>
    <row r="25" spans="2:8" ht="19.5" customHeight="1">
      <c r="B25" s="674" t="s">
        <v>431</v>
      </c>
      <c r="C25" s="674"/>
      <c r="D25" s="674"/>
      <c r="E25" s="674"/>
      <c r="F25" s="674"/>
      <c r="G25" s="674"/>
      <c r="H25" s="674"/>
    </row>
    <row r="26" spans="2:7" ht="19.5" customHeight="1">
      <c r="B26" s="674" t="s">
        <v>443</v>
      </c>
      <c r="C26" s="674"/>
      <c r="D26" s="674"/>
      <c r="E26" s="674"/>
      <c r="F26" s="674"/>
      <c r="G26" s="674"/>
    </row>
    <row r="27" spans="2:8" ht="19.5" customHeight="1">
      <c r="B27" s="674" t="s">
        <v>444</v>
      </c>
      <c r="C27" s="674"/>
      <c r="D27" s="674"/>
      <c r="E27" s="674"/>
      <c r="F27" s="674"/>
      <c r="G27" s="674"/>
      <c r="H27" s="674"/>
    </row>
    <row r="28" spans="1:8" ht="19.5" customHeight="1">
      <c r="A28" s="675" t="s">
        <v>58</v>
      </c>
      <c r="B28" s="675"/>
      <c r="C28" s="675"/>
      <c r="D28" s="675"/>
      <c r="E28" s="675"/>
      <c r="F28" s="675"/>
      <c r="G28" s="675"/>
      <c r="H28" s="238" t="s">
        <v>310</v>
      </c>
    </row>
    <row r="29" ht="19.5" customHeight="1">
      <c r="H29" s="237" t="s">
        <v>311</v>
      </c>
    </row>
    <row r="30" ht="19.5" customHeight="1">
      <c r="H30" s="237" t="s">
        <v>309</v>
      </c>
    </row>
  </sheetData>
  <sheetProtection/>
  <mergeCells count="26">
    <mergeCell ref="A3:E3"/>
    <mergeCell ref="A4:E4"/>
    <mergeCell ref="B11:J11"/>
    <mergeCell ref="B12:O12"/>
    <mergeCell ref="C9:F9"/>
    <mergeCell ref="C10:G10"/>
    <mergeCell ref="B7:E7"/>
    <mergeCell ref="B8:F8"/>
    <mergeCell ref="A5:D5"/>
    <mergeCell ref="A6:B6"/>
    <mergeCell ref="B19:H19"/>
    <mergeCell ref="B20:H20"/>
    <mergeCell ref="A13:B13"/>
    <mergeCell ref="B14:G14"/>
    <mergeCell ref="B15:G15"/>
    <mergeCell ref="B16:F16"/>
    <mergeCell ref="A17:C17"/>
    <mergeCell ref="B18:G18"/>
    <mergeCell ref="B27:H27"/>
    <mergeCell ref="A28:G28"/>
    <mergeCell ref="B21:H21"/>
    <mergeCell ref="B22:G22"/>
    <mergeCell ref="B23:I23"/>
    <mergeCell ref="A24:B24"/>
    <mergeCell ref="B25:H25"/>
    <mergeCell ref="B26:G26"/>
  </mergeCells>
  <hyperlinks>
    <hyperlink ref="A3:D3" location="歳入予算・決算!A1" display="１．歳入予算及び決算"/>
    <hyperlink ref="A4:D4" location="歳出予算・決算!A1" display="２．歳出予算及び決算"/>
    <hyperlink ref="A5:D5" location="起債!A1" display="３．起債の現在高"/>
    <hyperlink ref="A6:B6" location="市税!A1" display="４．市税"/>
    <hyperlink ref="B8:F8" location="固定資産!A1" display="４－（２）固定資産評価額"/>
    <hyperlink ref="C9:F9" location="固定資産!A3" display="（ア）土地評価額"/>
    <hyperlink ref="C10:G10" location="固定資産!A42" display="（イ）家屋評価額"/>
    <hyperlink ref="A13:B13" location="市長・議長!A1" display="５．市政"/>
    <hyperlink ref="B14:G14" location="市長・議長!A3" display="５－（１）歴代市長就任年月日"/>
    <hyperlink ref="B15:G15" location="市長・議長!E3" display="５－（２）歴代議長就任年月日"/>
    <hyperlink ref="B16:F16" location="市職員!A1" display="５－（３）市職員定数"/>
    <hyperlink ref="A17:C17" location="議会１!A1" display="６．市議会"/>
    <hyperlink ref="B18:G18" location="議会１!A3" display="６－（１）市議会会派別議員状況"/>
    <hyperlink ref="B23:I23" location="議会６!A1" display="６－（６）平成１８年請願・陳情の処理状況"/>
    <hyperlink ref="A24:B24" location="選挙１!A1" display="７．選挙"/>
    <hyperlink ref="B25:H25" location="選挙１!A3" display="７－（１）永久選挙人名簿登録者数"/>
    <hyperlink ref="B26:G26" location="選挙２!A1" display="７－（２）選挙投票状況"/>
    <hyperlink ref="B27:H27" location="選挙３!A1" display="７－（３）選挙人名簿定時登録者数"/>
    <hyperlink ref="A28:G28" location="組織図１!A1" display="８．釧路市組織・機構及び配置人員"/>
    <hyperlink ref="B7:E7" location="市税!A3" display="４－（１）市税"/>
    <hyperlink ref="B11:J11" location="市民税１!A1" display="４－（３）市民税納税義務者及び平均課税額"/>
    <hyperlink ref="B12:O12" location="市民税２!A1" display="４－（４）平成１７年度分市民税課税標準額段階別納税者数及び所得割額"/>
    <hyperlink ref="B19:H19" location="議会２!A1" display="６－（２）市議会開会及び付議案件数"/>
    <hyperlink ref="B20:H20" location="議会３!A1" display="６－（３）平成１８年市議会開催状況"/>
    <hyperlink ref="B21:H21" location="議会４!A1" display="６－（４）市議会常任・特別委員会日数"/>
    <hyperlink ref="B22:G22" location="議会５!A1" display="６－（５）市議会議決状況"/>
    <hyperlink ref="H29" location="組織図２!A1" display="（２）"/>
    <hyperlink ref="H30" location="組織図３!A1" display="（３）"/>
    <hyperlink ref="H28" location="組織図１!A1" display="（１）"/>
  </hyperlinks>
  <printOptions/>
  <pageMargins left="0.75" right="0.75" top="1" bottom="1" header="0.512" footer="0.512"/>
  <pageSetup horizontalDpi="600" verticalDpi="600" orientation="portrait" paperSize="9" r:id="rId1"/>
  <ignoredErrors>
    <ignoredError sqref="H28:H30" numberStoredAsText="1"/>
  </ignoredErrors>
</worksheet>
</file>

<file path=xl/worksheets/sheet10.xml><?xml version="1.0" encoding="utf-8"?>
<worksheet xmlns="http://schemas.openxmlformats.org/spreadsheetml/2006/main" xmlns:r="http://schemas.openxmlformats.org/officeDocument/2006/relationships">
  <dimension ref="A1:G14"/>
  <sheetViews>
    <sheetView showGridLines="0" zoomScale="115" zoomScaleNormal="115" zoomScalePageLayoutView="0" workbookViewId="0" topLeftCell="A1">
      <pane ySplit="5" topLeftCell="A6" activePane="bottomLeft" state="frozen"/>
      <selection pane="topLeft" activeCell="A1" sqref="A1:H1"/>
      <selection pane="bottomLeft" activeCell="A1" sqref="A1:H1"/>
    </sheetView>
  </sheetViews>
  <sheetFormatPr defaultColWidth="9.00390625" defaultRowHeight="13.5" customHeight="1"/>
  <cols>
    <col min="1" max="1" width="6.125" style="33" customWidth="1"/>
    <col min="2" max="3" width="18.875" style="33" customWidth="1"/>
    <col min="4" max="4" width="4.125" style="33" customWidth="1"/>
    <col min="5" max="5" width="6.125" style="33" customWidth="1"/>
    <col min="6" max="7" width="18.875" style="33" customWidth="1"/>
    <col min="8" max="16384" width="9.00390625" style="33" customWidth="1"/>
  </cols>
  <sheetData>
    <row r="1" spans="1:7" ht="19.5" customHeight="1">
      <c r="A1" s="686" t="s">
        <v>180</v>
      </c>
      <c r="B1" s="686"/>
      <c r="C1" s="686"/>
      <c r="D1" s="686"/>
      <c r="E1" s="686"/>
      <c r="F1" s="686"/>
      <c r="G1" s="686"/>
    </row>
    <row r="2" spans="1:7" ht="19.5" customHeight="1">
      <c r="A2" s="49"/>
      <c r="B2" s="49"/>
      <c r="C2" s="49"/>
      <c r="D2" s="49"/>
      <c r="E2" s="49"/>
      <c r="F2" s="49"/>
      <c r="G2" s="49"/>
    </row>
    <row r="3" spans="1:7" ht="19.5" customHeight="1">
      <c r="A3" s="35" t="s">
        <v>501</v>
      </c>
      <c r="B3" s="2"/>
      <c r="C3" s="2"/>
      <c r="E3" s="35" t="s">
        <v>502</v>
      </c>
      <c r="F3" s="2"/>
      <c r="G3" s="2"/>
    </row>
    <row r="4" spans="1:7" ht="13.5" customHeight="1">
      <c r="A4" s="50"/>
      <c r="B4" s="2"/>
      <c r="C4" s="2"/>
      <c r="E4" s="50"/>
      <c r="F4" s="2"/>
      <c r="G4" s="2"/>
    </row>
    <row r="5" spans="1:7" s="17" customFormat="1" ht="19.5" customHeight="1">
      <c r="A5" s="131" t="s">
        <v>204</v>
      </c>
      <c r="B5" s="110" t="s">
        <v>244</v>
      </c>
      <c r="C5" s="108" t="s">
        <v>245</v>
      </c>
      <c r="D5" s="1"/>
      <c r="E5" s="131" t="s">
        <v>204</v>
      </c>
      <c r="F5" s="110" t="s">
        <v>244</v>
      </c>
      <c r="G5" s="108" t="s">
        <v>245</v>
      </c>
    </row>
    <row r="6" spans="1:7" s="17" customFormat="1" ht="19.5" customHeight="1">
      <c r="A6" s="132" t="s">
        <v>205</v>
      </c>
      <c r="B6" s="292" t="s">
        <v>701</v>
      </c>
      <c r="C6" s="151" t="s">
        <v>246</v>
      </c>
      <c r="D6" s="1"/>
      <c r="E6" s="132" t="s">
        <v>205</v>
      </c>
      <c r="F6" s="292" t="s">
        <v>705</v>
      </c>
      <c r="G6" s="134" t="s">
        <v>247</v>
      </c>
    </row>
    <row r="7" spans="1:7" ht="19.5" customHeight="1">
      <c r="A7" s="161" t="s">
        <v>249</v>
      </c>
      <c r="B7" s="293" t="s">
        <v>702</v>
      </c>
      <c r="C7" s="165" t="s">
        <v>236</v>
      </c>
      <c r="D7" s="17"/>
      <c r="E7" s="161" t="s">
        <v>249</v>
      </c>
      <c r="F7" s="293" t="s">
        <v>706</v>
      </c>
      <c r="G7" s="162" t="s">
        <v>248</v>
      </c>
    </row>
    <row r="8" spans="1:7" ht="19.5" customHeight="1">
      <c r="A8" s="161" t="s">
        <v>384</v>
      </c>
      <c r="B8" s="293" t="s">
        <v>703</v>
      </c>
      <c r="C8" s="165" t="s">
        <v>236</v>
      </c>
      <c r="D8" s="17"/>
      <c r="E8" s="161" t="s">
        <v>384</v>
      </c>
      <c r="F8" s="293" t="s">
        <v>707</v>
      </c>
      <c r="G8" s="162" t="s">
        <v>385</v>
      </c>
    </row>
    <row r="9" spans="1:7" ht="19.5" customHeight="1">
      <c r="A9" s="161" t="s">
        <v>565</v>
      </c>
      <c r="B9" s="293" t="s">
        <v>704</v>
      </c>
      <c r="C9" s="165" t="s">
        <v>236</v>
      </c>
      <c r="D9" s="17"/>
      <c r="E9" s="161" t="s">
        <v>559</v>
      </c>
      <c r="F9" s="293" t="s">
        <v>708</v>
      </c>
      <c r="G9" s="162" t="s">
        <v>583</v>
      </c>
    </row>
    <row r="10" spans="1:7" ht="19.5" customHeight="1">
      <c r="A10" s="133" t="s">
        <v>758</v>
      </c>
      <c r="B10" s="294" t="s">
        <v>761</v>
      </c>
      <c r="C10" s="150" t="s">
        <v>236</v>
      </c>
      <c r="D10" s="17"/>
      <c r="E10" s="161" t="s">
        <v>582</v>
      </c>
      <c r="F10" s="293" t="s">
        <v>709</v>
      </c>
      <c r="G10" s="162" t="s">
        <v>584</v>
      </c>
    </row>
    <row r="11" spans="1:7" ht="19.5" customHeight="1">
      <c r="A11" s="163" t="s">
        <v>86</v>
      </c>
      <c r="B11" s="17"/>
      <c r="C11" s="17"/>
      <c r="E11" s="300" t="s">
        <v>734</v>
      </c>
      <c r="F11" s="301" t="s">
        <v>735</v>
      </c>
      <c r="G11" s="302" t="s">
        <v>247</v>
      </c>
    </row>
    <row r="12" spans="1:7" ht="19.5" customHeight="1">
      <c r="A12" s="17"/>
      <c r="B12" s="17"/>
      <c r="C12" s="17"/>
      <c r="E12" s="303" t="s">
        <v>760</v>
      </c>
      <c r="F12" s="304" t="s">
        <v>736</v>
      </c>
      <c r="G12" s="305" t="s">
        <v>737</v>
      </c>
    </row>
    <row r="13" spans="1:7" ht="19.5" customHeight="1">
      <c r="A13" s="17"/>
      <c r="B13" s="17"/>
      <c r="C13" s="17"/>
      <c r="E13" s="163" t="s">
        <v>566</v>
      </c>
      <c r="F13" s="36"/>
      <c r="G13" s="42"/>
    </row>
    <row r="14" spans="5:7" ht="19.5" customHeight="1">
      <c r="E14" s="36"/>
      <c r="F14" s="56"/>
      <c r="G14" s="42"/>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sheetProtection/>
  <mergeCells count="1">
    <mergeCell ref="A1:G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5"/>
  <sheetViews>
    <sheetView showGridLines="0" zoomScalePageLayoutView="0" workbookViewId="0" topLeftCell="A1">
      <pane xSplit="4" ySplit="3" topLeftCell="E4" activePane="bottomRight" state="frozen"/>
      <selection pane="topLeft" activeCell="A1" sqref="A1:H1"/>
      <selection pane="topRight" activeCell="A1" sqref="A1:H1"/>
      <selection pane="bottomLeft" activeCell="A1" sqref="A1:H1"/>
      <selection pane="bottomRight" activeCell="A1" sqref="A1:H1"/>
    </sheetView>
  </sheetViews>
  <sheetFormatPr defaultColWidth="9.00390625" defaultRowHeight="13.5" customHeight="1"/>
  <cols>
    <col min="1" max="1" width="1.12109375" style="33" customWidth="1"/>
    <col min="2" max="2" width="12.50390625" style="33" customWidth="1"/>
    <col min="3" max="3" width="10.75390625" style="33" customWidth="1"/>
    <col min="4" max="4" width="10.125" style="33" customWidth="1"/>
    <col min="5" max="8" width="14.25390625" style="33" customWidth="1"/>
    <col min="9" max="16384" width="9.00390625" style="33" customWidth="1"/>
  </cols>
  <sheetData>
    <row r="1" spans="1:8" ht="19.5" customHeight="1">
      <c r="A1" s="789" t="s">
        <v>206</v>
      </c>
      <c r="B1" s="789"/>
      <c r="C1" s="789"/>
      <c r="D1" s="789"/>
      <c r="E1" s="789"/>
      <c r="F1" s="789"/>
      <c r="G1" s="789"/>
      <c r="H1" s="789"/>
    </row>
    <row r="2" spans="1:8" ht="13.5" customHeight="1">
      <c r="A2" s="52" t="s">
        <v>207</v>
      </c>
      <c r="B2" s="52"/>
      <c r="D2" s="52"/>
      <c r="E2" s="52"/>
      <c r="F2" s="52"/>
      <c r="G2" s="52"/>
      <c r="H2" s="53" t="s">
        <v>60</v>
      </c>
    </row>
    <row r="3" spans="1:8" ht="13.5" customHeight="1">
      <c r="A3" s="790" t="s">
        <v>208</v>
      </c>
      <c r="B3" s="790"/>
      <c r="C3" s="790"/>
      <c r="D3" s="791"/>
      <c r="E3" s="135" t="s">
        <v>209</v>
      </c>
      <c r="F3" s="135" t="s">
        <v>210</v>
      </c>
      <c r="G3" s="135" t="s">
        <v>211</v>
      </c>
      <c r="H3" s="136" t="s">
        <v>212</v>
      </c>
    </row>
    <row r="4" spans="3:8" s="2" customFormat="1" ht="15" customHeight="1">
      <c r="C4" s="794" t="s">
        <v>667</v>
      </c>
      <c r="D4" s="795"/>
      <c r="E4" s="75">
        <v>2783</v>
      </c>
      <c r="F4" s="75">
        <v>17</v>
      </c>
      <c r="G4" s="75">
        <v>126</v>
      </c>
      <c r="H4" s="76">
        <v>252</v>
      </c>
    </row>
    <row r="5" spans="3:8" s="1" customFormat="1" ht="15" customHeight="1">
      <c r="C5" s="792" t="s">
        <v>636</v>
      </c>
      <c r="D5" s="793"/>
      <c r="E5" s="54">
        <v>2745</v>
      </c>
      <c r="F5" s="54">
        <v>18</v>
      </c>
      <c r="G5" s="54">
        <v>124</v>
      </c>
      <c r="H5" s="55">
        <v>253</v>
      </c>
    </row>
    <row r="6" spans="3:8" s="1" customFormat="1" ht="15" customHeight="1">
      <c r="C6" s="792" t="s">
        <v>637</v>
      </c>
      <c r="D6" s="793"/>
      <c r="E6" s="54">
        <v>2795</v>
      </c>
      <c r="F6" s="54">
        <v>18</v>
      </c>
      <c r="G6" s="54">
        <v>119</v>
      </c>
      <c r="H6" s="55">
        <v>239</v>
      </c>
    </row>
    <row r="7" spans="3:8" s="1" customFormat="1" ht="15" customHeight="1">
      <c r="C7" s="792" t="s">
        <v>638</v>
      </c>
      <c r="D7" s="793"/>
      <c r="E7" s="54">
        <v>2721</v>
      </c>
      <c r="F7" s="54">
        <v>19</v>
      </c>
      <c r="G7" s="54">
        <v>113</v>
      </c>
      <c r="H7" s="55">
        <v>232</v>
      </c>
    </row>
    <row r="8" spans="3:8" s="1" customFormat="1" ht="15" customHeight="1">
      <c r="C8" s="792" t="s">
        <v>668</v>
      </c>
      <c r="D8" s="793"/>
      <c r="E8" s="54">
        <v>2657</v>
      </c>
      <c r="F8" s="54">
        <v>19</v>
      </c>
      <c r="G8" s="54">
        <v>112</v>
      </c>
      <c r="H8" s="55">
        <v>227</v>
      </c>
    </row>
    <row r="9" spans="3:8" s="1" customFormat="1" ht="15" customHeight="1">
      <c r="C9" s="792" t="s">
        <v>639</v>
      </c>
      <c r="D9" s="793"/>
      <c r="E9" s="54">
        <v>2599</v>
      </c>
      <c r="F9" s="54">
        <v>16</v>
      </c>
      <c r="G9" s="54">
        <v>105</v>
      </c>
      <c r="H9" s="55">
        <v>216</v>
      </c>
    </row>
    <row r="10" spans="1:8" s="17" customFormat="1" ht="15" customHeight="1">
      <c r="A10" s="1"/>
      <c r="B10" s="1"/>
      <c r="C10" s="792" t="s">
        <v>640</v>
      </c>
      <c r="D10" s="793"/>
      <c r="E10" s="54">
        <v>2569</v>
      </c>
      <c r="F10" s="54">
        <v>16</v>
      </c>
      <c r="G10" s="54">
        <v>104</v>
      </c>
      <c r="H10" s="55">
        <v>213</v>
      </c>
    </row>
    <row r="11" spans="1:8" s="17" customFormat="1" ht="15" customHeight="1">
      <c r="A11" s="1"/>
      <c r="B11" s="1"/>
      <c r="C11" s="792" t="s">
        <v>641</v>
      </c>
      <c r="D11" s="793"/>
      <c r="E11" s="54">
        <v>2540</v>
      </c>
      <c r="F11" s="54">
        <v>16</v>
      </c>
      <c r="G11" s="54">
        <v>105</v>
      </c>
      <c r="H11" s="55">
        <v>212</v>
      </c>
    </row>
    <row r="12" spans="3:8" s="1" customFormat="1" ht="15" customHeight="1">
      <c r="C12" s="792" t="s">
        <v>642</v>
      </c>
      <c r="D12" s="793"/>
      <c r="E12" s="54">
        <v>2591</v>
      </c>
      <c r="F12" s="54">
        <v>16</v>
      </c>
      <c r="G12" s="54">
        <v>105</v>
      </c>
      <c r="H12" s="55">
        <v>204</v>
      </c>
    </row>
    <row r="13" spans="1:8" s="17" customFormat="1" ht="15" customHeight="1">
      <c r="A13" s="1"/>
      <c r="B13" s="1"/>
      <c r="C13" s="792" t="s">
        <v>643</v>
      </c>
      <c r="D13" s="793"/>
      <c r="E13" s="54">
        <v>2575</v>
      </c>
      <c r="F13" s="54">
        <v>16</v>
      </c>
      <c r="G13" s="54">
        <v>106</v>
      </c>
      <c r="H13" s="55">
        <v>199</v>
      </c>
    </row>
    <row r="14" spans="1:8" s="17" customFormat="1" ht="15" customHeight="1">
      <c r="A14" s="1"/>
      <c r="B14" s="1"/>
      <c r="C14" s="792" t="s">
        <v>644</v>
      </c>
      <c r="D14" s="793"/>
      <c r="E14" s="54">
        <v>2549</v>
      </c>
      <c r="F14" s="54">
        <v>16</v>
      </c>
      <c r="G14" s="54">
        <v>106</v>
      </c>
      <c r="H14" s="55">
        <v>202</v>
      </c>
    </row>
    <row r="15" spans="1:8" s="17" customFormat="1" ht="15" customHeight="1">
      <c r="A15" s="1"/>
      <c r="B15" s="1"/>
      <c r="C15" s="792" t="s">
        <v>645</v>
      </c>
      <c r="D15" s="793"/>
      <c r="E15" s="54">
        <v>2538</v>
      </c>
      <c r="F15" s="54">
        <v>16</v>
      </c>
      <c r="G15" s="54">
        <v>105</v>
      </c>
      <c r="H15" s="55">
        <v>200</v>
      </c>
    </row>
    <row r="16" spans="1:8" s="17" customFormat="1" ht="15" customHeight="1">
      <c r="A16" s="1"/>
      <c r="B16" s="1"/>
      <c r="C16" s="792" t="s">
        <v>646</v>
      </c>
      <c r="D16" s="793"/>
      <c r="E16" s="54">
        <v>2540</v>
      </c>
      <c r="F16" s="54">
        <v>16</v>
      </c>
      <c r="G16" s="54">
        <v>108</v>
      </c>
      <c r="H16" s="55">
        <v>203</v>
      </c>
    </row>
    <row r="17" spans="1:8" s="17" customFormat="1" ht="15" customHeight="1">
      <c r="A17" s="1"/>
      <c r="B17" s="1"/>
      <c r="C17" s="792" t="s">
        <v>647</v>
      </c>
      <c r="D17" s="793"/>
      <c r="E17" s="54">
        <v>2524</v>
      </c>
      <c r="F17" s="54">
        <v>16</v>
      </c>
      <c r="G17" s="54">
        <v>107</v>
      </c>
      <c r="H17" s="55">
        <v>201</v>
      </c>
    </row>
    <row r="18" spans="1:8" ht="15" customHeight="1">
      <c r="A18" s="1"/>
      <c r="B18" s="1"/>
      <c r="C18" s="792" t="s">
        <v>748</v>
      </c>
      <c r="D18" s="793"/>
      <c r="E18" s="54">
        <v>2489</v>
      </c>
      <c r="F18" s="54">
        <v>17</v>
      </c>
      <c r="G18" s="54">
        <v>102</v>
      </c>
      <c r="H18" s="55">
        <v>200</v>
      </c>
    </row>
    <row r="19" spans="1:8" s="2" customFormat="1" ht="15" customHeight="1">
      <c r="A19" s="1"/>
      <c r="B19" s="1"/>
      <c r="C19" s="792" t="s">
        <v>765</v>
      </c>
      <c r="D19" s="793"/>
      <c r="E19" s="54">
        <v>2486</v>
      </c>
      <c r="F19" s="54">
        <v>17</v>
      </c>
      <c r="G19" s="54">
        <v>101</v>
      </c>
      <c r="H19" s="55">
        <v>197</v>
      </c>
    </row>
    <row r="20" spans="3:8" s="1" customFormat="1" ht="15" customHeight="1">
      <c r="C20" s="792" t="s">
        <v>789</v>
      </c>
      <c r="D20" s="793"/>
      <c r="E20" s="54">
        <v>2492</v>
      </c>
      <c r="F20" s="54">
        <v>18</v>
      </c>
      <c r="G20" s="54">
        <v>100</v>
      </c>
      <c r="H20" s="55">
        <v>198</v>
      </c>
    </row>
    <row r="21" spans="1:8" ht="15" customHeight="1">
      <c r="A21" s="104"/>
      <c r="B21" s="104"/>
      <c r="C21" s="800" t="s">
        <v>1081</v>
      </c>
      <c r="D21" s="801"/>
      <c r="E21" s="100">
        <f>SUM($E$22:$E$30)</f>
        <v>2490</v>
      </c>
      <c r="F21" s="100">
        <f>SUM($F$22:$F$30)</f>
        <v>18</v>
      </c>
      <c r="G21" s="100">
        <f>SUM($G$22:$G$30)</f>
        <v>98</v>
      </c>
      <c r="H21" s="101">
        <f>SUM($H$22:$H$30)</f>
        <v>195</v>
      </c>
    </row>
    <row r="22" spans="2:8" ht="30" customHeight="1">
      <c r="B22" s="802" t="s">
        <v>54</v>
      </c>
      <c r="C22" s="802"/>
      <c r="D22" s="803"/>
      <c r="E22" s="54">
        <v>991</v>
      </c>
      <c r="F22" s="54">
        <v>12</v>
      </c>
      <c r="G22" s="54">
        <v>56</v>
      </c>
      <c r="H22" s="55">
        <v>96</v>
      </c>
    </row>
    <row r="23" spans="2:8" ht="15" customHeight="1">
      <c r="B23" s="798" t="s">
        <v>504</v>
      </c>
      <c r="C23" s="798"/>
      <c r="D23" s="799"/>
      <c r="E23" s="54">
        <v>320</v>
      </c>
      <c r="F23" s="54">
        <v>1</v>
      </c>
      <c r="G23" s="54">
        <v>14</v>
      </c>
      <c r="H23" s="55">
        <v>51</v>
      </c>
    </row>
    <row r="24" spans="2:8" ht="15" customHeight="1">
      <c r="B24" s="798" t="s">
        <v>505</v>
      </c>
      <c r="C24" s="798"/>
      <c r="D24" s="799"/>
      <c r="E24" s="54">
        <v>838</v>
      </c>
      <c r="F24" s="54">
        <v>1</v>
      </c>
      <c r="G24" s="54">
        <v>4</v>
      </c>
      <c r="H24" s="55">
        <v>8</v>
      </c>
    </row>
    <row r="25" spans="2:8" ht="15" customHeight="1">
      <c r="B25" s="798" t="s">
        <v>506</v>
      </c>
      <c r="C25" s="798"/>
      <c r="D25" s="799"/>
      <c r="E25" s="54">
        <v>130</v>
      </c>
      <c r="F25" s="54">
        <v>1</v>
      </c>
      <c r="G25" s="54">
        <v>9</v>
      </c>
      <c r="H25" s="55">
        <v>15</v>
      </c>
    </row>
    <row r="26" spans="2:8" ht="15" customHeight="1">
      <c r="B26" s="798" t="s">
        <v>507</v>
      </c>
      <c r="C26" s="798"/>
      <c r="D26" s="799"/>
      <c r="E26" s="54">
        <v>189</v>
      </c>
      <c r="F26" s="54">
        <v>2</v>
      </c>
      <c r="G26" s="54">
        <v>8</v>
      </c>
      <c r="H26" s="55">
        <v>17</v>
      </c>
    </row>
    <row r="27" spans="2:8" ht="15" customHeight="1">
      <c r="B27" s="798" t="s">
        <v>508</v>
      </c>
      <c r="C27" s="798"/>
      <c r="D27" s="799"/>
      <c r="E27" s="54">
        <v>9</v>
      </c>
      <c r="F27" s="54">
        <v>1</v>
      </c>
      <c r="G27" s="54">
        <v>1</v>
      </c>
      <c r="H27" s="55">
        <v>1</v>
      </c>
    </row>
    <row r="28" spans="2:8" ht="15" customHeight="1">
      <c r="B28" s="798" t="s">
        <v>509</v>
      </c>
      <c r="C28" s="798"/>
      <c r="D28" s="799"/>
      <c r="E28" s="54">
        <v>4</v>
      </c>
      <c r="F28" s="102" t="s">
        <v>1058</v>
      </c>
      <c r="G28" s="54">
        <v>3</v>
      </c>
      <c r="H28" s="55">
        <v>4</v>
      </c>
    </row>
    <row r="29" spans="2:8" ht="15" customHeight="1">
      <c r="B29" s="798" t="s">
        <v>510</v>
      </c>
      <c r="C29" s="798"/>
      <c r="D29" s="799"/>
      <c r="E29" s="54">
        <v>6</v>
      </c>
      <c r="F29" s="102" t="s">
        <v>1058</v>
      </c>
      <c r="G29" s="54">
        <v>2</v>
      </c>
      <c r="H29" s="55">
        <v>2</v>
      </c>
    </row>
    <row r="30" spans="1:8" ht="15" customHeight="1">
      <c r="A30" s="123"/>
      <c r="B30" s="796" t="s">
        <v>511</v>
      </c>
      <c r="C30" s="796"/>
      <c r="D30" s="797"/>
      <c r="E30" s="98">
        <v>3</v>
      </c>
      <c r="F30" s="103" t="s">
        <v>1058</v>
      </c>
      <c r="G30" s="98">
        <v>1</v>
      </c>
      <c r="H30" s="99">
        <v>1</v>
      </c>
    </row>
    <row r="31" spans="1:8" ht="13.5" customHeight="1">
      <c r="A31" s="52" t="s">
        <v>546</v>
      </c>
      <c r="B31" s="52"/>
      <c r="D31" s="52"/>
      <c r="E31" s="52"/>
      <c r="F31" s="52"/>
      <c r="G31" s="52"/>
      <c r="H31" s="52"/>
    </row>
    <row r="32" spans="1:8" ht="13.5" customHeight="1">
      <c r="A32" s="52" t="s">
        <v>61</v>
      </c>
      <c r="B32" s="52"/>
      <c r="D32" s="52"/>
      <c r="E32" s="152"/>
      <c r="F32" s="52"/>
      <c r="G32" s="52"/>
      <c r="H32" s="52"/>
    </row>
    <row r="33" spans="1:4" ht="13.5" customHeight="1">
      <c r="A33" s="52" t="s">
        <v>693</v>
      </c>
      <c r="B33" s="52"/>
      <c r="D33" s="52"/>
    </row>
    <row r="34" ht="13.5" customHeight="1">
      <c r="A34" s="52" t="s">
        <v>1158</v>
      </c>
    </row>
    <row r="35" ht="13.5" customHeight="1">
      <c r="A35" s="190" t="s">
        <v>764</v>
      </c>
    </row>
  </sheetData>
  <sheetProtection/>
  <mergeCells count="29">
    <mergeCell ref="C11:D11"/>
    <mergeCell ref="B26:D26"/>
    <mergeCell ref="B24:D24"/>
    <mergeCell ref="B22:D22"/>
    <mergeCell ref="C15:D15"/>
    <mergeCell ref="B23:D23"/>
    <mergeCell ref="C16:D16"/>
    <mergeCell ref="C19:D19"/>
    <mergeCell ref="C20:D20"/>
    <mergeCell ref="B30:D30"/>
    <mergeCell ref="B29:D29"/>
    <mergeCell ref="B28:D28"/>
    <mergeCell ref="B27:D27"/>
    <mergeCell ref="C12:D12"/>
    <mergeCell ref="B25:D25"/>
    <mergeCell ref="C14:D14"/>
    <mergeCell ref="C18:D18"/>
    <mergeCell ref="C17:D17"/>
    <mergeCell ref="C21:D21"/>
    <mergeCell ref="A1:H1"/>
    <mergeCell ref="A3:D3"/>
    <mergeCell ref="C13:D13"/>
    <mergeCell ref="C5:D5"/>
    <mergeCell ref="C8:D8"/>
    <mergeCell ref="C9:D9"/>
    <mergeCell ref="C4:D4"/>
    <mergeCell ref="C7:D7"/>
    <mergeCell ref="C10:D10"/>
    <mergeCell ref="C6:D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3"/>
  <sheetViews>
    <sheetView showGridLines="0" zoomScalePageLayoutView="0" workbookViewId="0" topLeftCell="A1">
      <pane xSplit="3" ySplit="5" topLeftCell="D6" activePane="bottomRight" state="frozen"/>
      <selection pane="topLeft" activeCell="A1" sqref="A1:H1"/>
      <selection pane="topRight" activeCell="A1" sqref="A1:H1"/>
      <selection pane="bottomLeft" activeCell="A1" sqref="A1:H1"/>
      <selection pane="bottomRight" activeCell="A1" sqref="A1:I1"/>
    </sheetView>
  </sheetViews>
  <sheetFormatPr defaultColWidth="9.00390625" defaultRowHeight="13.5" customHeight="1"/>
  <cols>
    <col min="1" max="1" width="1.625" style="17" customWidth="1"/>
    <col min="2" max="2" width="17.125" style="17" customWidth="1"/>
    <col min="3" max="3" width="1.625" style="17" customWidth="1"/>
    <col min="4" max="5" width="17.375" style="17" customWidth="1"/>
    <col min="6" max="7" width="9.00390625" style="17" customWidth="1"/>
    <col min="8" max="8" width="12.75390625" style="17" customWidth="1"/>
    <col min="9" max="16384" width="9.00390625" style="17" customWidth="1"/>
  </cols>
  <sheetData>
    <row r="1" spans="1:9" ht="19.5" customHeight="1">
      <c r="A1" s="686" t="s">
        <v>181</v>
      </c>
      <c r="B1" s="686"/>
      <c r="C1" s="686"/>
      <c r="D1" s="686"/>
      <c r="E1" s="686"/>
      <c r="F1" s="686"/>
      <c r="G1" s="686"/>
      <c r="H1" s="686"/>
      <c r="I1" s="686"/>
    </row>
    <row r="2" spans="2:5" ht="19.5" customHeight="1">
      <c r="B2" s="49"/>
      <c r="C2" s="49"/>
      <c r="D2" s="49"/>
      <c r="E2" s="49"/>
    </row>
    <row r="3" spans="1:3" ht="15" customHeight="1">
      <c r="A3" s="35" t="s">
        <v>214</v>
      </c>
      <c r="B3" s="50"/>
      <c r="C3" s="50"/>
    </row>
    <row r="4" spans="1:5" ht="13.5" customHeight="1">
      <c r="A4" s="17" t="s">
        <v>85</v>
      </c>
      <c r="B4" s="1"/>
      <c r="C4" s="1"/>
      <c r="D4" s="1"/>
      <c r="E4" s="36" t="s">
        <v>1085</v>
      </c>
    </row>
    <row r="5" spans="1:5" ht="15" customHeight="1">
      <c r="A5" s="51"/>
      <c r="B5" s="138" t="s">
        <v>250</v>
      </c>
      <c r="C5" s="43"/>
      <c r="D5" s="139" t="s">
        <v>251</v>
      </c>
      <c r="E5" s="140" t="s">
        <v>252</v>
      </c>
    </row>
    <row r="6" spans="1:5" ht="15" customHeight="1">
      <c r="A6" s="64"/>
      <c r="B6" s="112" t="s">
        <v>726</v>
      </c>
      <c r="C6" s="91"/>
      <c r="D6" s="359">
        <v>9</v>
      </c>
      <c r="E6" s="362">
        <v>2</v>
      </c>
    </row>
    <row r="7" spans="1:5" ht="15" customHeight="1">
      <c r="A7" s="1"/>
      <c r="B7" s="9" t="s">
        <v>1093</v>
      </c>
      <c r="C7" s="112"/>
      <c r="D7" s="360">
        <v>5</v>
      </c>
      <c r="E7" s="363">
        <v>1</v>
      </c>
    </row>
    <row r="8" spans="1:5" ht="15" customHeight="1">
      <c r="A8" s="1"/>
      <c r="B8" s="9" t="s">
        <v>1094</v>
      </c>
      <c r="C8" s="9"/>
      <c r="D8" s="360">
        <v>5</v>
      </c>
      <c r="E8" s="363">
        <v>1</v>
      </c>
    </row>
    <row r="9" spans="1:5" ht="15" customHeight="1">
      <c r="A9" s="1"/>
      <c r="B9" s="9" t="s">
        <v>1095</v>
      </c>
      <c r="C9" s="9"/>
      <c r="D9" s="360">
        <v>4</v>
      </c>
      <c r="E9" s="363">
        <v>1</v>
      </c>
    </row>
    <row r="10" spans="1:5" ht="15" customHeight="1">
      <c r="A10" s="65"/>
      <c r="B10" s="11" t="s">
        <v>1096</v>
      </c>
      <c r="C10" s="11"/>
      <c r="D10" s="361">
        <v>4</v>
      </c>
      <c r="E10" s="364">
        <v>1</v>
      </c>
    </row>
    <row r="11" spans="1:5" ht="15" customHeight="1">
      <c r="A11" s="65"/>
      <c r="B11" s="137" t="s">
        <v>213</v>
      </c>
      <c r="C11" s="137"/>
      <c r="D11" s="361">
        <f>SUM(D6:D10)</f>
        <v>27</v>
      </c>
      <c r="E11" s="364">
        <f>SUM(E6:E10)</f>
        <v>6</v>
      </c>
    </row>
    <row r="12" spans="1:5" ht="13.5" customHeight="1">
      <c r="A12" s="1" t="s">
        <v>215</v>
      </c>
      <c r="B12" s="42"/>
      <c r="C12" s="42"/>
      <c r="D12" s="1"/>
      <c r="E12" s="42"/>
    </row>
    <row r="13" ht="13.5" customHeight="1">
      <c r="A13" s="17" t="s">
        <v>540</v>
      </c>
    </row>
  </sheetData>
  <sheetProtection/>
  <mergeCells count="1">
    <mergeCell ref="A1:I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25"/>
  <sheetViews>
    <sheetView showGridLines="0" zoomScalePageLayoutView="0" workbookViewId="0" topLeftCell="A1">
      <pane xSplit="1" ySplit="2" topLeftCell="B3" activePane="bottomRight" state="frozen"/>
      <selection pane="topLeft" activeCell="A1" sqref="A1:H1"/>
      <selection pane="topRight" activeCell="A1" sqref="A1:H1"/>
      <selection pane="bottomLeft" activeCell="A1" sqref="A1:H1"/>
      <selection pane="bottomRight" activeCell="A1" sqref="A1:J1"/>
    </sheetView>
  </sheetViews>
  <sheetFormatPr defaultColWidth="9.00390625" defaultRowHeight="13.5" customHeight="1"/>
  <cols>
    <col min="1" max="1" width="13.75390625" style="17" customWidth="1"/>
    <col min="2" max="3" width="9.00390625" style="17" customWidth="1"/>
    <col min="4" max="20" width="8.625" style="17" customWidth="1"/>
    <col min="21" max="16384" width="9.00390625" style="17" customWidth="1"/>
  </cols>
  <sheetData>
    <row r="1" spans="1:10" ht="19.5" customHeight="1">
      <c r="A1" s="779" t="s">
        <v>534</v>
      </c>
      <c r="B1" s="779"/>
      <c r="C1" s="779"/>
      <c r="D1" s="779"/>
      <c r="E1" s="779"/>
      <c r="F1" s="779"/>
      <c r="G1" s="779"/>
      <c r="H1" s="779"/>
      <c r="I1" s="779"/>
      <c r="J1" s="779"/>
    </row>
    <row r="2" spans="1:10" ht="13.5" customHeight="1">
      <c r="A2" s="35"/>
      <c r="B2" s="1"/>
      <c r="C2" s="1"/>
      <c r="D2" s="1"/>
      <c r="E2" s="1"/>
      <c r="F2" s="1"/>
      <c r="G2" s="1"/>
      <c r="H2" s="1"/>
      <c r="I2" s="1"/>
      <c r="J2" s="1"/>
    </row>
    <row r="3" spans="1:23" ht="15" customHeight="1">
      <c r="A3" s="819" t="s">
        <v>253</v>
      </c>
      <c r="B3" s="752" t="s">
        <v>216</v>
      </c>
      <c r="C3" s="780" t="s">
        <v>254</v>
      </c>
      <c r="D3" s="780" t="s">
        <v>55</v>
      </c>
      <c r="E3" s="812" t="s">
        <v>255</v>
      </c>
      <c r="F3" s="813"/>
      <c r="G3" s="813"/>
      <c r="H3" s="813"/>
      <c r="I3" s="813"/>
      <c r="J3" s="813"/>
      <c r="K3" s="810" t="s">
        <v>515</v>
      </c>
      <c r="L3" s="804" t="s">
        <v>516</v>
      </c>
      <c r="M3" s="804" t="s">
        <v>517</v>
      </c>
      <c r="N3" s="804" t="s">
        <v>518</v>
      </c>
      <c r="O3" s="804" t="s">
        <v>519</v>
      </c>
      <c r="P3" s="804" t="s">
        <v>520</v>
      </c>
      <c r="Q3" s="804" t="s">
        <v>521</v>
      </c>
      <c r="R3" s="804" t="s">
        <v>523</v>
      </c>
      <c r="S3" s="810" t="s">
        <v>524</v>
      </c>
      <c r="T3" s="804" t="s">
        <v>525</v>
      </c>
      <c r="U3" s="814" t="s">
        <v>526</v>
      </c>
      <c r="V3" s="804" t="s">
        <v>527</v>
      </c>
      <c r="W3" s="806" t="s">
        <v>528</v>
      </c>
    </row>
    <row r="4" spans="1:23" ht="15" customHeight="1">
      <c r="A4" s="820"/>
      <c r="B4" s="818"/>
      <c r="C4" s="781"/>
      <c r="D4" s="784"/>
      <c r="E4" s="761" t="s">
        <v>529</v>
      </c>
      <c r="F4" s="762"/>
      <c r="G4" s="763" t="s">
        <v>530</v>
      </c>
      <c r="H4" s="763" t="s">
        <v>531</v>
      </c>
      <c r="I4" s="809" t="s">
        <v>223</v>
      </c>
      <c r="J4" s="761"/>
      <c r="K4" s="761"/>
      <c r="L4" s="817"/>
      <c r="M4" s="805"/>
      <c r="N4" s="805"/>
      <c r="O4" s="805"/>
      <c r="P4" s="805"/>
      <c r="Q4" s="805"/>
      <c r="R4" s="805"/>
      <c r="S4" s="811"/>
      <c r="T4" s="805"/>
      <c r="U4" s="815"/>
      <c r="V4" s="805"/>
      <c r="W4" s="807"/>
    </row>
    <row r="5" spans="1:23" ht="15" customHeight="1">
      <c r="A5" s="821"/>
      <c r="B5" s="747"/>
      <c r="C5" s="782"/>
      <c r="D5" s="764"/>
      <c r="E5" s="81" t="s">
        <v>513</v>
      </c>
      <c r="F5" s="81" t="s">
        <v>514</v>
      </c>
      <c r="G5" s="764"/>
      <c r="H5" s="764"/>
      <c r="I5" s="81" t="s">
        <v>522</v>
      </c>
      <c r="J5" s="82" t="s">
        <v>223</v>
      </c>
      <c r="K5" s="761"/>
      <c r="L5" s="817"/>
      <c r="M5" s="805"/>
      <c r="N5" s="805"/>
      <c r="O5" s="805"/>
      <c r="P5" s="805"/>
      <c r="Q5" s="805"/>
      <c r="R5" s="805"/>
      <c r="S5" s="811"/>
      <c r="T5" s="805"/>
      <c r="U5" s="816"/>
      <c r="V5" s="805"/>
      <c r="W5" s="808"/>
    </row>
    <row r="6" spans="1:23" ht="15" customHeight="1">
      <c r="A6" s="289" t="s">
        <v>669</v>
      </c>
      <c r="B6" s="5">
        <v>3</v>
      </c>
      <c r="C6" s="5">
        <v>15</v>
      </c>
      <c r="D6" s="6">
        <f>SUM(E6:W6)</f>
        <v>102</v>
      </c>
      <c r="E6" s="5">
        <v>15</v>
      </c>
      <c r="F6" s="5">
        <v>3</v>
      </c>
      <c r="G6" s="5">
        <v>18</v>
      </c>
      <c r="H6" s="84">
        <v>0</v>
      </c>
      <c r="I6" s="5">
        <v>9</v>
      </c>
      <c r="J6" s="6">
        <v>15</v>
      </c>
      <c r="K6" s="6">
        <v>3</v>
      </c>
      <c r="L6" s="5">
        <v>4</v>
      </c>
      <c r="M6" s="5">
        <v>4</v>
      </c>
      <c r="N6" s="5">
        <v>1</v>
      </c>
      <c r="O6" s="5">
        <v>9</v>
      </c>
      <c r="P6" s="5">
        <v>6</v>
      </c>
      <c r="Q6" s="84">
        <v>0</v>
      </c>
      <c r="R6" s="5">
        <v>9</v>
      </c>
      <c r="S6" s="83">
        <v>0</v>
      </c>
      <c r="T6" s="84">
        <v>0</v>
      </c>
      <c r="U6" s="5">
        <v>3</v>
      </c>
      <c r="V6" s="84">
        <v>0</v>
      </c>
      <c r="W6" s="6">
        <v>3</v>
      </c>
    </row>
    <row r="7" spans="1:23" ht="15" customHeight="1">
      <c r="A7" s="290" t="s">
        <v>636</v>
      </c>
      <c r="B7" s="37">
        <v>8</v>
      </c>
      <c r="C7" s="37">
        <v>63</v>
      </c>
      <c r="D7" s="38">
        <f aca="true" t="shared" si="0" ref="D7:D23">SUM(E7:W7)</f>
        <v>273</v>
      </c>
      <c r="E7" s="37">
        <v>58</v>
      </c>
      <c r="F7" s="37">
        <v>3</v>
      </c>
      <c r="G7" s="37">
        <v>49</v>
      </c>
      <c r="H7" s="85">
        <v>21</v>
      </c>
      <c r="I7" s="37">
        <v>5</v>
      </c>
      <c r="J7" s="38">
        <v>32</v>
      </c>
      <c r="K7" s="38">
        <v>0</v>
      </c>
      <c r="L7" s="37">
        <v>1</v>
      </c>
      <c r="M7" s="37">
        <v>2</v>
      </c>
      <c r="N7" s="37">
        <v>2</v>
      </c>
      <c r="O7" s="37">
        <v>16</v>
      </c>
      <c r="P7" s="37">
        <v>22</v>
      </c>
      <c r="Q7" s="85">
        <v>1</v>
      </c>
      <c r="R7" s="37">
        <v>6</v>
      </c>
      <c r="S7" s="93">
        <v>0</v>
      </c>
      <c r="T7" s="85">
        <v>0</v>
      </c>
      <c r="U7" s="37">
        <v>40</v>
      </c>
      <c r="V7" s="85">
        <v>5</v>
      </c>
      <c r="W7" s="38">
        <v>10</v>
      </c>
    </row>
    <row r="8" spans="1:23" ht="15" customHeight="1">
      <c r="A8" s="290" t="s">
        <v>637</v>
      </c>
      <c r="B8" s="37">
        <v>7</v>
      </c>
      <c r="C8" s="37">
        <v>57</v>
      </c>
      <c r="D8" s="38">
        <f t="shared" si="0"/>
        <v>275</v>
      </c>
      <c r="E8" s="37">
        <v>75</v>
      </c>
      <c r="F8" s="37">
        <v>6</v>
      </c>
      <c r="G8" s="37">
        <v>41</v>
      </c>
      <c r="H8" s="85">
        <v>8</v>
      </c>
      <c r="I8" s="37">
        <v>8</v>
      </c>
      <c r="J8" s="38">
        <v>29</v>
      </c>
      <c r="K8" s="38">
        <v>2</v>
      </c>
      <c r="L8" s="37">
        <v>4</v>
      </c>
      <c r="M8" s="37">
        <v>7</v>
      </c>
      <c r="N8" s="37">
        <v>3</v>
      </c>
      <c r="O8" s="37">
        <v>8</v>
      </c>
      <c r="P8" s="37">
        <v>20</v>
      </c>
      <c r="Q8" s="85">
        <v>1</v>
      </c>
      <c r="R8" s="37">
        <v>12</v>
      </c>
      <c r="S8" s="93">
        <v>0</v>
      </c>
      <c r="T8" s="85">
        <v>0</v>
      </c>
      <c r="U8" s="37">
        <v>34</v>
      </c>
      <c r="V8" s="85">
        <v>7</v>
      </c>
      <c r="W8" s="38">
        <v>10</v>
      </c>
    </row>
    <row r="9" spans="1:23" ht="15" customHeight="1">
      <c r="A9" s="290" t="s">
        <v>638</v>
      </c>
      <c r="B9" s="37">
        <v>6</v>
      </c>
      <c r="C9" s="37">
        <v>67</v>
      </c>
      <c r="D9" s="38">
        <f t="shared" si="0"/>
        <v>269</v>
      </c>
      <c r="E9" s="37">
        <v>51</v>
      </c>
      <c r="F9" s="37">
        <v>11</v>
      </c>
      <c r="G9" s="37">
        <v>45</v>
      </c>
      <c r="H9" s="85">
        <v>8</v>
      </c>
      <c r="I9" s="37">
        <v>6</v>
      </c>
      <c r="J9" s="38">
        <v>33</v>
      </c>
      <c r="K9" s="38">
        <v>0</v>
      </c>
      <c r="L9" s="37">
        <v>1</v>
      </c>
      <c r="M9" s="37">
        <v>0</v>
      </c>
      <c r="N9" s="37">
        <v>2</v>
      </c>
      <c r="O9" s="37">
        <v>7</v>
      </c>
      <c r="P9" s="37">
        <v>38</v>
      </c>
      <c r="Q9" s="85">
        <v>0</v>
      </c>
      <c r="R9" s="37">
        <v>7</v>
      </c>
      <c r="S9" s="93">
        <v>0</v>
      </c>
      <c r="T9" s="85">
        <v>0</v>
      </c>
      <c r="U9" s="37">
        <v>46</v>
      </c>
      <c r="V9" s="85">
        <v>6</v>
      </c>
      <c r="W9" s="38">
        <v>8</v>
      </c>
    </row>
    <row r="10" spans="1:23" ht="15" customHeight="1">
      <c r="A10" s="290" t="s">
        <v>668</v>
      </c>
      <c r="B10" s="37">
        <v>7</v>
      </c>
      <c r="C10" s="37">
        <v>74</v>
      </c>
      <c r="D10" s="38">
        <f t="shared" si="0"/>
        <v>243</v>
      </c>
      <c r="E10" s="37">
        <v>47</v>
      </c>
      <c r="F10" s="37">
        <v>4</v>
      </c>
      <c r="G10" s="37">
        <v>50</v>
      </c>
      <c r="H10" s="85">
        <v>8</v>
      </c>
      <c r="I10" s="37">
        <v>8</v>
      </c>
      <c r="J10" s="38">
        <v>23</v>
      </c>
      <c r="K10" s="38">
        <v>1</v>
      </c>
      <c r="L10" s="37">
        <v>4</v>
      </c>
      <c r="M10" s="37">
        <v>8</v>
      </c>
      <c r="N10" s="37">
        <v>2</v>
      </c>
      <c r="O10" s="37">
        <v>12</v>
      </c>
      <c r="P10" s="37">
        <v>20</v>
      </c>
      <c r="Q10" s="85">
        <v>0</v>
      </c>
      <c r="R10" s="37">
        <v>6</v>
      </c>
      <c r="S10" s="93">
        <v>3</v>
      </c>
      <c r="T10" s="85">
        <v>0</v>
      </c>
      <c r="U10" s="37">
        <v>33</v>
      </c>
      <c r="V10" s="85">
        <v>6</v>
      </c>
      <c r="W10" s="38">
        <v>8</v>
      </c>
    </row>
    <row r="11" spans="1:23" ht="15" customHeight="1">
      <c r="A11" s="290" t="s">
        <v>639</v>
      </c>
      <c r="B11" s="37">
        <v>7</v>
      </c>
      <c r="C11" s="37">
        <v>77</v>
      </c>
      <c r="D11" s="38">
        <f t="shared" si="0"/>
        <v>243</v>
      </c>
      <c r="E11" s="37">
        <v>48</v>
      </c>
      <c r="F11" s="37">
        <v>2</v>
      </c>
      <c r="G11" s="37">
        <v>45</v>
      </c>
      <c r="H11" s="85">
        <v>8</v>
      </c>
      <c r="I11" s="37">
        <v>4</v>
      </c>
      <c r="J11" s="38">
        <v>37</v>
      </c>
      <c r="K11" s="38">
        <v>0</v>
      </c>
      <c r="L11" s="37">
        <v>1</v>
      </c>
      <c r="M11" s="37">
        <v>0</v>
      </c>
      <c r="N11" s="37">
        <v>3</v>
      </c>
      <c r="O11" s="37">
        <v>5</v>
      </c>
      <c r="P11" s="37">
        <v>30</v>
      </c>
      <c r="Q11" s="85">
        <v>0</v>
      </c>
      <c r="R11" s="37">
        <v>6</v>
      </c>
      <c r="S11" s="93">
        <v>0</v>
      </c>
      <c r="T11" s="85">
        <v>0</v>
      </c>
      <c r="U11" s="37">
        <v>41</v>
      </c>
      <c r="V11" s="85">
        <v>6</v>
      </c>
      <c r="W11" s="38">
        <v>7</v>
      </c>
    </row>
    <row r="12" spans="1:23" ht="15" customHeight="1">
      <c r="A12" s="290" t="s">
        <v>640</v>
      </c>
      <c r="B12" s="37">
        <v>6</v>
      </c>
      <c r="C12" s="37">
        <v>77</v>
      </c>
      <c r="D12" s="37">
        <f t="shared" si="0"/>
        <v>241</v>
      </c>
      <c r="E12" s="37">
        <v>43</v>
      </c>
      <c r="F12" s="37">
        <v>2</v>
      </c>
      <c r="G12" s="37">
        <v>41</v>
      </c>
      <c r="H12" s="37">
        <v>8</v>
      </c>
      <c r="I12" s="37">
        <v>6</v>
      </c>
      <c r="J12" s="38">
        <v>32</v>
      </c>
      <c r="K12" s="93">
        <v>2</v>
      </c>
      <c r="L12" s="85">
        <v>4</v>
      </c>
      <c r="M12" s="37">
        <v>5</v>
      </c>
      <c r="N12" s="37">
        <v>2</v>
      </c>
      <c r="O12" s="37">
        <v>9</v>
      </c>
      <c r="P12" s="37">
        <v>19</v>
      </c>
      <c r="Q12" s="37">
        <v>1</v>
      </c>
      <c r="R12" s="37">
        <v>13</v>
      </c>
      <c r="S12" s="93">
        <v>0</v>
      </c>
      <c r="T12" s="85">
        <v>2</v>
      </c>
      <c r="U12" s="37">
        <v>41</v>
      </c>
      <c r="V12" s="37">
        <v>6</v>
      </c>
      <c r="W12" s="38">
        <v>5</v>
      </c>
    </row>
    <row r="13" spans="1:23" s="1" customFormat="1" ht="15" customHeight="1">
      <c r="A13" s="290" t="s">
        <v>641</v>
      </c>
      <c r="B13" s="37">
        <v>6</v>
      </c>
      <c r="C13" s="37">
        <v>78</v>
      </c>
      <c r="D13" s="37">
        <f t="shared" si="0"/>
        <v>189</v>
      </c>
      <c r="E13" s="37">
        <v>35</v>
      </c>
      <c r="F13" s="37">
        <v>2</v>
      </c>
      <c r="G13" s="37">
        <v>36</v>
      </c>
      <c r="H13" s="37">
        <v>8</v>
      </c>
      <c r="I13" s="37">
        <v>5</v>
      </c>
      <c r="J13" s="38">
        <v>18</v>
      </c>
      <c r="K13" s="93">
        <v>0</v>
      </c>
      <c r="L13" s="85">
        <v>0</v>
      </c>
      <c r="M13" s="37">
        <v>2</v>
      </c>
      <c r="N13" s="37">
        <v>2</v>
      </c>
      <c r="O13" s="37">
        <v>7</v>
      </c>
      <c r="P13" s="37">
        <v>18</v>
      </c>
      <c r="Q13" s="37">
        <v>0</v>
      </c>
      <c r="R13" s="37">
        <v>6</v>
      </c>
      <c r="S13" s="93">
        <v>0</v>
      </c>
      <c r="T13" s="85">
        <v>0</v>
      </c>
      <c r="U13" s="37">
        <v>37</v>
      </c>
      <c r="V13" s="37">
        <v>6</v>
      </c>
      <c r="W13" s="38">
        <v>7</v>
      </c>
    </row>
    <row r="14" spans="1:23" s="1" customFormat="1" ht="15" customHeight="1">
      <c r="A14" s="290" t="s">
        <v>642</v>
      </c>
      <c r="B14" s="37">
        <v>6</v>
      </c>
      <c r="C14" s="37">
        <v>78</v>
      </c>
      <c r="D14" s="37">
        <f t="shared" si="0"/>
        <v>251</v>
      </c>
      <c r="E14" s="37">
        <v>48</v>
      </c>
      <c r="F14" s="37">
        <v>2</v>
      </c>
      <c r="G14" s="37">
        <v>49</v>
      </c>
      <c r="H14" s="37">
        <v>8</v>
      </c>
      <c r="I14" s="37">
        <v>10</v>
      </c>
      <c r="J14" s="38">
        <v>29</v>
      </c>
      <c r="K14" s="93">
        <v>1</v>
      </c>
      <c r="L14" s="85">
        <v>3</v>
      </c>
      <c r="M14" s="37">
        <v>8</v>
      </c>
      <c r="N14" s="37">
        <v>3</v>
      </c>
      <c r="O14" s="37">
        <v>11</v>
      </c>
      <c r="P14" s="37">
        <v>25</v>
      </c>
      <c r="Q14" s="37">
        <v>2</v>
      </c>
      <c r="R14" s="37">
        <v>6</v>
      </c>
      <c r="S14" s="93">
        <v>2</v>
      </c>
      <c r="T14" s="85">
        <v>0</v>
      </c>
      <c r="U14" s="37">
        <v>33</v>
      </c>
      <c r="V14" s="37">
        <v>6</v>
      </c>
      <c r="W14" s="38">
        <v>5</v>
      </c>
    </row>
    <row r="15" spans="1:23" ht="15" customHeight="1">
      <c r="A15" s="290" t="s">
        <v>643</v>
      </c>
      <c r="B15" s="37">
        <v>5</v>
      </c>
      <c r="C15" s="37">
        <v>63</v>
      </c>
      <c r="D15" s="37">
        <f t="shared" si="0"/>
        <v>228</v>
      </c>
      <c r="E15" s="37">
        <v>46</v>
      </c>
      <c r="F15" s="37">
        <v>0</v>
      </c>
      <c r="G15" s="37">
        <v>44</v>
      </c>
      <c r="H15" s="37">
        <v>8</v>
      </c>
      <c r="I15" s="37">
        <v>2</v>
      </c>
      <c r="J15" s="38">
        <v>24</v>
      </c>
      <c r="K15" s="93">
        <v>0</v>
      </c>
      <c r="L15" s="85">
        <v>1</v>
      </c>
      <c r="M15" s="37">
        <v>0</v>
      </c>
      <c r="N15" s="37">
        <v>1</v>
      </c>
      <c r="O15" s="37">
        <v>11</v>
      </c>
      <c r="P15" s="37">
        <v>26</v>
      </c>
      <c r="Q15" s="37">
        <v>0</v>
      </c>
      <c r="R15" s="37">
        <v>4</v>
      </c>
      <c r="S15" s="93">
        <v>0</v>
      </c>
      <c r="T15" s="85">
        <v>0</v>
      </c>
      <c r="U15" s="37">
        <v>47</v>
      </c>
      <c r="V15" s="37">
        <v>6</v>
      </c>
      <c r="W15" s="38">
        <v>8</v>
      </c>
    </row>
    <row r="16" spans="1:23" ht="15" customHeight="1">
      <c r="A16" s="290" t="s">
        <v>644</v>
      </c>
      <c r="B16" s="37">
        <v>6</v>
      </c>
      <c r="C16" s="37">
        <v>76</v>
      </c>
      <c r="D16" s="37">
        <f t="shared" si="0"/>
        <v>240</v>
      </c>
      <c r="E16" s="37">
        <v>48</v>
      </c>
      <c r="F16" s="37">
        <v>3</v>
      </c>
      <c r="G16" s="37">
        <v>39</v>
      </c>
      <c r="H16" s="37">
        <v>8</v>
      </c>
      <c r="I16" s="37">
        <v>9</v>
      </c>
      <c r="J16" s="38">
        <v>18</v>
      </c>
      <c r="K16" s="93">
        <v>2</v>
      </c>
      <c r="L16" s="85">
        <v>3</v>
      </c>
      <c r="M16" s="37">
        <v>2</v>
      </c>
      <c r="N16" s="37">
        <v>1</v>
      </c>
      <c r="O16" s="37">
        <v>6</v>
      </c>
      <c r="P16" s="37">
        <v>34</v>
      </c>
      <c r="Q16" s="37">
        <v>5</v>
      </c>
      <c r="R16" s="37">
        <v>10</v>
      </c>
      <c r="S16" s="93">
        <v>0</v>
      </c>
      <c r="T16" s="85">
        <v>0</v>
      </c>
      <c r="U16" s="37">
        <v>39</v>
      </c>
      <c r="V16" s="37">
        <v>6</v>
      </c>
      <c r="W16" s="38">
        <v>7</v>
      </c>
    </row>
    <row r="17" spans="1:23" s="1" customFormat="1" ht="15" customHeight="1">
      <c r="A17" s="290" t="s">
        <v>645</v>
      </c>
      <c r="B17" s="37">
        <v>4</v>
      </c>
      <c r="C17" s="37">
        <v>64</v>
      </c>
      <c r="D17" s="37">
        <f t="shared" si="0"/>
        <v>223</v>
      </c>
      <c r="E17" s="37">
        <v>45</v>
      </c>
      <c r="F17" s="37">
        <v>0</v>
      </c>
      <c r="G17" s="37">
        <v>46</v>
      </c>
      <c r="H17" s="37">
        <v>8</v>
      </c>
      <c r="I17" s="37">
        <v>3</v>
      </c>
      <c r="J17" s="38">
        <v>18</v>
      </c>
      <c r="K17" s="93">
        <v>0</v>
      </c>
      <c r="L17" s="85">
        <v>0</v>
      </c>
      <c r="M17" s="37">
        <v>0</v>
      </c>
      <c r="N17" s="37">
        <v>2</v>
      </c>
      <c r="O17" s="37">
        <v>8</v>
      </c>
      <c r="P17" s="37">
        <v>39</v>
      </c>
      <c r="Q17" s="37">
        <v>0</v>
      </c>
      <c r="R17" s="37">
        <v>4</v>
      </c>
      <c r="S17" s="93">
        <v>0</v>
      </c>
      <c r="T17" s="85">
        <v>0</v>
      </c>
      <c r="U17" s="37">
        <v>42</v>
      </c>
      <c r="V17" s="37">
        <v>6</v>
      </c>
      <c r="W17" s="38">
        <v>2</v>
      </c>
    </row>
    <row r="18" spans="1:23" s="1" customFormat="1" ht="15" customHeight="1">
      <c r="A18" s="290" t="s">
        <v>646</v>
      </c>
      <c r="B18" s="37">
        <v>5</v>
      </c>
      <c r="C18" s="37">
        <v>65</v>
      </c>
      <c r="D18" s="37">
        <f t="shared" si="0"/>
        <v>217</v>
      </c>
      <c r="E18" s="37">
        <v>40</v>
      </c>
      <c r="F18" s="37">
        <v>1</v>
      </c>
      <c r="G18" s="37">
        <v>39</v>
      </c>
      <c r="H18" s="37">
        <v>8</v>
      </c>
      <c r="I18" s="37">
        <v>9</v>
      </c>
      <c r="J18" s="38">
        <v>17</v>
      </c>
      <c r="K18" s="93">
        <v>3</v>
      </c>
      <c r="L18" s="85">
        <v>3</v>
      </c>
      <c r="M18" s="37">
        <v>5</v>
      </c>
      <c r="N18" s="37">
        <v>1</v>
      </c>
      <c r="O18" s="37">
        <v>5</v>
      </c>
      <c r="P18" s="37">
        <v>32</v>
      </c>
      <c r="Q18" s="37">
        <v>2</v>
      </c>
      <c r="R18" s="37">
        <v>6</v>
      </c>
      <c r="S18" s="93">
        <v>5</v>
      </c>
      <c r="T18" s="85">
        <v>2</v>
      </c>
      <c r="U18" s="37">
        <v>29</v>
      </c>
      <c r="V18" s="37">
        <v>6</v>
      </c>
      <c r="W18" s="38">
        <v>4</v>
      </c>
    </row>
    <row r="19" spans="1:23" s="1" customFormat="1" ht="15" customHeight="1">
      <c r="A19" s="290" t="s">
        <v>717</v>
      </c>
      <c r="B19" s="37">
        <v>4</v>
      </c>
      <c r="C19" s="37">
        <v>64</v>
      </c>
      <c r="D19" s="37">
        <f t="shared" si="0"/>
        <v>188</v>
      </c>
      <c r="E19" s="37">
        <v>42</v>
      </c>
      <c r="F19" s="37">
        <v>1</v>
      </c>
      <c r="G19" s="37">
        <v>38</v>
      </c>
      <c r="H19" s="37">
        <v>8</v>
      </c>
      <c r="I19" s="37">
        <v>3</v>
      </c>
      <c r="J19" s="38">
        <v>13</v>
      </c>
      <c r="K19" s="93">
        <v>0</v>
      </c>
      <c r="L19" s="85">
        <v>0</v>
      </c>
      <c r="M19" s="37">
        <v>0</v>
      </c>
      <c r="N19" s="37">
        <v>1</v>
      </c>
      <c r="O19" s="37">
        <v>4</v>
      </c>
      <c r="P19" s="37">
        <v>23</v>
      </c>
      <c r="Q19" s="37">
        <v>1</v>
      </c>
      <c r="R19" s="37">
        <v>4</v>
      </c>
      <c r="S19" s="93">
        <v>0</v>
      </c>
      <c r="T19" s="85">
        <v>0</v>
      </c>
      <c r="U19" s="37">
        <v>41</v>
      </c>
      <c r="V19" s="37">
        <v>6</v>
      </c>
      <c r="W19" s="38">
        <v>3</v>
      </c>
    </row>
    <row r="20" spans="1:23" s="1" customFormat="1" ht="15" customHeight="1">
      <c r="A20" s="232" t="s">
        <v>759</v>
      </c>
      <c r="B20" s="37">
        <v>6</v>
      </c>
      <c r="C20" s="37">
        <v>67</v>
      </c>
      <c r="D20" s="37">
        <f t="shared" si="0"/>
        <v>240</v>
      </c>
      <c r="E20" s="37">
        <v>58</v>
      </c>
      <c r="F20" s="37">
        <v>2</v>
      </c>
      <c r="G20" s="37">
        <v>46</v>
      </c>
      <c r="H20" s="37">
        <v>8</v>
      </c>
      <c r="I20" s="37">
        <v>6</v>
      </c>
      <c r="J20" s="38">
        <v>27</v>
      </c>
      <c r="K20" s="93">
        <v>3</v>
      </c>
      <c r="L20" s="85">
        <v>6</v>
      </c>
      <c r="M20" s="37">
        <v>4</v>
      </c>
      <c r="N20" s="37">
        <v>2</v>
      </c>
      <c r="O20" s="37">
        <v>2</v>
      </c>
      <c r="P20" s="37">
        <v>20</v>
      </c>
      <c r="Q20" s="37">
        <v>1</v>
      </c>
      <c r="R20" s="37">
        <v>10</v>
      </c>
      <c r="S20" s="93">
        <v>3</v>
      </c>
      <c r="T20" s="85">
        <v>1</v>
      </c>
      <c r="U20" s="37">
        <v>34</v>
      </c>
      <c r="V20" s="37">
        <v>6</v>
      </c>
      <c r="W20" s="38">
        <v>1</v>
      </c>
    </row>
    <row r="21" spans="1:23" s="1" customFormat="1" ht="15" customHeight="1">
      <c r="A21" s="232" t="s">
        <v>792</v>
      </c>
      <c r="B21" s="336">
        <v>6</v>
      </c>
      <c r="C21" s="336">
        <v>69</v>
      </c>
      <c r="D21" s="336">
        <f t="shared" si="0"/>
        <v>194</v>
      </c>
      <c r="E21" s="336">
        <v>40</v>
      </c>
      <c r="F21" s="336">
        <v>1</v>
      </c>
      <c r="G21" s="336">
        <v>47</v>
      </c>
      <c r="H21" s="336">
        <v>7</v>
      </c>
      <c r="I21" s="336">
        <v>4</v>
      </c>
      <c r="J21" s="337">
        <v>19</v>
      </c>
      <c r="K21" s="365">
        <v>0</v>
      </c>
      <c r="L21" s="365">
        <v>1</v>
      </c>
      <c r="M21" s="336">
        <v>0</v>
      </c>
      <c r="N21" s="336">
        <v>1</v>
      </c>
      <c r="O21" s="336">
        <v>12</v>
      </c>
      <c r="P21" s="336">
        <v>14</v>
      </c>
      <c r="Q21" s="336">
        <v>1</v>
      </c>
      <c r="R21" s="336">
        <v>4</v>
      </c>
      <c r="S21" s="366">
        <v>0</v>
      </c>
      <c r="T21" s="365">
        <v>0</v>
      </c>
      <c r="U21" s="336">
        <v>32</v>
      </c>
      <c r="V21" s="336">
        <v>6</v>
      </c>
      <c r="W21" s="337">
        <v>5</v>
      </c>
    </row>
    <row r="22" spans="1:23" s="1" customFormat="1" ht="15" customHeight="1">
      <c r="A22" s="232" t="s">
        <v>793</v>
      </c>
      <c r="B22" s="336">
        <v>6</v>
      </c>
      <c r="C22" s="336">
        <v>61</v>
      </c>
      <c r="D22" s="336">
        <f t="shared" si="0"/>
        <v>202</v>
      </c>
      <c r="E22" s="336">
        <v>33</v>
      </c>
      <c r="F22" s="336">
        <v>1</v>
      </c>
      <c r="G22" s="336">
        <v>45</v>
      </c>
      <c r="H22" s="336">
        <v>8</v>
      </c>
      <c r="I22" s="336">
        <v>6</v>
      </c>
      <c r="J22" s="337">
        <v>21</v>
      </c>
      <c r="K22" s="365">
        <v>1</v>
      </c>
      <c r="L22" s="365">
        <v>4</v>
      </c>
      <c r="M22" s="336">
        <v>7</v>
      </c>
      <c r="N22" s="336">
        <v>1</v>
      </c>
      <c r="O22" s="336">
        <v>5</v>
      </c>
      <c r="P22" s="336">
        <v>14</v>
      </c>
      <c r="Q22" s="365" t="s">
        <v>1058</v>
      </c>
      <c r="R22" s="336">
        <v>5</v>
      </c>
      <c r="S22" s="366">
        <v>6</v>
      </c>
      <c r="T22" s="365" t="s">
        <v>1058</v>
      </c>
      <c r="U22" s="336">
        <v>35</v>
      </c>
      <c r="V22" s="336">
        <v>6</v>
      </c>
      <c r="W22" s="337">
        <v>4</v>
      </c>
    </row>
    <row r="23" spans="1:23" s="1" customFormat="1" ht="15" customHeight="1">
      <c r="A23" s="354" t="s">
        <v>1086</v>
      </c>
      <c r="B23" s="327">
        <v>5</v>
      </c>
      <c r="C23" s="327">
        <v>64</v>
      </c>
      <c r="D23" s="327">
        <f t="shared" si="0"/>
        <v>163</v>
      </c>
      <c r="E23" s="327">
        <v>26</v>
      </c>
      <c r="F23" s="327">
        <v>0</v>
      </c>
      <c r="G23" s="327">
        <v>42</v>
      </c>
      <c r="H23" s="327">
        <v>7</v>
      </c>
      <c r="I23" s="327">
        <v>1</v>
      </c>
      <c r="J23" s="328">
        <v>16</v>
      </c>
      <c r="K23" s="329">
        <v>0</v>
      </c>
      <c r="L23" s="329">
        <v>0</v>
      </c>
      <c r="M23" s="327">
        <v>0</v>
      </c>
      <c r="N23" s="327">
        <v>2</v>
      </c>
      <c r="O23" s="327">
        <v>5</v>
      </c>
      <c r="P23" s="327">
        <v>18</v>
      </c>
      <c r="Q23" s="327">
        <v>2</v>
      </c>
      <c r="R23" s="327">
        <v>3</v>
      </c>
      <c r="S23" s="330">
        <v>0</v>
      </c>
      <c r="T23" s="329">
        <v>0</v>
      </c>
      <c r="U23" s="327">
        <v>28</v>
      </c>
      <c r="V23" s="327">
        <v>6</v>
      </c>
      <c r="W23" s="328">
        <v>7</v>
      </c>
    </row>
    <row r="24" ht="13.5" customHeight="1">
      <c r="A24" s="17" t="s">
        <v>215</v>
      </c>
    </row>
    <row r="25" ht="13.5" customHeight="1">
      <c r="A25" s="17" t="s">
        <v>694</v>
      </c>
    </row>
  </sheetData>
  <sheetProtection/>
  <mergeCells count="23">
    <mergeCell ref="W3:W5"/>
    <mergeCell ref="Q3:Q5"/>
    <mergeCell ref="R3:R5"/>
    <mergeCell ref="S3:S5"/>
    <mergeCell ref="T3:T5"/>
    <mergeCell ref="U3:U5"/>
    <mergeCell ref="V3:V5"/>
    <mergeCell ref="K3:K5"/>
    <mergeCell ref="L3:L5"/>
    <mergeCell ref="M3:M5"/>
    <mergeCell ref="N3:N5"/>
    <mergeCell ref="O3:O5"/>
    <mergeCell ref="P3:P5"/>
    <mergeCell ref="A1:J1"/>
    <mergeCell ref="G4:G5"/>
    <mergeCell ref="D3:D5"/>
    <mergeCell ref="B3:B5"/>
    <mergeCell ref="E4:F4"/>
    <mergeCell ref="A3:A5"/>
    <mergeCell ref="E3:J3"/>
    <mergeCell ref="C3:C5"/>
    <mergeCell ref="I4:J4"/>
    <mergeCell ref="H4:H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10"/>
  <sheetViews>
    <sheetView showGridLines="0" zoomScalePageLayoutView="0" workbookViewId="0" topLeftCell="A1">
      <pane ySplit="3" topLeftCell="A4" activePane="bottomLeft" state="frozen"/>
      <selection pane="topLeft" activeCell="A1" sqref="A1:H1"/>
      <selection pane="bottomLeft" activeCell="A1" sqref="A1:P1"/>
    </sheetView>
  </sheetViews>
  <sheetFormatPr defaultColWidth="9.00390625" defaultRowHeight="13.5" customHeight="1"/>
  <cols>
    <col min="1" max="1" width="0.6171875" style="190" customWidth="1"/>
    <col min="2" max="2" width="5.625" style="190" customWidth="1"/>
    <col min="3" max="3" width="4.125" style="190" customWidth="1"/>
    <col min="4" max="4" width="6.375" style="190" customWidth="1"/>
    <col min="5" max="5" width="0.6171875" style="190" customWidth="1"/>
    <col min="6" max="6" width="0.74609375" style="190" customWidth="1"/>
    <col min="7" max="7" width="22.25390625" style="190" customWidth="1"/>
    <col min="8" max="8" width="7.125" style="190" customWidth="1"/>
    <col min="9" max="9" width="0.74609375" style="190" customWidth="1"/>
    <col min="10" max="10" width="7.50390625" style="190" customWidth="1"/>
    <col min="11" max="11" width="7.125" style="190" customWidth="1"/>
    <col min="12" max="12" width="0.74609375" style="190" customWidth="1"/>
    <col min="13" max="13" width="7.50390625" style="190" customWidth="1"/>
    <col min="14" max="14" width="10.625" style="190" customWidth="1"/>
    <col min="15" max="15" width="0.74609375" style="190" customWidth="1"/>
    <col min="16" max="16" width="9.625" style="190" customWidth="1"/>
    <col min="17" max="16384" width="9.00390625" style="190" customWidth="1"/>
  </cols>
  <sheetData>
    <row r="1" spans="1:16" ht="19.5" customHeight="1">
      <c r="A1" s="822" t="s">
        <v>1087</v>
      </c>
      <c r="B1" s="822"/>
      <c r="C1" s="822"/>
      <c r="D1" s="822"/>
      <c r="E1" s="822"/>
      <c r="F1" s="822"/>
      <c r="G1" s="822"/>
      <c r="H1" s="822"/>
      <c r="I1" s="822"/>
      <c r="J1" s="822"/>
      <c r="K1" s="822"/>
      <c r="L1" s="822"/>
      <c r="M1" s="822"/>
      <c r="N1" s="822"/>
      <c r="O1" s="822"/>
      <c r="P1" s="822"/>
    </row>
    <row r="2" spans="5:16" ht="13.5" customHeight="1">
      <c r="E2" s="189"/>
      <c r="F2" s="189"/>
      <c r="G2" s="191"/>
      <c r="H2" s="191"/>
      <c r="I2" s="191"/>
      <c r="J2" s="191"/>
      <c r="K2" s="191"/>
      <c r="L2" s="191"/>
      <c r="M2" s="191"/>
      <c r="N2" s="191"/>
      <c r="O2" s="191"/>
      <c r="P2" s="191"/>
    </row>
    <row r="3" spans="1:16" ht="15" customHeight="1">
      <c r="A3" s="823" t="s">
        <v>217</v>
      </c>
      <c r="B3" s="823"/>
      <c r="C3" s="823"/>
      <c r="D3" s="823"/>
      <c r="E3" s="824"/>
      <c r="F3" s="825" t="s">
        <v>218</v>
      </c>
      <c r="G3" s="823"/>
      <c r="H3" s="823"/>
      <c r="I3" s="823"/>
      <c r="J3" s="824"/>
      <c r="K3" s="825" t="s">
        <v>220</v>
      </c>
      <c r="L3" s="823"/>
      <c r="M3" s="824"/>
      <c r="N3" s="825" t="s">
        <v>221</v>
      </c>
      <c r="O3" s="823"/>
      <c r="P3" s="823"/>
    </row>
    <row r="4" spans="1:16" s="191" customFormat="1" ht="15" customHeight="1">
      <c r="A4" s="295"/>
      <c r="B4" s="273" t="s">
        <v>727</v>
      </c>
      <c r="C4" s="296" t="s">
        <v>1106</v>
      </c>
      <c r="D4" s="297" t="s">
        <v>1062</v>
      </c>
      <c r="E4" s="255"/>
      <c r="F4" s="295"/>
      <c r="G4" s="298" t="s">
        <v>1097</v>
      </c>
      <c r="H4" s="297" t="s">
        <v>1109</v>
      </c>
      <c r="I4" s="255"/>
      <c r="J4" s="826" t="s">
        <v>1105</v>
      </c>
      <c r="K4" s="297" t="s">
        <v>1109</v>
      </c>
      <c r="L4" s="255"/>
      <c r="M4" s="826" t="s">
        <v>1113</v>
      </c>
      <c r="N4" s="299" t="s">
        <v>1114</v>
      </c>
      <c r="O4" s="255"/>
      <c r="P4" s="829" t="s">
        <v>1119</v>
      </c>
    </row>
    <row r="5" spans="1:16" ht="15" customHeight="1">
      <c r="A5" s="191"/>
      <c r="B5" s="272" t="s">
        <v>728</v>
      </c>
      <c r="C5" s="271" t="s">
        <v>1106</v>
      </c>
      <c r="D5" s="192" t="s">
        <v>729</v>
      </c>
      <c r="E5" s="270"/>
      <c r="F5" s="191"/>
      <c r="G5" s="269" t="s">
        <v>1098</v>
      </c>
      <c r="H5" s="192" t="s">
        <v>1102</v>
      </c>
      <c r="I5" s="267"/>
      <c r="J5" s="827"/>
      <c r="K5" s="192" t="s">
        <v>1110</v>
      </c>
      <c r="L5" s="267"/>
      <c r="M5" s="827"/>
      <c r="N5" s="268" t="s">
        <v>1115</v>
      </c>
      <c r="O5" s="267"/>
      <c r="P5" s="830"/>
    </row>
    <row r="6" spans="1:16" ht="15" customHeight="1">
      <c r="A6" s="191"/>
      <c r="B6" s="272" t="s">
        <v>730</v>
      </c>
      <c r="C6" s="271" t="s">
        <v>1107</v>
      </c>
      <c r="D6" s="192" t="s">
        <v>729</v>
      </c>
      <c r="E6" s="270"/>
      <c r="F6" s="191"/>
      <c r="G6" s="269" t="s">
        <v>1099</v>
      </c>
      <c r="H6" s="192" t="s">
        <v>1103</v>
      </c>
      <c r="I6" s="267"/>
      <c r="J6" s="827"/>
      <c r="K6" s="192" t="s">
        <v>1111</v>
      </c>
      <c r="L6" s="267"/>
      <c r="M6" s="827"/>
      <c r="N6" s="268" t="s">
        <v>1116</v>
      </c>
      <c r="O6" s="267"/>
      <c r="P6" s="830"/>
    </row>
    <row r="7" spans="1:16" ht="15" customHeight="1">
      <c r="A7" s="191"/>
      <c r="B7" s="272" t="s">
        <v>731</v>
      </c>
      <c r="C7" s="271" t="s">
        <v>1108</v>
      </c>
      <c r="D7" s="192" t="s">
        <v>729</v>
      </c>
      <c r="E7" s="270"/>
      <c r="F7" s="191"/>
      <c r="G7" s="269" t="s">
        <v>1100</v>
      </c>
      <c r="H7" s="192" t="s">
        <v>1104</v>
      </c>
      <c r="I7" s="267"/>
      <c r="J7" s="827"/>
      <c r="K7" s="192" t="s">
        <v>1112</v>
      </c>
      <c r="L7" s="267"/>
      <c r="M7" s="827"/>
      <c r="N7" s="268" t="s">
        <v>1117</v>
      </c>
      <c r="O7" s="267"/>
      <c r="P7" s="830"/>
    </row>
    <row r="8" spans="1:16" ht="15" customHeight="1">
      <c r="A8" s="259"/>
      <c r="B8" s="266" t="s">
        <v>732</v>
      </c>
      <c r="C8" s="265" t="s">
        <v>733</v>
      </c>
      <c r="D8" s="262" t="s">
        <v>729</v>
      </c>
      <c r="E8" s="264"/>
      <c r="F8" s="259"/>
      <c r="G8" s="263" t="s">
        <v>1101</v>
      </c>
      <c r="H8" s="262" t="s">
        <v>1103</v>
      </c>
      <c r="I8" s="260"/>
      <c r="J8" s="828"/>
      <c r="K8" s="262" t="s">
        <v>1111</v>
      </c>
      <c r="L8" s="260"/>
      <c r="M8" s="828"/>
      <c r="N8" s="261" t="s">
        <v>1118</v>
      </c>
      <c r="O8" s="260"/>
      <c r="P8" s="831"/>
    </row>
    <row r="9" spans="1:16" ht="13.5" customHeight="1">
      <c r="A9" s="190" t="s">
        <v>215</v>
      </c>
      <c r="B9" s="191"/>
      <c r="C9" s="191"/>
      <c r="D9" s="191"/>
      <c r="E9" s="191"/>
      <c r="F9" s="191"/>
      <c r="G9" s="193"/>
      <c r="H9" s="192"/>
      <c r="I9" s="192"/>
      <c r="J9" s="194"/>
      <c r="K9" s="192"/>
      <c r="L9" s="192"/>
      <c r="M9" s="194"/>
      <c r="N9" s="192"/>
      <c r="O9" s="192"/>
      <c r="P9" s="194"/>
    </row>
    <row r="10" spans="14:15" ht="13.5" customHeight="1">
      <c r="N10" s="195"/>
      <c r="O10" s="195"/>
    </row>
  </sheetData>
  <sheetProtection/>
  <mergeCells count="8">
    <mergeCell ref="A1:P1"/>
    <mergeCell ref="A3:E3"/>
    <mergeCell ref="F3:J3"/>
    <mergeCell ref="K3:M3"/>
    <mergeCell ref="N3:P3"/>
    <mergeCell ref="J4:J8"/>
    <mergeCell ref="M4:M8"/>
    <mergeCell ref="P4:P8"/>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C54"/>
  <sheetViews>
    <sheetView showGridLines="0" zoomScalePageLayoutView="0" workbookViewId="0" topLeftCell="A1">
      <pane xSplit="1" ySplit="2" topLeftCell="B3" activePane="bottomRight" state="frozen"/>
      <selection pane="topLeft" activeCell="A1" sqref="A1:H1"/>
      <selection pane="topRight" activeCell="A1" sqref="A1:H1"/>
      <selection pane="bottomLeft" activeCell="A1" sqref="A1:H1"/>
      <selection pane="bottomRight" activeCell="A1" sqref="A1:S1"/>
    </sheetView>
  </sheetViews>
  <sheetFormatPr defaultColWidth="9.00390625" defaultRowHeight="13.5" customHeight="1"/>
  <cols>
    <col min="1" max="1" width="13.75390625" style="18" customWidth="1"/>
    <col min="2" max="2" width="4.75390625" style="18" customWidth="1"/>
    <col min="3" max="3" width="3.625" style="18" customWidth="1"/>
    <col min="4" max="4" width="6.625" style="18" customWidth="1"/>
    <col min="5" max="5" width="3.375" style="18" customWidth="1"/>
    <col min="6" max="6" width="5.25390625" style="18" customWidth="1"/>
    <col min="7" max="7" width="3.375" style="18" customWidth="1"/>
    <col min="8" max="8" width="5.25390625" style="18" customWidth="1"/>
    <col min="9" max="9" width="3.375" style="18" customWidth="1"/>
    <col min="10" max="10" width="5.25390625" style="18" customWidth="1"/>
    <col min="11" max="11" width="3.375" style="18" customWidth="1"/>
    <col min="12" max="12" width="5.25390625" style="18" customWidth="1"/>
    <col min="13" max="13" width="3.375" style="18" customWidth="1"/>
    <col min="14" max="14" width="5.25390625" style="18" customWidth="1"/>
    <col min="15" max="15" width="3.375" style="18" customWidth="1"/>
    <col min="16" max="16" width="5.25390625" style="18" customWidth="1"/>
    <col min="17" max="17" width="3.375" style="18" customWidth="1"/>
    <col min="18" max="18" width="5.25390625" style="18" customWidth="1"/>
    <col min="19" max="19" width="3.375" style="18" customWidth="1"/>
    <col min="20" max="20" width="5.25390625" style="18" customWidth="1"/>
    <col min="21" max="21" width="3.375" style="18" customWidth="1"/>
    <col min="22" max="22" width="5.25390625" style="18" customWidth="1"/>
    <col min="23" max="23" width="3.375" style="18" customWidth="1"/>
    <col min="24" max="24" width="5.25390625" style="18" customWidth="1"/>
    <col min="25" max="25" width="3.375" style="18" customWidth="1"/>
    <col min="26" max="26" width="5.25390625" style="18" customWidth="1"/>
    <col min="27" max="27" width="3.375" style="18" customWidth="1"/>
    <col min="28" max="29" width="7.00390625" style="18" customWidth="1"/>
    <col min="30" max="16384" width="9.00390625" style="18" customWidth="1"/>
  </cols>
  <sheetData>
    <row r="1" spans="1:22" ht="19.5" customHeight="1">
      <c r="A1" s="779" t="s">
        <v>535</v>
      </c>
      <c r="B1" s="779"/>
      <c r="C1" s="779"/>
      <c r="D1" s="779"/>
      <c r="E1" s="779"/>
      <c r="F1" s="779"/>
      <c r="G1" s="779"/>
      <c r="H1" s="779"/>
      <c r="I1" s="779"/>
      <c r="J1" s="779"/>
      <c r="K1" s="779"/>
      <c r="L1" s="779"/>
      <c r="M1" s="779"/>
      <c r="N1" s="779"/>
      <c r="O1" s="779"/>
      <c r="P1" s="779"/>
      <c r="Q1" s="779"/>
      <c r="R1" s="882"/>
      <c r="S1" s="882"/>
      <c r="T1" s="20"/>
      <c r="U1" s="20"/>
      <c r="V1" s="20"/>
    </row>
    <row r="2" spans="1:18" ht="13.5" customHeight="1">
      <c r="A2" s="46"/>
      <c r="B2" s="46"/>
      <c r="C2" s="3"/>
      <c r="D2" s="3"/>
      <c r="E2" s="3"/>
      <c r="F2" s="3"/>
      <c r="G2" s="3"/>
      <c r="H2" s="3"/>
      <c r="I2" s="3"/>
      <c r="J2" s="3"/>
      <c r="K2" s="3"/>
      <c r="L2" s="3"/>
      <c r="M2" s="3"/>
      <c r="N2" s="3"/>
      <c r="O2" s="3"/>
      <c r="P2" s="3"/>
      <c r="Q2" s="3"/>
      <c r="R2" s="3"/>
    </row>
    <row r="3" spans="1:27" ht="20.25" customHeight="1">
      <c r="A3" s="765" t="s">
        <v>253</v>
      </c>
      <c r="B3" s="785" t="s">
        <v>90</v>
      </c>
      <c r="C3" s="696"/>
      <c r="D3" s="810" t="s">
        <v>256</v>
      </c>
      <c r="E3" s="881"/>
      <c r="F3" s="881"/>
      <c r="G3" s="881"/>
      <c r="H3" s="881"/>
      <c r="I3" s="881"/>
      <c r="J3" s="881"/>
      <c r="K3" s="881"/>
      <c r="L3" s="881"/>
      <c r="M3" s="881"/>
      <c r="N3" s="881"/>
      <c r="O3" s="881"/>
      <c r="P3" s="881"/>
      <c r="Q3" s="881"/>
      <c r="R3" s="881"/>
      <c r="S3" s="881"/>
      <c r="T3" s="881"/>
      <c r="U3" s="881"/>
      <c r="V3" s="881"/>
      <c r="W3" s="881"/>
      <c r="X3" s="881"/>
      <c r="Y3" s="881"/>
      <c r="Z3" s="881"/>
      <c r="AA3" s="881"/>
    </row>
    <row r="4" spans="1:27" ht="20.25" customHeight="1">
      <c r="A4" s="766"/>
      <c r="B4" s="786"/>
      <c r="C4" s="698"/>
      <c r="D4" s="869" t="s">
        <v>213</v>
      </c>
      <c r="E4" s="870"/>
      <c r="F4" s="865" t="s">
        <v>225</v>
      </c>
      <c r="G4" s="866"/>
      <c r="H4" s="865" t="s">
        <v>226</v>
      </c>
      <c r="I4" s="866"/>
      <c r="J4" s="859" t="s">
        <v>257</v>
      </c>
      <c r="K4" s="860"/>
      <c r="L4" s="865" t="s">
        <v>379</v>
      </c>
      <c r="M4" s="866"/>
      <c r="N4" s="865" t="s">
        <v>227</v>
      </c>
      <c r="O4" s="880"/>
      <c r="P4" s="872" t="s">
        <v>1063</v>
      </c>
      <c r="Q4" s="873"/>
      <c r="R4" s="878" t="s">
        <v>1064</v>
      </c>
      <c r="S4" s="879"/>
      <c r="T4" s="879"/>
      <c r="U4" s="879"/>
      <c r="V4" s="879"/>
      <c r="W4" s="879"/>
      <c r="X4" s="879"/>
      <c r="Y4" s="879"/>
      <c r="Z4" s="879"/>
      <c r="AA4" s="879"/>
    </row>
    <row r="5" spans="1:27" ht="20.25" customHeight="1">
      <c r="A5" s="766"/>
      <c r="B5" s="786"/>
      <c r="C5" s="698"/>
      <c r="D5" s="852"/>
      <c r="E5" s="871"/>
      <c r="F5" s="855"/>
      <c r="G5" s="867"/>
      <c r="H5" s="855"/>
      <c r="I5" s="867"/>
      <c r="J5" s="861"/>
      <c r="K5" s="862"/>
      <c r="L5" s="855"/>
      <c r="M5" s="867"/>
      <c r="N5" s="855"/>
      <c r="O5" s="856"/>
      <c r="P5" s="874"/>
      <c r="Q5" s="875"/>
      <c r="R5" s="832" t="s">
        <v>1065</v>
      </c>
      <c r="S5" s="833"/>
      <c r="T5" s="832" t="s">
        <v>1066</v>
      </c>
      <c r="U5" s="833"/>
      <c r="V5" s="832" t="s">
        <v>1067</v>
      </c>
      <c r="W5" s="833"/>
      <c r="X5" s="836" t="s">
        <v>1069</v>
      </c>
      <c r="Y5" s="837"/>
      <c r="Z5" s="836" t="s">
        <v>1068</v>
      </c>
      <c r="AA5" s="840"/>
    </row>
    <row r="6" spans="1:27" ht="20.25" customHeight="1">
      <c r="A6" s="766"/>
      <c r="B6" s="883"/>
      <c r="C6" s="700"/>
      <c r="D6" s="770"/>
      <c r="E6" s="771"/>
      <c r="F6" s="857"/>
      <c r="G6" s="868"/>
      <c r="H6" s="857"/>
      <c r="I6" s="868"/>
      <c r="J6" s="863"/>
      <c r="K6" s="864"/>
      <c r="L6" s="857"/>
      <c r="M6" s="868"/>
      <c r="N6" s="857"/>
      <c r="O6" s="858"/>
      <c r="P6" s="876"/>
      <c r="Q6" s="877"/>
      <c r="R6" s="834"/>
      <c r="S6" s="835"/>
      <c r="T6" s="834"/>
      <c r="U6" s="835"/>
      <c r="V6" s="834"/>
      <c r="W6" s="835"/>
      <c r="X6" s="838"/>
      <c r="Y6" s="839"/>
      <c r="Z6" s="838"/>
      <c r="AA6" s="841"/>
    </row>
    <row r="7" spans="1:27" ht="15" customHeight="1">
      <c r="A7" s="291" t="s">
        <v>669</v>
      </c>
      <c r="B7" s="80">
        <f aca="true" t="shared" si="0" ref="B7:B22">SUM(D7,B30,T30,V30)</f>
        <v>27</v>
      </c>
      <c r="C7" s="167">
        <f aca="true" t="shared" si="1" ref="C7:C22">SUM(E7,C30,U30,W30)</f>
        <v>3</v>
      </c>
      <c r="D7" s="6">
        <f>SUM(F7,H7,J7,L7,N7)</f>
        <v>15</v>
      </c>
      <c r="E7" s="168">
        <f>IF(SUM(G7,I7,K7,M7,O7)=0,"",SUM(G7,I7,K7,M7,O7))</f>
      </c>
      <c r="F7" s="240">
        <v>4</v>
      </c>
      <c r="G7" s="168"/>
      <c r="H7" s="240">
        <v>4</v>
      </c>
      <c r="I7" s="168"/>
      <c r="J7" s="240">
        <v>4</v>
      </c>
      <c r="K7" s="168"/>
      <c r="L7" s="38">
        <v>0</v>
      </c>
      <c r="M7" s="168"/>
      <c r="N7" s="240">
        <v>3</v>
      </c>
      <c r="O7" s="171"/>
      <c r="P7" s="611">
        <v>0</v>
      </c>
      <c r="Q7" s="612"/>
      <c r="R7" s="613">
        <v>0</v>
      </c>
      <c r="S7" s="614"/>
      <c r="T7" s="615">
        <v>0</v>
      </c>
      <c r="U7" s="616"/>
      <c r="V7" s="615">
        <v>0</v>
      </c>
      <c r="W7" s="616"/>
      <c r="X7" s="615">
        <v>0</v>
      </c>
      <c r="Y7" s="616"/>
      <c r="Z7" s="615">
        <v>0</v>
      </c>
      <c r="AA7" s="628"/>
    </row>
    <row r="8" spans="1:27" s="20" customFormat="1" ht="15" customHeight="1">
      <c r="A8" s="288" t="s">
        <v>670</v>
      </c>
      <c r="B8" s="80">
        <f t="shared" si="0"/>
        <v>125</v>
      </c>
      <c r="C8" s="167">
        <f t="shared" si="1"/>
        <v>24</v>
      </c>
      <c r="D8" s="38">
        <f aca="true" t="shared" si="2" ref="D8:D16">SUM(F8,H8,J8,L8,N8)</f>
        <v>74</v>
      </c>
      <c r="E8" s="169">
        <f aca="true" t="shared" si="3" ref="E8:E16">IF(SUM(G8,I8,K8,M8,O8)=0,"",SUM(G8,I8,K8,M8,O8))</f>
      </c>
      <c r="F8" s="38">
        <v>21</v>
      </c>
      <c r="G8" s="167"/>
      <c r="H8" s="241">
        <v>16</v>
      </c>
      <c r="I8" s="169"/>
      <c r="J8" s="38">
        <v>19</v>
      </c>
      <c r="K8" s="167"/>
      <c r="L8" s="38">
        <v>0</v>
      </c>
      <c r="M8" s="167"/>
      <c r="N8" s="241">
        <v>18</v>
      </c>
      <c r="O8" s="172"/>
      <c r="P8" s="617">
        <v>0</v>
      </c>
      <c r="Q8" s="612"/>
      <c r="R8" s="613">
        <v>0</v>
      </c>
      <c r="S8" s="614"/>
      <c r="T8" s="615">
        <v>0</v>
      </c>
      <c r="U8" s="616"/>
      <c r="V8" s="615">
        <v>0</v>
      </c>
      <c r="W8" s="616"/>
      <c r="X8" s="615">
        <v>0</v>
      </c>
      <c r="Y8" s="616"/>
      <c r="Z8" s="615">
        <v>0</v>
      </c>
      <c r="AA8" s="628"/>
    </row>
    <row r="9" spans="1:27" s="20" customFormat="1" ht="15" customHeight="1">
      <c r="A9" s="288" t="s">
        <v>671</v>
      </c>
      <c r="B9" s="80">
        <f t="shared" si="0"/>
        <v>120</v>
      </c>
      <c r="C9" s="167">
        <f t="shared" si="1"/>
        <v>21</v>
      </c>
      <c r="D9" s="38">
        <f t="shared" si="2"/>
        <v>75</v>
      </c>
      <c r="E9" s="169">
        <f t="shared" si="3"/>
      </c>
      <c r="F9" s="38">
        <v>19</v>
      </c>
      <c r="G9" s="167"/>
      <c r="H9" s="241">
        <v>17</v>
      </c>
      <c r="I9" s="169"/>
      <c r="J9" s="38">
        <v>19</v>
      </c>
      <c r="K9" s="167"/>
      <c r="L9" s="38">
        <v>0</v>
      </c>
      <c r="M9" s="167"/>
      <c r="N9" s="241">
        <v>20</v>
      </c>
      <c r="O9" s="172"/>
      <c r="P9" s="617">
        <v>0</v>
      </c>
      <c r="Q9" s="612"/>
      <c r="R9" s="613">
        <v>0</v>
      </c>
      <c r="S9" s="614"/>
      <c r="T9" s="615">
        <v>0</v>
      </c>
      <c r="U9" s="616"/>
      <c r="V9" s="615">
        <v>0</v>
      </c>
      <c r="W9" s="616"/>
      <c r="X9" s="615">
        <v>0</v>
      </c>
      <c r="Y9" s="616"/>
      <c r="Z9" s="615">
        <v>0</v>
      </c>
      <c r="AA9" s="628"/>
    </row>
    <row r="10" spans="1:27" s="20" customFormat="1" ht="15" customHeight="1">
      <c r="A10" s="288" t="s">
        <v>672</v>
      </c>
      <c r="B10" s="80">
        <f t="shared" si="0"/>
        <v>123</v>
      </c>
      <c r="C10" s="167">
        <f t="shared" si="1"/>
        <v>14</v>
      </c>
      <c r="D10" s="38">
        <f t="shared" si="2"/>
        <v>78</v>
      </c>
      <c r="E10" s="169">
        <f t="shared" si="3"/>
        <v>3</v>
      </c>
      <c r="F10" s="38">
        <v>19</v>
      </c>
      <c r="G10" s="167"/>
      <c r="H10" s="241">
        <v>22</v>
      </c>
      <c r="I10" s="169">
        <v>3</v>
      </c>
      <c r="J10" s="38">
        <v>18</v>
      </c>
      <c r="K10" s="167"/>
      <c r="L10" s="38">
        <v>0</v>
      </c>
      <c r="M10" s="167"/>
      <c r="N10" s="241">
        <v>19</v>
      </c>
      <c r="O10" s="172"/>
      <c r="P10" s="617">
        <v>0</v>
      </c>
      <c r="Q10" s="612"/>
      <c r="R10" s="613">
        <v>0</v>
      </c>
      <c r="S10" s="614"/>
      <c r="T10" s="615">
        <v>0</v>
      </c>
      <c r="U10" s="616"/>
      <c r="V10" s="615">
        <v>0</v>
      </c>
      <c r="W10" s="616"/>
      <c r="X10" s="615">
        <v>0</v>
      </c>
      <c r="Y10" s="616"/>
      <c r="Z10" s="615">
        <v>0</v>
      </c>
      <c r="AA10" s="628"/>
    </row>
    <row r="11" spans="1:27" s="20" customFormat="1" ht="15" customHeight="1">
      <c r="A11" s="288" t="s">
        <v>673</v>
      </c>
      <c r="B11" s="80">
        <f t="shared" si="0"/>
        <v>125</v>
      </c>
      <c r="C11" s="167">
        <f t="shared" si="1"/>
        <v>9</v>
      </c>
      <c r="D11" s="38">
        <f t="shared" si="2"/>
        <v>83</v>
      </c>
      <c r="E11" s="169">
        <f t="shared" si="3"/>
      </c>
      <c r="F11" s="38">
        <v>23</v>
      </c>
      <c r="G11" s="167"/>
      <c r="H11" s="241">
        <v>20</v>
      </c>
      <c r="I11" s="169"/>
      <c r="J11" s="38">
        <v>20</v>
      </c>
      <c r="K11" s="167"/>
      <c r="L11" s="38">
        <v>0</v>
      </c>
      <c r="M11" s="167"/>
      <c r="N11" s="241">
        <v>20</v>
      </c>
      <c r="O11" s="172"/>
      <c r="P11" s="617">
        <v>0</v>
      </c>
      <c r="Q11" s="612"/>
      <c r="R11" s="613">
        <v>0</v>
      </c>
      <c r="S11" s="614"/>
      <c r="T11" s="615">
        <v>0</v>
      </c>
      <c r="U11" s="616"/>
      <c r="V11" s="615">
        <v>0</v>
      </c>
      <c r="W11" s="616"/>
      <c r="X11" s="615">
        <v>0</v>
      </c>
      <c r="Y11" s="616"/>
      <c r="Z11" s="615">
        <v>0</v>
      </c>
      <c r="AA11" s="628"/>
    </row>
    <row r="12" spans="1:27" s="20" customFormat="1" ht="15" customHeight="1">
      <c r="A12" s="288" t="s">
        <v>674</v>
      </c>
      <c r="B12" s="80">
        <f t="shared" si="0"/>
        <v>126</v>
      </c>
      <c r="C12" s="167">
        <f t="shared" si="1"/>
        <v>10</v>
      </c>
      <c r="D12" s="38">
        <f t="shared" si="2"/>
        <v>83</v>
      </c>
      <c r="E12" s="169">
        <f t="shared" si="3"/>
      </c>
      <c r="F12" s="38">
        <v>22</v>
      </c>
      <c r="G12" s="167"/>
      <c r="H12" s="241">
        <v>21</v>
      </c>
      <c r="I12" s="169"/>
      <c r="J12" s="38">
        <v>20</v>
      </c>
      <c r="K12" s="167"/>
      <c r="L12" s="38">
        <v>0</v>
      </c>
      <c r="M12" s="167"/>
      <c r="N12" s="241">
        <v>20</v>
      </c>
      <c r="O12" s="172"/>
      <c r="P12" s="617">
        <v>0</v>
      </c>
      <c r="Q12" s="612"/>
      <c r="R12" s="613">
        <v>0</v>
      </c>
      <c r="S12" s="614"/>
      <c r="T12" s="615">
        <v>0</v>
      </c>
      <c r="U12" s="616"/>
      <c r="V12" s="615">
        <v>0</v>
      </c>
      <c r="W12" s="616"/>
      <c r="X12" s="615">
        <v>0</v>
      </c>
      <c r="Y12" s="616"/>
      <c r="Z12" s="615">
        <v>0</v>
      </c>
      <c r="AA12" s="628"/>
    </row>
    <row r="13" spans="1:27" s="20" customFormat="1" ht="15" customHeight="1">
      <c r="A13" s="288" t="s">
        <v>675</v>
      </c>
      <c r="B13" s="80">
        <f t="shared" si="0"/>
        <v>112</v>
      </c>
      <c r="C13" s="167">
        <f t="shared" si="1"/>
        <v>12</v>
      </c>
      <c r="D13" s="38">
        <f t="shared" si="2"/>
        <v>68</v>
      </c>
      <c r="E13" s="167">
        <f t="shared" si="3"/>
      </c>
      <c r="F13" s="241">
        <v>20</v>
      </c>
      <c r="G13" s="167"/>
      <c r="H13" s="241">
        <v>6</v>
      </c>
      <c r="I13" s="167"/>
      <c r="J13" s="241">
        <v>7</v>
      </c>
      <c r="K13" s="167"/>
      <c r="L13" s="241">
        <v>13</v>
      </c>
      <c r="M13" s="167"/>
      <c r="N13" s="241">
        <v>22</v>
      </c>
      <c r="O13" s="173"/>
      <c r="P13" s="611">
        <v>0</v>
      </c>
      <c r="Q13" s="612"/>
      <c r="R13" s="613">
        <v>0</v>
      </c>
      <c r="S13" s="614"/>
      <c r="T13" s="615">
        <v>0</v>
      </c>
      <c r="U13" s="616"/>
      <c r="V13" s="615">
        <v>0</v>
      </c>
      <c r="W13" s="616"/>
      <c r="X13" s="615">
        <v>0</v>
      </c>
      <c r="Y13" s="616"/>
      <c r="Z13" s="615">
        <v>0</v>
      </c>
      <c r="AA13" s="628"/>
    </row>
    <row r="14" spans="1:27" s="20" customFormat="1" ht="15" customHeight="1">
      <c r="A14" s="288" t="s">
        <v>676</v>
      </c>
      <c r="B14" s="80">
        <f t="shared" si="0"/>
        <v>107</v>
      </c>
      <c r="C14" s="167">
        <f t="shared" si="1"/>
        <v>13</v>
      </c>
      <c r="D14" s="38">
        <f t="shared" si="2"/>
        <v>62</v>
      </c>
      <c r="E14" s="167">
        <f t="shared" si="3"/>
      </c>
      <c r="F14" s="241">
        <v>23</v>
      </c>
      <c r="G14" s="167"/>
      <c r="H14" s="241">
        <v>0</v>
      </c>
      <c r="I14" s="167"/>
      <c r="J14" s="241">
        <v>0</v>
      </c>
      <c r="K14" s="167"/>
      <c r="L14" s="241">
        <v>20</v>
      </c>
      <c r="M14" s="167"/>
      <c r="N14" s="241">
        <v>19</v>
      </c>
      <c r="O14" s="173"/>
      <c r="P14" s="611">
        <v>0</v>
      </c>
      <c r="Q14" s="612"/>
      <c r="R14" s="613">
        <v>0</v>
      </c>
      <c r="S14" s="614"/>
      <c r="T14" s="615">
        <v>0</v>
      </c>
      <c r="U14" s="616"/>
      <c r="V14" s="615">
        <v>0</v>
      </c>
      <c r="W14" s="616"/>
      <c r="X14" s="615">
        <v>0</v>
      </c>
      <c r="Y14" s="616"/>
      <c r="Z14" s="615">
        <v>0</v>
      </c>
      <c r="AA14" s="628"/>
    </row>
    <row r="15" spans="1:27" s="20" customFormat="1" ht="15" customHeight="1">
      <c r="A15" s="288" t="s">
        <v>677</v>
      </c>
      <c r="B15" s="80">
        <f t="shared" si="0"/>
        <v>104</v>
      </c>
      <c r="C15" s="167">
        <f t="shared" si="1"/>
        <v>12</v>
      </c>
      <c r="D15" s="38">
        <f>SUM(F15,H15,J15,L15,N15)</f>
        <v>62</v>
      </c>
      <c r="E15" s="167">
        <f>IF(SUM(G15,I15,K15,M15,O15)=0,"",SUM(G15,I15,K15,M15,O15))</f>
      </c>
      <c r="F15" s="241">
        <v>23</v>
      </c>
      <c r="G15" s="167"/>
      <c r="H15" s="241">
        <v>0</v>
      </c>
      <c r="I15" s="167"/>
      <c r="J15" s="241">
        <v>0</v>
      </c>
      <c r="K15" s="167"/>
      <c r="L15" s="241">
        <v>20</v>
      </c>
      <c r="M15" s="167"/>
      <c r="N15" s="241">
        <v>19</v>
      </c>
      <c r="O15" s="173"/>
      <c r="P15" s="611">
        <v>0</v>
      </c>
      <c r="Q15" s="612"/>
      <c r="R15" s="613">
        <v>0</v>
      </c>
      <c r="S15" s="614"/>
      <c r="T15" s="615">
        <v>0</v>
      </c>
      <c r="U15" s="616"/>
      <c r="V15" s="615">
        <v>0</v>
      </c>
      <c r="W15" s="616"/>
      <c r="X15" s="615">
        <v>0</v>
      </c>
      <c r="Y15" s="616"/>
      <c r="Z15" s="615">
        <v>0</v>
      </c>
      <c r="AA15" s="628"/>
    </row>
    <row r="16" spans="1:27" s="20" customFormat="1" ht="15" customHeight="1">
      <c r="A16" s="288" t="s">
        <v>678</v>
      </c>
      <c r="B16" s="38">
        <f t="shared" si="0"/>
        <v>106</v>
      </c>
      <c r="C16" s="167">
        <f t="shared" si="1"/>
        <v>13</v>
      </c>
      <c r="D16" s="38">
        <f t="shared" si="2"/>
        <v>63</v>
      </c>
      <c r="E16" s="167">
        <f t="shared" si="3"/>
        <v>1</v>
      </c>
      <c r="F16" s="241">
        <v>25</v>
      </c>
      <c r="G16" s="167">
        <v>1</v>
      </c>
      <c r="H16" s="241">
        <v>0</v>
      </c>
      <c r="I16" s="167"/>
      <c r="J16" s="241">
        <v>0</v>
      </c>
      <c r="K16" s="167"/>
      <c r="L16" s="241">
        <v>19</v>
      </c>
      <c r="M16" s="167"/>
      <c r="N16" s="241">
        <v>19</v>
      </c>
      <c r="O16" s="173"/>
      <c r="P16" s="611">
        <v>0</v>
      </c>
      <c r="Q16" s="612"/>
      <c r="R16" s="613">
        <v>0</v>
      </c>
      <c r="S16" s="614"/>
      <c r="T16" s="615">
        <v>0</v>
      </c>
      <c r="U16" s="616"/>
      <c r="V16" s="615">
        <v>0</v>
      </c>
      <c r="W16" s="616"/>
      <c r="X16" s="615">
        <v>0</v>
      </c>
      <c r="Y16" s="616"/>
      <c r="Z16" s="615">
        <v>0</v>
      </c>
      <c r="AA16" s="628"/>
    </row>
    <row r="17" spans="1:27" s="20" customFormat="1" ht="15" customHeight="1">
      <c r="A17" s="288" t="s">
        <v>679</v>
      </c>
      <c r="B17" s="38">
        <f t="shared" si="0"/>
        <v>119</v>
      </c>
      <c r="C17" s="167">
        <f t="shared" si="1"/>
        <v>21</v>
      </c>
      <c r="D17" s="38">
        <f aca="true" t="shared" si="4" ref="D17:D22">SUM(F17,H17,J17,L17,N17)</f>
        <v>66</v>
      </c>
      <c r="E17" s="167">
        <f aca="true" t="shared" si="5" ref="E17:E24">IF(SUM(G17,I17,K17,M17,O17)=0,"",SUM(G17,I17,K17,M17,O17))</f>
        <v>6</v>
      </c>
      <c r="F17" s="241">
        <v>25</v>
      </c>
      <c r="G17" s="167">
        <v>2</v>
      </c>
      <c r="H17" s="241">
        <v>0</v>
      </c>
      <c r="I17" s="167"/>
      <c r="J17" s="241">
        <v>0</v>
      </c>
      <c r="K17" s="167"/>
      <c r="L17" s="241">
        <v>21</v>
      </c>
      <c r="M17" s="167">
        <v>2</v>
      </c>
      <c r="N17" s="241">
        <v>20</v>
      </c>
      <c r="O17" s="173">
        <v>2</v>
      </c>
      <c r="P17" s="611">
        <v>0</v>
      </c>
      <c r="Q17" s="612"/>
      <c r="R17" s="613">
        <v>0</v>
      </c>
      <c r="S17" s="614"/>
      <c r="T17" s="615">
        <v>0</v>
      </c>
      <c r="U17" s="616"/>
      <c r="V17" s="615">
        <v>0</v>
      </c>
      <c r="W17" s="616"/>
      <c r="X17" s="615">
        <v>0</v>
      </c>
      <c r="Y17" s="616"/>
      <c r="Z17" s="615">
        <v>0</v>
      </c>
      <c r="AA17" s="628"/>
    </row>
    <row r="18" spans="1:27" s="20" customFormat="1" ht="15" customHeight="1">
      <c r="A18" s="288" t="s">
        <v>680</v>
      </c>
      <c r="B18" s="38">
        <f t="shared" si="0"/>
        <v>108</v>
      </c>
      <c r="C18" s="167">
        <f t="shared" si="1"/>
        <v>17</v>
      </c>
      <c r="D18" s="38">
        <f t="shared" si="4"/>
        <v>58</v>
      </c>
      <c r="E18" s="167">
        <f t="shared" si="5"/>
      </c>
      <c r="F18" s="241">
        <v>22</v>
      </c>
      <c r="G18" s="167"/>
      <c r="H18" s="241">
        <v>0</v>
      </c>
      <c r="I18" s="167"/>
      <c r="J18" s="241">
        <v>0</v>
      </c>
      <c r="K18" s="167"/>
      <c r="L18" s="241">
        <v>17</v>
      </c>
      <c r="M18" s="167"/>
      <c r="N18" s="241">
        <v>19</v>
      </c>
      <c r="O18" s="173"/>
      <c r="P18" s="611">
        <v>0</v>
      </c>
      <c r="Q18" s="612"/>
      <c r="R18" s="613">
        <v>0</v>
      </c>
      <c r="S18" s="614"/>
      <c r="T18" s="615">
        <v>0</v>
      </c>
      <c r="U18" s="616"/>
      <c r="V18" s="615">
        <v>0</v>
      </c>
      <c r="W18" s="616"/>
      <c r="X18" s="615">
        <v>0</v>
      </c>
      <c r="Y18" s="616"/>
      <c r="Z18" s="615">
        <v>0</v>
      </c>
      <c r="AA18" s="628"/>
    </row>
    <row r="19" spans="1:27" s="20" customFormat="1" ht="15" customHeight="1">
      <c r="A19" s="288" t="s">
        <v>681</v>
      </c>
      <c r="B19" s="38">
        <f t="shared" si="0"/>
        <v>111</v>
      </c>
      <c r="C19" s="167">
        <f t="shared" si="1"/>
        <v>21</v>
      </c>
      <c r="D19" s="38">
        <f t="shared" si="4"/>
        <v>56</v>
      </c>
      <c r="E19" s="167">
        <f t="shared" si="5"/>
      </c>
      <c r="F19" s="241">
        <v>21</v>
      </c>
      <c r="G19" s="167"/>
      <c r="H19" s="241">
        <v>0</v>
      </c>
      <c r="I19" s="167"/>
      <c r="J19" s="241">
        <v>0</v>
      </c>
      <c r="K19" s="167"/>
      <c r="L19" s="241">
        <v>17</v>
      </c>
      <c r="M19" s="167"/>
      <c r="N19" s="241">
        <v>18</v>
      </c>
      <c r="O19" s="173"/>
      <c r="P19" s="611">
        <v>0</v>
      </c>
      <c r="Q19" s="618"/>
      <c r="R19" s="613">
        <v>0</v>
      </c>
      <c r="S19" s="619"/>
      <c r="T19" s="615">
        <v>0</v>
      </c>
      <c r="U19" s="620"/>
      <c r="V19" s="615">
        <v>0</v>
      </c>
      <c r="W19" s="620"/>
      <c r="X19" s="615">
        <v>0</v>
      </c>
      <c r="Y19" s="620"/>
      <c r="Z19" s="615">
        <v>0</v>
      </c>
      <c r="AA19" s="629"/>
    </row>
    <row r="20" spans="1:27" s="20" customFormat="1" ht="15" customHeight="1">
      <c r="A20" s="288" t="s">
        <v>717</v>
      </c>
      <c r="B20" s="38">
        <f t="shared" si="0"/>
        <v>108</v>
      </c>
      <c r="C20" s="167">
        <f t="shared" si="1"/>
        <v>14</v>
      </c>
      <c r="D20" s="38">
        <f t="shared" si="4"/>
        <v>57</v>
      </c>
      <c r="E20" s="167">
        <f t="shared" si="5"/>
      </c>
      <c r="F20" s="241">
        <v>21</v>
      </c>
      <c r="G20" s="167"/>
      <c r="H20" s="241">
        <v>0</v>
      </c>
      <c r="I20" s="167"/>
      <c r="J20" s="241">
        <v>0</v>
      </c>
      <c r="K20" s="167"/>
      <c r="L20" s="241">
        <v>18</v>
      </c>
      <c r="M20" s="167"/>
      <c r="N20" s="241">
        <v>18</v>
      </c>
      <c r="O20" s="173"/>
      <c r="P20" s="611">
        <v>0</v>
      </c>
      <c r="Q20" s="618"/>
      <c r="R20" s="613">
        <v>0</v>
      </c>
      <c r="S20" s="619"/>
      <c r="T20" s="615">
        <v>0</v>
      </c>
      <c r="U20" s="620"/>
      <c r="V20" s="615">
        <v>0</v>
      </c>
      <c r="W20" s="620"/>
      <c r="X20" s="615">
        <v>0</v>
      </c>
      <c r="Y20" s="620"/>
      <c r="Z20" s="615">
        <v>0</v>
      </c>
      <c r="AA20" s="629"/>
    </row>
    <row r="21" spans="1:27" s="25" customFormat="1" ht="15" customHeight="1">
      <c r="A21" s="315" t="s">
        <v>759</v>
      </c>
      <c r="B21" s="38">
        <f t="shared" si="0"/>
        <v>109</v>
      </c>
      <c r="C21" s="167">
        <f t="shared" si="1"/>
        <v>15</v>
      </c>
      <c r="D21" s="38">
        <f t="shared" si="4"/>
        <v>59</v>
      </c>
      <c r="E21" s="167">
        <f t="shared" si="5"/>
      </c>
      <c r="F21" s="241">
        <v>21</v>
      </c>
      <c r="G21" s="167"/>
      <c r="H21" s="241">
        <v>0</v>
      </c>
      <c r="I21" s="167"/>
      <c r="J21" s="241">
        <v>0</v>
      </c>
      <c r="K21" s="167"/>
      <c r="L21" s="241">
        <v>17</v>
      </c>
      <c r="M21" s="167"/>
      <c r="N21" s="241">
        <v>21</v>
      </c>
      <c r="O21" s="173"/>
      <c r="P21" s="611">
        <v>0</v>
      </c>
      <c r="Q21" s="618"/>
      <c r="R21" s="613">
        <v>0</v>
      </c>
      <c r="S21" s="619"/>
      <c r="T21" s="615">
        <v>0</v>
      </c>
      <c r="U21" s="620"/>
      <c r="V21" s="615">
        <v>0</v>
      </c>
      <c r="W21" s="620"/>
      <c r="X21" s="615">
        <v>0</v>
      </c>
      <c r="Y21" s="620"/>
      <c r="Z21" s="615">
        <v>0</v>
      </c>
      <c r="AA21" s="629"/>
    </row>
    <row r="22" spans="1:27" s="25" customFormat="1" ht="15" customHeight="1">
      <c r="A22" s="315" t="s">
        <v>792</v>
      </c>
      <c r="B22" s="337">
        <f t="shared" si="0"/>
        <v>111</v>
      </c>
      <c r="C22" s="367">
        <f t="shared" si="1"/>
        <v>14</v>
      </c>
      <c r="D22" s="337">
        <f t="shared" si="4"/>
        <v>63</v>
      </c>
      <c r="E22" s="367">
        <f>IF(SUM(G22,I22,K22,M22,O22)=0,"",SUM(G22,I22,K22,M22,O22))</f>
      </c>
      <c r="F22" s="368">
        <v>23</v>
      </c>
      <c r="G22" s="367"/>
      <c r="H22" s="368">
        <v>0</v>
      </c>
      <c r="I22" s="367"/>
      <c r="J22" s="368">
        <v>0</v>
      </c>
      <c r="K22" s="367"/>
      <c r="L22" s="368">
        <v>18</v>
      </c>
      <c r="M22" s="367"/>
      <c r="N22" s="368">
        <v>22</v>
      </c>
      <c r="O22" s="371"/>
      <c r="P22" s="611">
        <v>0</v>
      </c>
      <c r="Q22" s="618"/>
      <c r="R22" s="613">
        <v>0</v>
      </c>
      <c r="S22" s="619"/>
      <c r="T22" s="615">
        <v>0</v>
      </c>
      <c r="U22" s="620"/>
      <c r="V22" s="615">
        <v>0</v>
      </c>
      <c r="W22" s="616"/>
      <c r="X22" s="615">
        <v>0</v>
      </c>
      <c r="Y22" s="616"/>
      <c r="Z22" s="615">
        <v>0</v>
      </c>
      <c r="AA22" s="628"/>
    </row>
    <row r="23" spans="1:27" s="20" customFormat="1" ht="15" customHeight="1">
      <c r="A23" s="315" t="s">
        <v>793</v>
      </c>
      <c r="B23" s="337">
        <v>157</v>
      </c>
      <c r="C23" s="367">
        <v>19</v>
      </c>
      <c r="D23" s="337">
        <v>115</v>
      </c>
      <c r="E23" s="631" t="s">
        <v>1088</v>
      </c>
      <c r="F23" s="368">
        <v>21</v>
      </c>
      <c r="G23" s="631"/>
      <c r="H23" s="368">
        <v>0</v>
      </c>
      <c r="I23" s="631"/>
      <c r="J23" s="368">
        <v>0</v>
      </c>
      <c r="K23" s="631"/>
      <c r="L23" s="368">
        <v>20</v>
      </c>
      <c r="M23" s="631"/>
      <c r="N23" s="368">
        <v>22</v>
      </c>
      <c r="O23" s="632"/>
      <c r="P23" s="633">
        <v>11</v>
      </c>
      <c r="Q23" s="634"/>
      <c r="R23" s="633">
        <v>13</v>
      </c>
      <c r="S23" s="634"/>
      <c r="T23" s="635">
        <v>9</v>
      </c>
      <c r="U23" s="634"/>
      <c r="V23" s="635">
        <v>15</v>
      </c>
      <c r="W23" s="634"/>
      <c r="X23" s="635">
        <v>2</v>
      </c>
      <c r="Y23" s="634"/>
      <c r="Z23" s="635">
        <v>2</v>
      </c>
      <c r="AA23" s="636"/>
    </row>
    <row r="24" spans="1:27" s="25" customFormat="1" ht="15" customHeight="1">
      <c r="A24" s="321" t="s">
        <v>1086</v>
      </c>
      <c r="B24" s="328">
        <f>SUM(D24,B47,T47,V47)</f>
        <v>164</v>
      </c>
      <c r="C24" s="331">
        <f>SUM(E24,C47,U47,W47)</f>
        <v>19</v>
      </c>
      <c r="D24" s="328">
        <f>SUM(F24,H24,J24,L24,N24,P24,R24,T24,V24,X24,Z24)</f>
        <v>125</v>
      </c>
      <c r="E24" s="623">
        <f t="shared" si="5"/>
      </c>
      <c r="F24" s="332">
        <v>21</v>
      </c>
      <c r="G24" s="623"/>
      <c r="H24" s="332">
        <v>0</v>
      </c>
      <c r="I24" s="623"/>
      <c r="J24" s="332">
        <v>0</v>
      </c>
      <c r="K24" s="623"/>
      <c r="L24" s="332">
        <v>21</v>
      </c>
      <c r="M24" s="623"/>
      <c r="N24" s="332">
        <v>20</v>
      </c>
      <c r="O24" s="624"/>
      <c r="P24" s="625">
        <v>10</v>
      </c>
      <c r="Q24" s="626"/>
      <c r="R24" s="625">
        <v>16</v>
      </c>
      <c r="S24" s="626"/>
      <c r="T24" s="627">
        <v>16</v>
      </c>
      <c r="U24" s="626"/>
      <c r="V24" s="627">
        <v>17</v>
      </c>
      <c r="W24" s="626"/>
      <c r="X24" s="627">
        <v>2</v>
      </c>
      <c r="Y24" s="626"/>
      <c r="Z24" s="627">
        <v>2</v>
      </c>
      <c r="AA24" s="630"/>
    </row>
    <row r="25" spans="1:19" ht="9" customHeight="1">
      <c r="A25" s="17"/>
      <c r="B25" s="17"/>
      <c r="C25" s="17"/>
      <c r="D25" s="17"/>
      <c r="E25" s="17"/>
      <c r="F25" s="17"/>
      <c r="G25" s="170"/>
      <c r="H25" s="17"/>
      <c r="I25" s="17"/>
      <c r="J25" s="17"/>
      <c r="K25" s="17"/>
      <c r="L25" s="17"/>
      <c r="M25" s="17"/>
      <c r="N25" s="17"/>
      <c r="O25" s="17"/>
      <c r="P25" s="17"/>
      <c r="Q25" s="44"/>
      <c r="R25" s="44"/>
      <c r="S25" s="3"/>
    </row>
    <row r="26" spans="1:23" ht="15" customHeight="1">
      <c r="A26" s="765" t="s">
        <v>253</v>
      </c>
      <c r="B26" s="848" t="s">
        <v>258</v>
      </c>
      <c r="C26" s="849"/>
      <c r="D26" s="849"/>
      <c r="E26" s="849"/>
      <c r="F26" s="849"/>
      <c r="G26" s="849"/>
      <c r="H26" s="849"/>
      <c r="I26" s="849"/>
      <c r="J26" s="849"/>
      <c r="K26" s="849"/>
      <c r="L26" s="849"/>
      <c r="M26" s="849"/>
      <c r="N26" s="849"/>
      <c r="O26" s="849"/>
      <c r="P26" s="849"/>
      <c r="Q26" s="849"/>
      <c r="R26" s="849"/>
      <c r="S26" s="850"/>
      <c r="T26" s="851" t="s">
        <v>1072</v>
      </c>
      <c r="U26" s="854"/>
      <c r="V26" s="851" t="s">
        <v>1071</v>
      </c>
      <c r="W26" s="746"/>
    </row>
    <row r="27" spans="1:23" ht="15" customHeight="1">
      <c r="A27" s="766"/>
      <c r="B27" s="869" t="s">
        <v>213</v>
      </c>
      <c r="C27" s="870"/>
      <c r="D27" s="884" t="s">
        <v>773</v>
      </c>
      <c r="E27" s="885"/>
      <c r="F27" s="865" t="s">
        <v>771</v>
      </c>
      <c r="G27" s="866"/>
      <c r="H27" s="865" t="s">
        <v>772</v>
      </c>
      <c r="I27" s="866"/>
      <c r="J27" s="865" t="s">
        <v>224</v>
      </c>
      <c r="K27" s="866"/>
      <c r="L27" s="842" t="s">
        <v>769</v>
      </c>
      <c r="M27" s="843"/>
      <c r="N27" s="842" t="s">
        <v>1070</v>
      </c>
      <c r="O27" s="843"/>
      <c r="P27" s="865" t="s">
        <v>432</v>
      </c>
      <c r="Q27" s="866"/>
      <c r="R27" s="865" t="s">
        <v>770</v>
      </c>
      <c r="S27" s="866"/>
      <c r="T27" s="855"/>
      <c r="U27" s="856"/>
      <c r="V27" s="852"/>
      <c r="W27" s="853"/>
    </row>
    <row r="28" spans="1:23" ht="15" customHeight="1">
      <c r="A28" s="766"/>
      <c r="B28" s="852"/>
      <c r="C28" s="871"/>
      <c r="D28" s="886"/>
      <c r="E28" s="887"/>
      <c r="F28" s="855"/>
      <c r="G28" s="867"/>
      <c r="H28" s="855"/>
      <c r="I28" s="867"/>
      <c r="J28" s="855"/>
      <c r="K28" s="867"/>
      <c r="L28" s="844"/>
      <c r="M28" s="845"/>
      <c r="N28" s="844"/>
      <c r="O28" s="845"/>
      <c r="P28" s="855"/>
      <c r="Q28" s="867"/>
      <c r="R28" s="855"/>
      <c r="S28" s="867"/>
      <c r="T28" s="855"/>
      <c r="U28" s="856"/>
      <c r="V28" s="852"/>
      <c r="W28" s="853"/>
    </row>
    <row r="29" spans="1:23" ht="15" customHeight="1">
      <c r="A29" s="766"/>
      <c r="B29" s="770"/>
      <c r="C29" s="771"/>
      <c r="D29" s="888"/>
      <c r="E29" s="889"/>
      <c r="F29" s="857"/>
      <c r="G29" s="868"/>
      <c r="H29" s="857"/>
      <c r="I29" s="868"/>
      <c r="J29" s="857"/>
      <c r="K29" s="868"/>
      <c r="L29" s="846"/>
      <c r="M29" s="847"/>
      <c r="N29" s="846"/>
      <c r="O29" s="847"/>
      <c r="P29" s="857"/>
      <c r="Q29" s="868"/>
      <c r="R29" s="857"/>
      <c r="S29" s="868"/>
      <c r="T29" s="857"/>
      <c r="U29" s="858"/>
      <c r="V29" s="770"/>
      <c r="W29" s="748"/>
    </row>
    <row r="30" spans="1:23" ht="15" customHeight="1">
      <c r="A30" s="291" t="s">
        <v>669</v>
      </c>
      <c r="B30" s="196">
        <f>SUM(D30,F30,H30,J30,,L30,P30,R30)</f>
        <v>5</v>
      </c>
      <c r="C30" s="168">
        <f aca="true" t="shared" si="6" ref="C30:C45">SUM(E30,G30,I30,K30,M30,Q30,S30)</f>
        <v>1</v>
      </c>
      <c r="D30" s="6">
        <v>2</v>
      </c>
      <c r="E30" s="174"/>
      <c r="F30" s="6">
        <v>2</v>
      </c>
      <c r="G30" s="174"/>
      <c r="H30" s="6">
        <v>0</v>
      </c>
      <c r="I30" s="168"/>
      <c r="J30" s="6">
        <v>1</v>
      </c>
      <c r="K30" s="168">
        <v>1</v>
      </c>
      <c r="L30" s="6">
        <v>0</v>
      </c>
      <c r="M30" s="174"/>
      <c r="N30" s="621">
        <v>0</v>
      </c>
      <c r="O30" s="175"/>
      <c r="P30" s="6">
        <v>0</v>
      </c>
      <c r="Q30" s="174"/>
      <c r="R30" s="6">
        <v>0</v>
      </c>
      <c r="S30" s="174"/>
      <c r="T30" s="6">
        <v>6</v>
      </c>
      <c r="U30" s="168">
        <v>2</v>
      </c>
      <c r="V30" s="6">
        <v>1</v>
      </c>
      <c r="W30" s="175"/>
    </row>
    <row r="31" spans="1:23" s="20" customFormat="1" ht="15" customHeight="1">
      <c r="A31" s="288" t="s">
        <v>636</v>
      </c>
      <c r="B31" s="80">
        <f aca="true" t="shared" si="7" ref="B31:B45">SUM(D31,F31,H31,J31,L31,P31,R31)</f>
        <v>28</v>
      </c>
      <c r="C31" s="167">
        <f t="shared" si="6"/>
        <v>19</v>
      </c>
      <c r="D31" s="38">
        <v>7</v>
      </c>
      <c r="E31" s="167">
        <v>3</v>
      </c>
      <c r="F31" s="38">
        <v>6</v>
      </c>
      <c r="G31" s="167">
        <v>3</v>
      </c>
      <c r="H31" s="38">
        <v>0</v>
      </c>
      <c r="I31" s="167"/>
      <c r="J31" s="38">
        <v>4</v>
      </c>
      <c r="K31" s="167">
        <v>4</v>
      </c>
      <c r="L31" s="38">
        <v>0</v>
      </c>
      <c r="M31" s="167"/>
      <c r="N31" s="622">
        <v>0</v>
      </c>
      <c r="O31" s="173"/>
      <c r="P31" s="38">
        <v>5</v>
      </c>
      <c r="Q31" s="167">
        <v>4</v>
      </c>
      <c r="R31" s="38">
        <v>6</v>
      </c>
      <c r="S31" s="167">
        <v>5</v>
      </c>
      <c r="T31" s="38">
        <v>23</v>
      </c>
      <c r="U31" s="167">
        <v>5</v>
      </c>
      <c r="V31" s="38">
        <v>0</v>
      </c>
      <c r="W31" s="172"/>
    </row>
    <row r="32" spans="1:23" s="20" customFormat="1" ht="15" customHeight="1">
      <c r="A32" s="288" t="s">
        <v>637</v>
      </c>
      <c r="B32" s="80">
        <f t="shared" si="7"/>
        <v>25</v>
      </c>
      <c r="C32" s="167">
        <f t="shared" si="6"/>
        <v>17</v>
      </c>
      <c r="D32" s="38">
        <v>5</v>
      </c>
      <c r="E32" s="167">
        <v>3</v>
      </c>
      <c r="F32" s="38">
        <v>4</v>
      </c>
      <c r="G32" s="167"/>
      <c r="H32" s="38">
        <v>0</v>
      </c>
      <c r="I32" s="167"/>
      <c r="J32" s="38">
        <v>5</v>
      </c>
      <c r="K32" s="167">
        <v>5</v>
      </c>
      <c r="L32" s="38">
        <v>0</v>
      </c>
      <c r="M32" s="167"/>
      <c r="N32" s="622">
        <v>0</v>
      </c>
      <c r="O32" s="173"/>
      <c r="P32" s="38">
        <v>5</v>
      </c>
      <c r="Q32" s="167">
        <v>4</v>
      </c>
      <c r="R32" s="38">
        <v>6</v>
      </c>
      <c r="S32" s="167">
        <v>5</v>
      </c>
      <c r="T32" s="38">
        <v>19</v>
      </c>
      <c r="U32" s="167">
        <v>4</v>
      </c>
      <c r="V32" s="38">
        <v>1</v>
      </c>
      <c r="W32" s="172"/>
    </row>
    <row r="33" spans="1:23" s="20" customFormat="1" ht="15" customHeight="1">
      <c r="A33" s="288" t="s">
        <v>638</v>
      </c>
      <c r="B33" s="80">
        <f t="shared" si="7"/>
        <v>22</v>
      </c>
      <c r="C33" s="167">
        <f t="shared" si="6"/>
        <v>7</v>
      </c>
      <c r="D33" s="38">
        <v>7</v>
      </c>
      <c r="E33" s="167">
        <v>3</v>
      </c>
      <c r="F33" s="38">
        <v>0</v>
      </c>
      <c r="G33" s="167"/>
      <c r="H33" s="38">
        <v>0</v>
      </c>
      <c r="I33" s="167"/>
      <c r="J33" s="38">
        <v>4</v>
      </c>
      <c r="K33" s="167">
        <v>4</v>
      </c>
      <c r="L33" s="38">
        <v>0</v>
      </c>
      <c r="M33" s="167"/>
      <c r="N33" s="622">
        <v>0</v>
      </c>
      <c r="O33" s="173"/>
      <c r="P33" s="38">
        <v>5</v>
      </c>
      <c r="Q33" s="167"/>
      <c r="R33" s="38">
        <v>6</v>
      </c>
      <c r="S33" s="167"/>
      <c r="T33" s="38">
        <v>23</v>
      </c>
      <c r="U33" s="167">
        <v>4</v>
      </c>
      <c r="V33" s="38">
        <v>0</v>
      </c>
      <c r="W33" s="172"/>
    </row>
    <row r="34" spans="1:23" s="20" customFormat="1" ht="15" customHeight="1">
      <c r="A34" s="288" t="s">
        <v>668</v>
      </c>
      <c r="B34" s="80">
        <f t="shared" si="7"/>
        <v>21</v>
      </c>
      <c r="C34" s="167">
        <f t="shared" si="6"/>
        <v>6</v>
      </c>
      <c r="D34" s="38">
        <v>6</v>
      </c>
      <c r="E34" s="167">
        <v>2</v>
      </c>
      <c r="F34" s="38">
        <v>0</v>
      </c>
      <c r="G34" s="167"/>
      <c r="H34" s="38">
        <v>0</v>
      </c>
      <c r="I34" s="167"/>
      <c r="J34" s="38">
        <v>4</v>
      </c>
      <c r="K34" s="167">
        <v>4</v>
      </c>
      <c r="L34" s="38">
        <v>0</v>
      </c>
      <c r="M34" s="167"/>
      <c r="N34" s="622">
        <v>0</v>
      </c>
      <c r="O34" s="173"/>
      <c r="P34" s="38">
        <v>5</v>
      </c>
      <c r="Q34" s="167"/>
      <c r="R34" s="38">
        <v>6</v>
      </c>
      <c r="S34" s="167"/>
      <c r="T34" s="38">
        <v>21</v>
      </c>
      <c r="U34" s="167">
        <v>3</v>
      </c>
      <c r="V34" s="38">
        <v>0</v>
      </c>
      <c r="W34" s="172"/>
    </row>
    <row r="35" spans="1:23" s="20" customFormat="1" ht="15" customHeight="1">
      <c r="A35" s="288" t="s">
        <v>639</v>
      </c>
      <c r="B35" s="80">
        <f t="shared" si="7"/>
        <v>19</v>
      </c>
      <c r="C35" s="167">
        <f t="shared" si="6"/>
        <v>6</v>
      </c>
      <c r="D35" s="38">
        <v>5</v>
      </c>
      <c r="E35" s="167">
        <v>3</v>
      </c>
      <c r="F35" s="38">
        <v>0</v>
      </c>
      <c r="G35" s="167"/>
      <c r="H35" s="38">
        <v>0</v>
      </c>
      <c r="I35" s="167"/>
      <c r="J35" s="38">
        <v>3</v>
      </c>
      <c r="K35" s="167">
        <v>3</v>
      </c>
      <c r="L35" s="38">
        <v>0</v>
      </c>
      <c r="M35" s="167"/>
      <c r="N35" s="622">
        <v>0</v>
      </c>
      <c r="O35" s="173"/>
      <c r="P35" s="38">
        <v>5</v>
      </c>
      <c r="Q35" s="167"/>
      <c r="R35" s="38">
        <v>6</v>
      </c>
      <c r="S35" s="167"/>
      <c r="T35" s="38">
        <v>24</v>
      </c>
      <c r="U35" s="167">
        <v>4</v>
      </c>
      <c r="V35" s="38">
        <v>0</v>
      </c>
      <c r="W35" s="172"/>
    </row>
    <row r="36" spans="1:23" s="20" customFormat="1" ht="15" customHeight="1">
      <c r="A36" s="288" t="s">
        <v>640</v>
      </c>
      <c r="B36" s="80">
        <f t="shared" si="7"/>
        <v>25</v>
      </c>
      <c r="C36" s="167">
        <f t="shared" si="6"/>
        <v>8</v>
      </c>
      <c r="D36" s="38">
        <v>5</v>
      </c>
      <c r="E36" s="167">
        <v>3</v>
      </c>
      <c r="F36" s="38">
        <v>0</v>
      </c>
      <c r="G36" s="169"/>
      <c r="H36" s="38">
        <v>0</v>
      </c>
      <c r="I36" s="167"/>
      <c r="J36" s="38">
        <v>9</v>
      </c>
      <c r="K36" s="167">
        <v>5</v>
      </c>
      <c r="L36" s="38">
        <v>0</v>
      </c>
      <c r="M36" s="167"/>
      <c r="N36" s="622">
        <v>0</v>
      </c>
      <c r="O36" s="173"/>
      <c r="P36" s="38">
        <v>5</v>
      </c>
      <c r="Q36" s="167"/>
      <c r="R36" s="38">
        <v>6</v>
      </c>
      <c r="S36" s="167"/>
      <c r="T36" s="38">
        <v>18</v>
      </c>
      <c r="U36" s="167">
        <v>4</v>
      </c>
      <c r="V36" s="38">
        <v>1</v>
      </c>
      <c r="W36" s="172"/>
    </row>
    <row r="37" spans="1:23" s="20" customFormat="1" ht="15" customHeight="1">
      <c r="A37" s="288" t="s">
        <v>641</v>
      </c>
      <c r="B37" s="80">
        <f t="shared" si="7"/>
        <v>27</v>
      </c>
      <c r="C37" s="167">
        <f t="shared" si="6"/>
        <v>9</v>
      </c>
      <c r="D37" s="38">
        <v>5</v>
      </c>
      <c r="E37" s="167">
        <v>3</v>
      </c>
      <c r="F37" s="38">
        <v>0</v>
      </c>
      <c r="G37" s="169"/>
      <c r="H37" s="38">
        <v>0</v>
      </c>
      <c r="I37" s="167"/>
      <c r="J37" s="38">
        <v>11</v>
      </c>
      <c r="K37" s="167">
        <v>6</v>
      </c>
      <c r="L37" s="38">
        <v>0</v>
      </c>
      <c r="M37" s="167"/>
      <c r="N37" s="622">
        <v>0</v>
      </c>
      <c r="O37" s="173"/>
      <c r="P37" s="38">
        <v>5</v>
      </c>
      <c r="Q37" s="167"/>
      <c r="R37" s="38">
        <v>6</v>
      </c>
      <c r="S37" s="167"/>
      <c r="T37" s="38">
        <v>17</v>
      </c>
      <c r="U37" s="167">
        <v>4</v>
      </c>
      <c r="V37" s="38">
        <v>1</v>
      </c>
      <c r="W37" s="172"/>
    </row>
    <row r="38" spans="1:23" s="20" customFormat="1" ht="15" customHeight="1">
      <c r="A38" s="288" t="s">
        <v>642</v>
      </c>
      <c r="B38" s="80">
        <f t="shared" si="7"/>
        <v>25</v>
      </c>
      <c r="C38" s="167">
        <f t="shared" si="6"/>
        <v>8</v>
      </c>
      <c r="D38" s="38">
        <v>5</v>
      </c>
      <c r="E38" s="167">
        <v>3</v>
      </c>
      <c r="F38" s="38">
        <v>0</v>
      </c>
      <c r="G38" s="169"/>
      <c r="H38" s="38">
        <v>0</v>
      </c>
      <c r="I38" s="167"/>
      <c r="J38" s="38">
        <v>9</v>
      </c>
      <c r="K38" s="167">
        <v>5</v>
      </c>
      <c r="L38" s="38">
        <v>0</v>
      </c>
      <c r="M38" s="167"/>
      <c r="N38" s="622">
        <v>0</v>
      </c>
      <c r="O38" s="173"/>
      <c r="P38" s="38">
        <v>5</v>
      </c>
      <c r="Q38" s="167"/>
      <c r="R38" s="38">
        <v>6</v>
      </c>
      <c r="S38" s="167"/>
      <c r="T38" s="38">
        <v>17</v>
      </c>
      <c r="U38" s="167">
        <v>4</v>
      </c>
      <c r="V38" s="38">
        <v>0</v>
      </c>
      <c r="W38" s="172"/>
    </row>
    <row r="39" spans="1:23" s="20" customFormat="1" ht="15" customHeight="1">
      <c r="A39" s="288" t="s">
        <v>643</v>
      </c>
      <c r="B39" s="80">
        <f t="shared" si="7"/>
        <v>25</v>
      </c>
      <c r="C39" s="167">
        <f t="shared" si="6"/>
        <v>7</v>
      </c>
      <c r="D39" s="38">
        <v>6</v>
      </c>
      <c r="E39" s="167">
        <v>3</v>
      </c>
      <c r="F39" s="38">
        <v>0</v>
      </c>
      <c r="G39" s="169"/>
      <c r="H39" s="38">
        <v>0</v>
      </c>
      <c r="I39" s="167"/>
      <c r="J39" s="38">
        <v>8</v>
      </c>
      <c r="K39" s="167">
        <v>4</v>
      </c>
      <c r="L39" s="38">
        <v>0</v>
      </c>
      <c r="M39" s="167"/>
      <c r="N39" s="622">
        <v>0</v>
      </c>
      <c r="O39" s="173"/>
      <c r="P39" s="38">
        <v>5</v>
      </c>
      <c r="Q39" s="167"/>
      <c r="R39" s="38">
        <v>6</v>
      </c>
      <c r="S39" s="167"/>
      <c r="T39" s="38">
        <v>18</v>
      </c>
      <c r="U39" s="167">
        <v>5</v>
      </c>
      <c r="V39" s="38">
        <v>0</v>
      </c>
      <c r="W39" s="172"/>
    </row>
    <row r="40" spans="1:23" s="20" customFormat="1" ht="15" customHeight="1">
      <c r="A40" s="288" t="s">
        <v>644</v>
      </c>
      <c r="B40" s="80">
        <f t="shared" si="7"/>
        <v>31</v>
      </c>
      <c r="C40" s="167">
        <f t="shared" si="6"/>
        <v>11</v>
      </c>
      <c r="D40" s="256">
        <v>5</v>
      </c>
      <c r="E40" s="275">
        <v>2</v>
      </c>
      <c r="F40" s="256">
        <v>0</v>
      </c>
      <c r="G40" s="276"/>
      <c r="H40" s="256">
        <v>2</v>
      </c>
      <c r="I40" s="275">
        <v>1</v>
      </c>
      <c r="J40" s="256">
        <v>13</v>
      </c>
      <c r="K40" s="275">
        <v>8</v>
      </c>
      <c r="L40" s="256">
        <v>0</v>
      </c>
      <c r="M40" s="275"/>
      <c r="N40" s="622">
        <v>0</v>
      </c>
      <c r="O40" s="609"/>
      <c r="P40" s="256">
        <v>5</v>
      </c>
      <c r="Q40" s="275"/>
      <c r="R40" s="256">
        <v>6</v>
      </c>
      <c r="S40" s="275"/>
      <c r="T40" s="256">
        <v>21</v>
      </c>
      <c r="U40" s="275">
        <v>4</v>
      </c>
      <c r="V40" s="256">
        <v>1</v>
      </c>
      <c r="W40" s="172"/>
    </row>
    <row r="41" spans="1:23" s="20" customFormat="1" ht="15" customHeight="1">
      <c r="A41" s="288" t="s">
        <v>645</v>
      </c>
      <c r="B41" s="80">
        <f t="shared" si="7"/>
        <v>33</v>
      </c>
      <c r="C41" s="167">
        <f t="shared" si="6"/>
        <v>12</v>
      </c>
      <c r="D41" s="256">
        <v>5</v>
      </c>
      <c r="E41" s="275">
        <v>3</v>
      </c>
      <c r="F41" s="256">
        <v>0</v>
      </c>
      <c r="G41" s="276"/>
      <c r="H41" s="256">
        <v>6</v>
      </c>
      <c r="I41" s="275">
        <v>2</v>
      </c>
      <c r="J41" s="256">
        <v>11</v>
      </c>
      <c r="K41" s="275">
        <v>7</v>
      </c>
      <c r="L41" s="256">
        <v>0</v>
      </c>
      <c r="M41" s="275"/>
      <c r="N41" s="622">
        <v>0</v>
      </c>
      <c r="O41" s="609"/>
      <c r="P41" s="256">
        <v>5</v>
      </c>
      <c r="Q41" s="275"/>
      <c r="R41" s="256">
        <v>6</v>
      </c>
      <c r="S41" s="275"/>
      <c r="T41" s="256">
        <v>17</v>
      </c>
      <c r="U41" s="275">
        <v>5</v>
      </c>
      <c r="V41" s="256">
        <v>0</v>
      </c>
      <c r="W41" s="172"/>
    </row>
    <row r="42" spans="1:23" s="20" customFormat="1" ht="15" customHeight="1">
      <c r="A42" s="288" t="s">
        <v>646</v>
      </c>
      <c r="B42" s="38">
        <f t="shared" si="7"/>
        <v>37</v>
      </c>
      <c r="C42" s="167">
        <f t="shared" si="6"/>
        <v>17</v>
      </c>
      <c r="D42" s="256">
        <v>5</v>
      </c>
      <c r="E42" s="275">
        <v>3</v>
      </c>
      <c r="F42" s="256">
        <v>0</v>
      </c>
      <c r="G42" s="276"/>
      <c r="H42" s="256">
        <v>5</v>
      </c>
      <c r="I42" s="275">
        <v>3</v>
      </c>
      <c r="J42" s="256">
        <v>9</v>
      </c>
      <c r="K42" s="275">
        <v>5</v>
      </c>
      <c r="L42" s="256">
        <v>7</v>
      </c>
      <c r="M42" s="275">
        <v>6</v>
      </c>
      <c r="N42" s="622">
        <v>0</v>
      </c>
      <c r="O42" s="609"/>
      <c r="P42" s="256">
        <v>5</v>
      </c>
      <c r="Q42" s="275"/>
      <c r="R42" s="256">
        <v>6</v>
      </c>
      <c r="S42" s="275"/>
      <c r="T42" s="256">
        <v>17</v>
      </c>
      <c r="U42" s="275">
        <v>4</v>
      </c>
      <c r="V42" s="256">
        <v>1</v>
      </c>
      <c r="W42" s="172"/>
    </row>
    <row r="43" spans="1:23" s="20" customFormat="1" ht="15" customHeight="1">
      <c r="A43" s="288" t="s">
        <v>717</v>
      </c>
      <c r="B43" s="38">
        <f t="shared" si="7"/>
        <v>33</v>
      </c>
      <c r="C43" s="167">
        <f t="shared" si="6"/>
        <v>9</v>
      </c>
      <c r="D43" s="256">
        <v>6</v>
      </c>
      <c r="E43" s="275">
        <v>2</v>
      </c>
      <c r="F43" s="256">
        <v>0</v>
      </c>
      <c r="G43" s="276"/>
      <c r="H43" s="256">
        <v>6</v>
      </c>
      <c r="I43" s="275">
        <v>1</v>
      </c>
      <c r="J43" s="256">
        <v>10</v>
      </c>
      <c r="K43" s="275">
        <v>6</v>
      </c>
      <c r="L43" s="256">
        <v>0</v>
      </c>
      <c r="M43" s="275"/>
      <c r="N43" s="622">
        <v>0</v>
      </c>
      <c r="O43" s="609"/>
      <c r="P43" s="256">
        <v>5</v>
      </c>
      <c r="Q43" s="275"/>
      <c r="R43" s="256">
        <v>6</v>
      </c>
      <c r="S43" s="275"/>
      <c r="T43" s="256">
        <v>18</v>
      </c>
      <c r="U43" s="275">
        <v>5</v>
      </c>
      <c r="V43" s="256">
        <v>0</v>
      </c>
      <c r="W43" s="172"/>
    </row>
    <row r="44" spans="1:23" s="25" customFormat="1" ht="15" customHeight="1">
      <c r="A44" s="315" t="s">
        <v>759</v>
      </c>
      <c r="B44" s="38">
        <f t="shared" si="7"/>
        <v>31</v>
      </c>
      <c r="C44" s="167">
        <f t="shared" si="6"/>
        <v>10</v>
      </c>
      <c r="D44" s="256">
        <v>6</v>
      </c>
      <c r="E44" s="275">
        <v>2</v>
      </c>
      <c r="F44" s="256">
        <v>0</v>
      </c>
      <c r="G44" s="276"/>
      <c r="H44" s="256">
        <v>5</v>
      </c>
      <c r="I44" s="275">
        <v>3</v>
      </c>
      <c r="J44" s="256">
        <v>9</v>
      </c>
      <c r="K44" s="275">
        <v>5</v>
      </c>
      <c r="L44" s="256">
        <v>0</v>
      </c>
      <c r="M44" s="275"/>
      <c r="N44" s="622">
        <v>0</v>
      </c>
      <c r="O44" s="609"/>
      <c r="P44" s="256">
        <v>5</v>
      </c>
      <c r="Q44" s="275"/>
      <c r="R44" s="256">
        <v>6</v>
      </c>
      <c r="S44" s="275"/>
      <c r="T44" s="256">
        <v>19</v>
      </c>
      <c r="U44" s="275">
        <v>5</v>
      </c>
      <c r="V44" s="256">
        <v>0</v>
      </c>
      <c r="W44" s="172"/>
    </row>
    <row r="45" spans="1:23" s="20" customFormat="1" ht="15" customHeight="1">
      <c r="A45" s="315" t="s">
        <v>792</v>
      </c>
      <c r="B45" s="337">
        <f t="shared" si="7"/>
        <v>29</v>
      </c>
      <c r="C45" s="367">
        <f t="shared" si="6"/>
        <v>10</v>
      </c>
      <c r="D45" s="337">
        <v>5</v>
      </c>
      <c r="E45" s="367">
        <v>3</v>
      </c>
      <c r="F45" s="337">
        <v>0</v>
      </c>
      <c r="G45" s="369"/>
      <c r="H45" s="337">
        <v>5</v>
      </c>
      <c r="I45" s="367">
        <v>3</v>
      </c>
      <c r="J45" s="337">
        <v>8</v>
      </c>
      <c r="K45" s="367">
        <v>4</v>
      </c>
      <c r="L45" s="337">
        <v>0</v>
      </c>
      <c r="M45" s="367"/>
      <c r="N45" s="622">
        <v>0</v>
      </c>
      <c r="O45" s="610"/>
      <c r="P45" s="337">
        <v>5</v>
      </c>
      <c r="Q45" s="367"/>
      <c r="R45" s="337">
        <v>6</v>
      </c>
      <c r="S45" s="367"/>
      <c r="T45" s="337">
        <v>18</v>
      </c>
      <c r="U45" s="367">
        <v>4</v>
      </c>
      <c r="V45" s="337">
        <v>1</v>
      </c>
      <c r="W45" s="370"/>
    </row>
    <row r="46" spans="1:23" s="20" customFormat="1" ht="15" customHeight="1">
      <c r="A46" s="315" t="s">
        <v>793</v>
      </c>
      <c r="B46" s="337">
        <v>23</v>
      </c>
      <c r="C46" s="367">
        <v>15</v>
      </c>
      <c r="D46" s="337">
        <v>4</v>
      </c>
      <c r="E46" s="367">
        <v>3</v>
      </c>
      <c r="F46" s="337">
        <v>0</v>
      </c>
      <c r="G46" s="369"/>
      <c r="H46" s="337">
        <v>4</v>
      </c>
      <c r="I46" s="367">
        <v>3</v>
      </c>
      <c r="J46" s="337">
        <v>11</v>
      </c>
      <c r="K46" s="367">
        <v>6</v>
      </c>
      <c r="L46" s="337">
        <v>0</v>
      </c>
      <c r="M46" s="367"/>
      <c r="N46" s="637">
        <v>4</v>
      </c>
      <c r="O46" s="610">
        <v>3</v>
      </c>
      <c r="P46" s="337">
        <v>0</v>
      </c>
      <c r="Q46" s="367"/>
      <c r="R46" s="337">
        <v>0</v>
      </c>
      <c r="S46" s="367"/>
      <c r="T46" s="337">
        <v>19</v>
      </c>
      <c r="U46" s="367">
        <v>4</v>
      </c>
      <c r="V46" s="337">
        <v>0</v>
      </c>
      <c r="W46" s="370"/>
    </row>
    <row r="47" spans="1:23" s="25" customFormat="1" ht="15" customHeight="1">
      <c r="A47" s="321" t="s">
        <v>1086</v>
      </c>
      <c r="B47" s="328">
        <f>SUM(D47,F47,H47,J47,L47,N47,P47,R47)</f>
        <v>21</v>
      </c>
      <c r="C47" s="331">
        <f>SUM(E47,G47,I47,K47,M47,O47,Q47,S47)</f>
        <v>15</v>
      </c>
      <c r="D47" s="328">
        <v>4</v>
      </c>
      <c r="E47" s="331">
        <v>3</v>
      </c>
      <c r="F47" s="328">
        <v>0</v>
      </c>
      <c r="G47" s="334"/>
      <c r="H47" s="328">
        <v>4</v>
      </c>
      <c r="I47" s="331">
        <v>3</v>
      </c>
      <c r="J47" s="328">
        <v>13</v>
      </c>
      <c r="K47" s="331">
        <v>9</v>
      </c>
      <c r="L47" s="328">
        <v>0</v>
      </c>
      <c r="M47" s="331"/>
      <c r="N47" s="639">
        <v>0</v>
      </c>
      <c r="O47" s="333"/>
      <c r="P47" s="328">
        <v>0</v>
      </c>
      <c r="Q47" s="331"/>
      <c r="R47" s="328">
        <v>0</v>
      </c>
      <c r="S47" s="331"/>
      <c r="T47" s="328">
        <v>18</v>
      </c>
      <c r="U47" s="331">
        <v>4</v>
      </c>
      <c r="V47" s="328">
        <v>0</v>
      </c>
      <c r="W47" s="335"/>
    </row>
    <row r="48" spans="1:18" ht="13.5" customHeight="1">
      <c r="A48" s="17" t="s">
        <v>215</v>
      </c>
      <c r="B48" s="17"/>
      <c r="C48" s="3"/>
      <c r="D48" s="3"/>
      <c r="E48" s="3"/>
      <c r="F48" s="3"/>
      <c r="G48" s="3"/>
      <c r="H48" s="3"/>
      <c r="K48" s="3"/>
      <c r="L48" s="3"/>
      <c r="M48" s="3"/>
      <c r="N48" s="3"/>
      <c r="O48" s="3"/>
      <c r="P48" s="3"/>
      <c r="Q48" s="3"/>
      <c r="R48" s="3"/>
    </row>
    <row r="49" spans="1:18" ht="13.5" customHeight="1">
      <c r="A49" s="45" t="s">
        <v>536</v>
      </c>
      <c r="B49" s="45"/>
      <c r="C49" s="3"/>
      <c r="D49" s="3"/>
      <c r="E49" s="3"/>
      <c r="F49" s="3"/>
      <c r="G49" s="3"/>
      <c r="H49" s="3"/>
      <c r="I49" s="3"/>
      <c r="J49" s="3"/>
      <c r="K49" s="3"/>
      <c r="L49" s="3"/>
      <c r="M49" s="3"/>
      <c r="N49" s="3"/>
      <c r="O49" s="3"/>
      <c r="P49" s="3"/>
      <c r="Q49" s="3"/>
      <c r="R49" s="3"/>
    </row>
    <row r="50" spans="1:18" ht="13.5" customHeight="1">
      <c r="A50" s="17" t="s">
        <v>695</v>
      </c>
      <c r="B50" s="17"/>
      <c r="C50" s="3"/>
      <c r="D50" s="3"/>
      <c r="E50" s="3"/>
      <c r="F50" s="3"/>
      <c r="G50" s="3"/>
      <c r="H50" s="3"/>
      <c r="I50" s="3"/>
      <c r="J50" s="3"/>
      <c r="K50" s="3"/>
      <c r="L50" s="3"/>
      <c r="M50" s="3"/>
      <c r="N50" s="3"/>
      <c r="O50" s="3"/>
      <c r="P50" s="3"/>
      <c r="Q50" s="3"/>
      <c r="R50" s="3"/>
    </row>
    <row r="51" spans="1:18" ht="13.5" customHeight="1">
      <c r="A51" s="17" t="s">
        <v>696</v>
      </c>
      <c r="B51" s="77"/>
      <c r="C51" s="3"/>
      <c r="D51" s="3"/>
      <c r="E51" s="3"/>
      <c r="F51" s="3"/>
      <c r="G51" s="3"/>
      <c r="H51" s="3"/>
      <c r="I51" s="3"/>
      <c r="J51" s="3"/>
      <c r="K51" s="3"/>
      <c r="L51" s="3"/>
      <c r="M51" s="3"/>
      <c r="N51" s="3"/>
      <c r="O51" s="3"/>
      <c r="P51" s="3"/>
      <c r="Q51" s="3"/>
      <c r="R51" s="3"/>
    </row>
    <row r="52" spans="1:29" ht="13.5" customHeight="1">
      <c r="A52" s="239" t="s">
        <v>697</v>
      </c>
      <c r="B52" s="4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3.5" customHeight="1">
      <c r="A53" s="17" t="s">
        <v>698</v>
      </c>
      <c r="S53" s="3"/>
      <c r="T53" s="3"/>
      <c r="U53" s="3"/>
      <c r="V53" s="3"/>
      <c r="W53" s="3"/>
      <c r="X53" s="3"/>
      <c r="Y53" s="3"/>
      <c r="Z53" s="3"/>
      <c r="AA53" s="3"/>
      <c r="AB53" s="3"/>
      <c r="AC53" s="3"/>
    </row>
    <row r="54" ht="13.5" customHeight="1">
      <c r="A54" s="17" t="s">
        <v>1074</v>
      </c>
    </row>
  </sheetData>
  <sheetProtection/>
  <mergeCells count="30">
    <mergeCell ref="D3:AA3"/>
    <mergeCell ref="A1:S1"/>
    <mergeCell ref="R27:S29"/>
    <mergeCell ref="A26:A29"/>
    <mergeCell ref="A3:A6"/>
    <mergeCell ref="B3:C6"/>
    <mergeCell ref="B27:C29"/>
    <mergeCell ref="H27:I29"/>
    <mergeCell ref="D27:E29"/>
    <mergeCell ref="L4:M6"/>
    <mergeCell ref="D4:E6"/>
    <mergeCell ref="P4:Q6"/>
    <mergeCell ref="R4:AA4"/>
    <mergeCell ref="R5:S6"/>
    <mergeCell ref="T5:U6"/>
    <mergeCell ref="P27:Q29"/>
    <mergeCell ref="N4:O6"/>
    <mergeCell ref="J27:K29"/>
    <mergeCell ref="L27:M29"/>
    <mergeCell ref="F27:G29"/>
    <mergeCell ref="V5:W6"/>
    <mergeCell ref="X5:Y6"/>
    <mergeCell ref="Z5:AA6"/>
    <mergeCell ref="N27:O29"/>
    <mergeCell ref="B26:S26"/>
    <mergeCell ref="V26:W29"/>
    <mergeCell ref="T26:U29"/>
    <mergeCell ref="J4:K6"/>
    <mergeCell ref="H4:I6"/>
    <mergeCell ref="F4:G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P25"/>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H1"/>
    </sheetView>
  </sheetViews>
  <sheetFormatPr defaultColWidth="9.00390625" defaultRowHeight="13.5" customHeight="1"/>
  <cols>
    <col min="1" max="1" width="13.75390625" style="17" customWidth="1"/>
    <col min="2" max="16" width="10.625" style="17" customWidth="1"/>
    <col min="17" max="21" width="7.00390625" style="17" customWidth="1"/>
    <col min="22" max="16384" width="9.00390625" style="17" customWidth="1"/>
  </cols>
  <sheetData>
    <row r="1" spans="1:8" ht="19.5" customHeight="1">
      <c r="A1" s="779" t="s">
        <v>537</v>
      </c>
      <c r="B1" s="779"/>
      <c r="C1" s="779"/>
      <c r="D1" s="779"/>
      <c r="E1" s="779"/>
      <c r="F1" s="779"/>
      <c r="G1" s="779"/>
      <c r="H1" s="779"/>
    </row>
    <row r="2" spans="1:8" ht="13.5" customHeight="1">
      <c r="A2" s="78"/>
      <c r="B2" s="1"/>
      <c r="C2" s="1"/>
      <c r="D2" s="1"/>
      <c r="E2" s="1"/>
      <c r="F2" s="1"/>
      <c r="G2" s="1"/>
      <c r="H2" s="1"/>
    </row>
    <row r="3" spans="1:16" ht="15" customHeight="1">
      <c r="A3" s="765" t="s">
        <v>259</v>
      </c>
      <c r="B3" s="783" t="s">
        <v>260</v>
      </c>
      <c r="C3" s="780" t="s">
        <v>237</v>
      </c>
      <c r="D3" s="780" t="s">
        <v>433</v>
      </c>
      <c r="E3" s="780" t="s">
        <v>238</v>
      </c>
      <c r="F3" s="783" t="s">
        <v>1073</v>
      </c>
      <c r="G3" s="780" t="s">
        <v>434</v>
      </c>
      <c r="H3" s="780" t="s">
        <v>435</v>
      </c>
      <c r="I3" s="785" t="s">
        <v>436</v>
      </c>
      <c r="J3" s="785" t="s">
        <v>437</v>
      </c>
      <c r="K3" s="785" t="s">
        <v>438</v>
      </c>
      <c r="L3" s="785" t="s">
        <v>439</v>
      </c>
      <c r="M3" s="785" t="s">
        <v>440</v>
      </c>
      <c r="N3" s="785" t="s">
        <v>261</v>
      </c>
      <c r="O3" s="785" t="s">
        <v>441</v>
      </c>
      <c r="P3" s="785" t="s">
        <v>442</v>
      </c>
    </row>
    <row r="4" spans="1:16" ht="15" customHeight="1">
      <c r="A4" s="767"/>
      <c r="B4" s="764"/>
      <c r="C4" s="764"/>
      <c r="D4" s="764"/>
      <c r="E4" s="764"/>
      <c r="F4" s="764"/>
      <c r="G4" s="764"/>
      <c r="H4" s="764"/>
      <c r="I4" s="883"/>
      <c r="J4" s="883"/>
      <c r="K4" s="883"/>
      <c r="L4" s="883"/>
      <c r="M4" s="883"/>
      <c r="N4" s="883"/>
      <c r="O4" s="883"/>
      <c r="P4" s="883"/>
    </row>
    <row r="5" spans="1:16" ht="15" customHeight="1">
      <c r="A5" s="288" t="s">
        <v>669</v>
      </c>
      <c r="B5" s="37">
        <f>SUM(C5:P5)</f>
        <v>99</v>
      </c>
      <c r="C5" s="37">
        <v>61</v>
      </c>
      <c r="D5" s="37">
        <v>0</v>
      </c>
      <c r="E5" s="37">
        <v>0</v>
      </c>
      <c r="F5" s="37">
        <v>0</v>
      </c>
      <c r="G5" s="37">
        <v>9</v>
      </c>
      <c r="H5" s="37">
        <v>9</v>
      </c>
      <c r="I5" s="38">
        <v>3</v>
      </c>
      <c r="J5" s="38">
        <v>3</v>
      </c>
      <c r="K5" s="38">
        <v>4</v>
      </c>
      <c r="L5" s="38">
        <v>10</v>
      </c>
      <c r="M5" s="6">
        <v>0</v>
      </c>
      <c r="N5" s="6">
        <v>0</v>
      </c>
      <c r="O5" s="6">
        <v>0</v>
      </c>
      <c r="P5" s="6">
        <v>0</v>
      </c>
    </row>
    <row r="6" spans="1:16" s="1" customFormat="1" ht="15" customHeight="1">
      <c r="A6" s="288" t="s">
        <v>670</v>
      </c>
      <c r="B6" s="37">
        <f aca="true" t="shared" si="0" ref="B6:B22">SUM(C6:P6)</f>
        <v>271</v>
      </c>
      <c r="C6" s="37">
        <v>165</v>
      </c>
      <c r="D6" s="37">
        <v>21</v>
      </c>
      <c r="E6" s="37">
        <v>2</v>
      </c>
      <c r="F6" s="37">
        <v>0</v>
      </c>
      <c r="G6" s="37">
        <v>7</v>
      </c>
      <c r="H6" s="37">
        <v>16</v>
      </c>
      <c r="I6" s="38">
        <v>45</v>
      </c>
      <c r="J6" s="38">
        <v>0</v>
      </c>
      <c r="K6" s="38">
        <v>1</v>
      </c>
      <c r="L6" s="38">
        <v>6</v>
      </c>
      <c r="M6" s="38">
        <v>0</v>
      </c>
      <c r="N6" s="38">
        <v>0</v>
      </c>
      <c r="O6" s="38">
        <v>0</v>
      </c>
      <c r="P6" s="38">
        <v>8</v>
      </c>
    </row>
    <row r="7" spans="1:16" s="1" customFormat="1" ht="15" customHeight="1">
      <c r="A7" s="288" t="s">
        <v>671</v>
      </c>
      <c r="B7" s="37">
        <f t="shared" si="0"/>
        <v>273</v>
      </c>
      <c r="C7" s="37">
        <v>176</v>
      </c>
      <c r="D7" s="37">
        <v>8</v>
      </c>
      <c r="E7" s="37">
        <v>0</v>
      </c>
      <c r="F7" s="37">
        <v>0</v>
      </c>
      <c r="G7" s="37">
        <v>10</v>
      </c>
      <c r="H7" s="37">
        <v>8</v>
      </c>
      <c r="I7" s="38">
        <v>41</v>
      </c>
      <c r="J7" s="38">
        <v>2</v>
      </c>
      <c r="K7" s="38">
        <v>4</v>
      </c>
      <c r="L7" s="38">
        <v>15</v>
      </c>
      <c r="M7" s="38">
        <v>0</v>
      </c>
      <c r="N7" s="38">
        <v>0</v>
      </c>
      <c r="O7" s="38">
        <v>0</v>
      </c>
      <c r="P7" s="38">
        <v>9</v>
      </c>
    </row>
    <row r="8" spans="1:16" s="1" customFormat="1" ht="15" customHeight="1">
      <c r="A8" s="288" t="s">
        <v>672</v>
      </c>
      <c r="B8" s="37">
        <f t="shared" si="0"/>
        <v>262</v>
      </c>
      <c r="C8" s="37">
        <v>174</v>
      </c>
      <c r="D8" s="37">
        <v>8</v>
      </c>
      <c r="E8" s="37">
        <v>7</v>
      </c>
      <c r="F8" s="37">
        <v>0</v>
      </c>
      <c r="G8" s="37">
        <v>9</v>
      </c>
      <c r="H8" s="37">
        <v>7</v>
      </c>
      <c r="I8" s="38">
        <v>52</v>
      </c>
      <c r="J8" s="38">
        <v>0</v>
      </c>
      <c r="K8" s="38">
        <v>1</v>
      </c>
      <c r="L8" s="38">
        <v>4</v>
      </c>
      <c r="M8" s="38">
        <v>0</v>
      </c>
      <c r="N8" s="38">
        <v>0</v>
      </c>
      <c r="O8" s="38">
        <v>0</v>
      </c>
      <c r="P8" s="38">
        <v>0</v>
      </c>
    </row>
    <row r="9" spans="1:16" s="1" customFormat="1" ht="15" customHeight="1">
      <c r="A9" s="288" t="s">
        <v>673</v>
      </c>
      <c r="B9" s="37">
        <f t="shared" si="0"/>
        <v>235</v>
      </c>
      <c r="C9" s="37">
        <v>143</v>
      </c>
      <c r="D9" s="37">
        <v>8</v>
      </c>
      <c r="E9" s="37">
        <v>3</v>
      </c>
      <c r="F9" s="37">
        <v>0</v>
      </c>
      <c r="G9" s="37">
        <v>10</v>
      </c>
      <c r="H9" s="37">
        <v>12</v>
      </c>
      <c r="I9" s="38">
        <v>39</v>
      </c>
      <c r="J9" s="38">
        <v>1</v>
      </c>
      <c r="K9" s="38">
        <v>4</v>
      </c>
      <c r="L9" s="38">
        <v>12</v>
      </c>
      <c r="M9" s="38">
        <v>0</v>
      </c>
      <c r="N9" s="38">
        <v>3</v>
      </c>
      <c r="O9" s="38">
        <v>0</v>
      </c>
      <c r="P9" s="38">
        <v>0</v>
      </c>
    </row>
    <row r="10" spans="1:16" s="1" customFormat="1" ht="15" customHeight="1">
      <c r="A10" s="288" t="s">
        <v>674</v>
      </c>
      <c r="B10" s="37">
        <f t="shared" si="0"/>
        <v>236</v>
      </c>
      <c r="C10" s="37">
        <v>157</v>
      </c>
      <c r="D10" s="37">
        <v>9</v>
      </c>
      <c r="E10" s="37">
        <v>1</v>
      </c>
      <c r="F10" s="37">
        <v>0</v>
      </c>
      <c r="G10" s="37">
        <v>12</v>
      </c>
      <c r="H10" s="37">
        <v>5</v>
      </c>
      <c r="I10" s="38">
        <v>47</v>
      </c>
      <c r="J10" s="38">
        <v>0</v>
      </c>
      <c r="K10" s="38">
        <v>1</v>
      </c>
      <c r="L10" s="38">
        <v>4</v>
      </c>
      <c r="M10" s="38">
        <v>0</v>
      </c>
      <c r="N10" s="38">
        <v>0</v>
      </c>
      <c r="O10" s="38">
        <v>0</v>
      </c>
      <c r="P10" s="38">
        <v>0</v>
      </c>
    </row>
    <row r="11" spans="1:16" s="1" customFormat="1" ht="15" customHeight="1">
      <c r="A11" s="288" t="s">
        <v>675</v>
      </c>
      <c r="B11" s="37">
        <f t="shared" si="0"/>
        <v>236</v>
      </c>
      <c r="C11" s="37">
        <v>139</v>
      </c>
      <c r="D11" s="37">
        <v>8</v>
      </c>
      <c r="E11" s="37">
        <v>1</v>
      </c>
      <c r="F11" s="37">
        <v>0</v>
      </c>
      <c r="G11" s="37">
        <v>10</v>
      </c>
      <c r="H11" s="37">
        <v>9</v>
      </c>
      <c r="I11" s="38">
        <v>47</v>
      </c>
      <c r="J11" s="37">
        <v>2</v>
      </c>
      <c r="K11" s="37">
        <v>4</v>
      </c>
      <c r="L11" s="37">
        <v>13</v>
      </c>
      <c r="M11" s="37">
        <v>1</v>
      </c>
      <c r="N11" s="37">
        <v>2</v>
      </c>
      <c r="O11" s="37">
        <v>0</v>
      </c>
      <c r="P11" s="38">
        <v>0</v>
      </c>
    </row>
    <row r="12" spans="1:16" s="1" customFormat="1" ht="15" customHeight="1">
      <c r="A12" s="288" t="s">
        <v>676</v>
      </c>
      <c r="B12" s="37">
        <f t="shared" si="0"/>
        <v>182</v>
      </c>
      <c r="C12" s="37">
        <v>109</v>
      </c>
      <c r="D12" s="37">
        <v>8</v>
      </c>
      <c r="E12" s="37">
        <v>2</v>
      </c>
      <c r="F12" s="37">
        <v>0</v>
      </c>
      <c r="G12" s="37">
        <v>6</v>
      </c>
      <c r="H12" s="37">
        <v>7</v>
      </c>
      <c r="I12" s="38">
        <v>43</v>
      </c>
      <c r="J12" s="37">
        <v>0</v>
      </c>
      <c r="K12" s="37">
        <v>0</v>
      </c>
      <c r="L12" s="37">
        <v>6</v>
      </c>
      <c r="M12" s="37">
        <v>1</v>
      </c>
      <c r="N12" s="37">
        <v>0</v>
      </c>
      <c r="O12" s="37">
        <v>0</v>
      </c>
      <c r="P12" s="38">
        <v>0</v>
      </c>
    </row>
    <row r="13" spans="1:16" s="1" customFormat="1" ht="15" customHeight="1">
      <c r="A13" s="288" t="s">
        <v>677</v>
      </c>
      <c r="B13" s="37">
        <f t="shared" si="0"/>
        <v>246</v>
      </c>
      <c r="C13" s="37">
        <v>154</v>
      </c>
      <c r="D13" s="37">
        <v>8</v>
      </c>
      <c r="E13" s="37">
        <v>3</v>
      </c>
      <c r="F13" s="37">
        <v>0</v>
      </c>
      <c r="G13" s="37">
        <v>12</v>
      </c>
      <c r="H13" s="37">
        <v>11</v>
      </c>
      <c r="I13" s="38">
        <v>39</v>
      </c>
      <c r="J13" s="37">
        <v>1</v>
      </c>
      <c r="K13" s="37">
        <v>3</v>
      </c>
      <c r="L13" s="37">
        <v>12</v>
      </c>
      <c r="M13" s="37">
        <v>1</v>
      </c>
      <c r="N13" s="37">
        <v>2</v>
      </c>
      <c r="O13" s="37">
        <v>0</v>
      </c>
      <c r="P13" s="38">
        <v>0</v>
      </c>
    </row>
    <row r="14" spans="1:16" s="1" customFormat="1" ht="15" customHeight="1">
      <c r="A14" s="288" t="s">
        <v>678</v>
      </c>
      <c r="B14" s="37">
        <f t="shared" si="0"/>
        <v>215</v>
      </c>
      <c r="C14" s="37">
        <v>140</v>
      </c>
      <c r="D14" s="37">
        <v>8</v>
      </c>
      <c r="E14" s="37">
        <v>2</v>
      </c>
      <c r="F14" s="37">
        <v>0</v>
      </c>
      <c r="G14" s="37">
        <v>3</v>
      </c>
      <c r="H14" s="37">
        <v>11</v>
      </c>
      <c r="I14" s="38">
        <v>48</v>
      </c>
      <c r="J14" s="37">
        <v>0</v>
      </c>
      <c r="K14" s="37">
        <v>1</v>
      </c>
      <c r="L14" s="37">
        <v>2</v>
      </c>
      <c r="M14" s="37">
        <v>0</v>
      </c>
      <c r="N14" s="37">
        <v>0</v>
      </c>
      <c r="O14" s="37">
        <v>0</v>
      </c>
      <c r="P14" s="38">
        <v>0</v>
      </c>
    </row>
    <row r="15" spans="1:16" s="1" customFormat="1" ht="15" customHeight="1">
      <c r="A15" s="288" t="s">
        <v>679</v>
      </c>
      <c r="B15" s="37">
        <f t="shared" si="0"/>
        <v>233</v>
      </c>
      <c r="C15" s="37">
        <v>142</v>
      </c>
      <c r="D15" s="37">
        <v>8</v>
      </c>
      <c r="E15" s="37">
        <v>10</v>
      </c>
      <c r="F15" s="37">
        <v>0</v>
      </c>
      <c r="G15" s="37">
        <v>9</v>
      </c>
      <c r="H15" s="37">
        <v>6</v>
      </c>
      <c r="I15" s="38">
        <v>45</v>
      </c>
      <c r="J15" s="37">
        <v>2</v>
      </c>
      <c r="K15" s="37">
        <v>3</v>
      </c>
      <c r="L15" s="37">
        <v>7</v>
      </c>
      <c r="M15" s="37">
        <v>1</v>
      </c>
      <c r="N15" s="37">
        <v>0</v>
      </c>
      <c r="O15" s="37">
        <v>0</v>
      </c>
      <c r="P15" s="38">
        <v>0</v>
      </c>
    </row>
    <row r="16" spans="1:16" s="1" customFormat="1" ht="15" customHeight="1">
      <c r="A16" s="288" t="s">
        <v>680</v>
      </c>
      <c r="B16" s="37">
        <f t="shared" si="0"/>
        <v>221</v>
      </c>
      <c r="C16" s="37">
        <v>148</v>
      </c>
      <c r="D16" s="37">
        <v>8</v>
      </c>
      <c r="E16" s="37">
        <v>2</v>
      </c>
      <c r="F16" s="37">
        <v>0</v>
      </c>
      <c r="G16" s="37">
        <v>5</v>
      </c>
      <c r="H16" s="37">
        <v>8</v>
      </c>
      <c r="I16" s="38">
        <v>48</v>
      </c>
      <c r="J16" s="37">
        <v>0</v>
      </c>
      <c r="K16" s="37">
        <v>0</v>
      </c>
      <c r="L16" s="37">
        <v>2</v>
      </c>
      <c r="M16" s="37">
        <v>0</v>
      </c>
      <c r="N16" s="37">
        <v>0</v>
      </c>
      <c r="O16" s="37">
        <v>0</v>
      </c>
      <c r="P16" s="38">
        <v>0</v>
      </c>
    </row>
    <row r="17" spans="1:16" s="1" customFormat="1" ht="15" customHeight="1">
      <c r="A17" s="288" t="s">
        <v>681</v>
      </c>
      <c r="B17" s="37">
        <f t="shared" si="0"/>
        <v>215</v>
      </c>
      <c r="C17" s="37">
        <v>131</v>
      </c>
      <c r="D17" s="37">
        <v>8</v>
      </c>
      <c r="E17" s="37">
        <v>3</v>
      </c>
      <c r="F17" s="37">
        <v>0</v>
      </c>
      <c r="G17" s="37">
        <v>10</v>
      </c>
      <c r="H17" s="37">
        <v>5</v>
      </c>
      <c r="I17" s="38">
        <v>35</v>
      </c>
      <c r="J17" s="37">
        <v>3</v>
      </c>
      <c r="K17" s="37">
        <v>3</v>
      </c>
      <c r="L17" s="37">
        <v>8</v>
      </c>
      <c r="M17" s="37">
        <v>0</v>
      </c>
      <c r="N17" s="37">
        <v>7</v>
      </c>
      <c r="O17" s="37">
        <v>0</v>
      </c>
      <c r="P17" s="38">
        <v>2</v>
      </c>
    </row>
    <row r="18" spans="1:16" s="1" customFormat="1" ht="15" customHeight="1">
      <c r="A18" s="288" t="s">
        <v>717</v>
      </c>
      <c r="B18" s="37">
        <f t="shared" si="0"/>
        <v>185</v>
      </c>
      <c r="C18" s="37">
        <v>118</v>
      </c>
      <c r="D18" s="37">
        <v>8</v>
      </c>
      <c r="E18" s="37">
        <v>2</v>
      </c>
      <c r="F18" s="37">
        <v>0</v>
      </c>
      <c r="G18" s="37">
        <v>4</v>
      </c>
      <c r="H18" s="37">
        <v>4</v>
      </c>
      <c r="I18" s="38">
        <v>47</v>
      </c>
      <c r="J18" s="37">
        <v>0</v>
      </c>
      <c r="K18" s="37">
        <v>0</v>
      </c>
      <c r="L18" s="37">
        <v>2</v>
      </c>
      <c r="M18" s="37">
        <v>0</v>
      </c>
      <c r="N18" s="37">
        <v>0</v>
      </c>
      <c r="O18" s="37">
        <v>0</v>
      </c>
      <c r="P18" s="38">
        <v>0</v>
      </c>
    </row>
    <row r="19" spans="1:16" s="2" customFormat="1" ht="15" customHeight="1">
      <c r="A19" s="315" t="s">
        <v>718</v>
      </c>
      <c r="B19" s="336">
        <f t="shared" si="0"/>
        <v>239</v>
      </c>
      <c r="C19" s="336">
        <v>154</v>
      </c>
      <c r="D19" s="336">
        <v>8</v>
      </c>
      <c r="E19" s="336">
        <v>5</v>
      </c>
      <c r="F19" s="37">
        <v>0</v>
      </c>
      <c r="G19" s="336">
        <v>8</v>
      </c>
      <c r="H19" s="336">
        <v>2</v>
      </c>
      <c r="I19" s="337">
        <v>40</v>
      </c>
      <c r="J19" s="336">
        <v>3</v>
      </c>
      <c r="K19" s="336">
        <v>6</v>
      </c>
      <c r="L19" s="336">
        <v>9</v>
      </c>
      <c r="M19" s="336">
        <v>0</v>
      </c>
      <c r="N19" s="336">
        <v>4</v>
      </c>
      <c r="O19" s="336">
        <v>0</v>
      </c>
      <c r="P19" s="337">
        <v>0</v>
      </c>
    </row>
    <row r="20" spans="1:16" s="2" customFormat="1" ht="15" customHeight="1">
      <c r="A20" s="315" t="s">
        <v>794</v>
      </c>
      <c r="B20" s="336">
        <f t="shared" si="0"/>
        <v>189</v>
      </c>
      <c r="C20" s="336">
        <v>123</v>
      </c>
      <c r="D20" s="336">
        <v>7</v>
      </c>
      <c r="E20" s="336">
        <v>1</v>
      </c>
      <c r="F20" s="37">
        <v>0</v>
      </c>
      <c r="G20" s="336">
        <v>5</v>
      </c>
      <c r="H20" s="336">
        <v>12</v>
      </c>
      <c r="I20" s="337">
        <v>38</v>
      </c>
      <c r="J20" s="336">
        <v>0</v>
      </c>
      <c r="K20" s="336">
        <v>1</v>
      </c>
      <c r="L20" s="336">
        <v>2</v>
      </c>
      <c r="M20" s="336">
        <v>0</v>
      </c>
      <c r="N20" s="336">
        <v>0</v>
      </c>
      <c r="O20" s="336">
        <v>0</v>
      </c>
      <c r="P20" s="337">
        <v>0</v>
      </c>
    </row>
    <row r="21" spans="1:16" s="1" customFormat="1" ht="15" customHeight="1">
      <c r="A21" s="315" t="s">
        <v>795</v>
      </c>
      <c r="B21" s="336">
        <f t="shared" si="0"/>
        <v>198</v>
      </c>
      <c r="C21" s="336">
        <v>109</v>
      </c>
      <c r="D21" s="336">
        <v>8</v>
      </c>
      <c r="E21" s="336">
        <v>5</v>
      </c>
      <c r="F21" s="336">
        <v>1</v>
      </c>
      <c r="G21" s="336">
        <v>7</v>
      </c>
      <c r="H21" s="336">
        <v>5</v>
      </c>
      <c r="I21" s="337">
        <v>41</v>
      </c>
      <c r="J21" s="336">
        <v>1</v>
      </c>
      <c r="K21" s="336">
        <v>4</v>
      </c>
      <c r="L21" s="336">
        <v>8</v>
      </c>
      <c r="M21" s="336">
        <v>0</v>
      </c>
      <c r="N21" s="336">
        <v>6</v>
      </c>
      <c r="O21" s="336">
        <v>0</v>
      </c>
      <c r="P21" s="337">
        <v>3</v>
      </c>
    </row>
    <row r="22" spans="1:16" s="2" customFormat="1" ht="15" customHeight="1">
      <c r="A22" s="321" t="s">
        <v>1089</v>
      </c>
      <c r="B22" s="327">
        <f t="shared" si="0"/>
        <v>156</v>
      </c>
      <c r="C22" s="327">
        <v>103</v>
      </c>
      <c r="D22" s="327">
        <v>7</v>
      </c>
      <c r="E22" s="327">
        <v>4</v>
      </c>
      <c r="F22" s="327">
        <v>0</v>
      </c>
      <c r="G22" s="327">
        <v>3</v>
      </c>
      <c r="H22" s="327">
        <v>5</v>
      </c>
      <c r="I22" s="328">
        <v>34</v>
      </c>
      <c r="J22" s="327">
        <v>0</v>
      </c>
      <c r="K22" s="327">
        <v>0</v>
      </c>
      <c r="L22" s="327">
        <v>0</v>
      </c>
      <c r="M22" s="327">
        <v>0</v>
      </c>
      <c r="N22" s="327">
        <v>0</v>
      </c>
      <c r="O22" s="327">
        <v>0</v>
      </c>
      <c r="P22" s="328">
        <v>0</v>
      </c>
    </row>
    <row r="23" ht="13.5" customHeight="1">
      <c r="A23" s="17" t="s">
        <v>215</v>
      </c>
    </row>
    <row r="24" ht="13.5" customHeight="1">
      <c r="A24" s="17" t="s">
        <v>538</v>
      </c>
    </row>
    <row r="25" ht="13.5" customHeight="1">
      <c r="A25" s="17" t="s">
        <v>699</v>
      </c>
    </row>
  </sheetData>
  <sheetProtection/>
  <mergeCells count="17">
    <mergeCell ref="P3:P4"/>
    <mergeCell ref="J3:J4"/>
    <mergeCell ref="K3:K4"/>
    <mergeCell ref="L3:L4"/>
    <mergeCell ref="M3:M4"/>
    <mergeCell ref="N3:N4"/>
    <mergeCell ref="O3:O4"/>
    <mergeCell ref="B3:B4"/>
    <mergeCell ref="A3:A4"/>
    <mergeCell ref="G3:G4"/>
    <mergeCell ref="E3:E4"/>
    <mergeCell ref="C3:C4"/>
    <mergeCell ref="D3:D4"/>
    <mergeCell ref="F3:F4"/>
    <mergeCell ref="I3:I4"/>
    <mergeCell ref="A1:H1"/>
    <mergeCell ref="H3:H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11"/>
  <sheetViews>
    <sheetView showGridLines="0" zoomScalePageLayoutView="0" workbookViewId="0" topLeftCell="A1">
      <pane xSplit="2" ySplit="4" topLeftCell="C5" activePane="bottomRight" state="frozen"/>
      <selection pane="topLeft" activeCell="A1" sqref="A1:H1"/>
      <selection pane="topRight" activeCell="A1" sqref="A1:H1"/>
      <selection pane="bottomLeft" activeCell="A1" sqref="A1:H1"/>
      <selection pane="bottomRight" activeCell="A1" sqref="A1:H1"/>
    </sheetView>
  </sheetViews>
  <sheetFormatPr defaultColWidth="9.00390625" defaultRowHeight="13.5" customHeight="1"/>
  <cols>
    <col min="1" max="1" width="10.50390625" style="17" customWidth="1"/>
    <col min="2" max="2" width="17.625" style="17" customWidth="1"/>
    <col min="3" max="8" width="10.625" style="17" customWidth="1"/>
    <col min="9" max="20" width="7.00390625" style="17" customWidth="1"/>
    <col min="21" max="16384" width="9.00390625" style="17" customWidth="1"/>
  </cols>
  <sheetData>
    <row r="1" spans="1:8" ht="19.5" customHeight="1">
      <c r="A1" s="822" t="s">
        <v>1091</v>
      </c>
      <c r="B1" s="822"/>
      <c r="C1" s="822"/>
      <c r="D1" s="822"/>
      <c r="E1" s="822"/>
      <c r="F1" s="822"/>
      <c r="G1" s="822"/>
      <c r="H1" s="822"/>
    </row>
    <row r="2" spans="1:8" ht="13.5" customHeight="1">
      <c r="A2" s="78"/>
      <c r="B2" s="1"/>
      <c r="C2" s="1"/>
      <c r="D2" s="1"/>
      <c r="E2" s="1"/>
      <c r="F2" s="1"/>
      <c r="G2" s="1"/>
      <c r="H2" s="1"/>
    </row>
    <row r="3" spans="1:8" ht="15" customHeight="1">
      <c r="A3" s="695" t="s">
        <v>287</v>
      </c>
      <c r="B3" s="696"/>
      <c r="C3" s="891" t="s">
        <v>290</v>
      </c>
      <c r="D3" s="893" t="s">
        <v>262</v>
      </c>
      <c r="E3" s="894"/>
      <c r="F3" s="894"/>
      <c r="G3" s="894"/>
      <c r="H3" s="894"/>
    </row>
    <row r="4" spans="1:8" ht="15" customHeight="1">
      <c r="A4" s="699"/>
      <c r="B4" s="700"/>
      <c r="C4" s="892"/>
      <c r="D4" s="81" t="s">
        <v>263</v>
      </c>
      <c r="E4" s="81" t="s">
        <v>264</v>
      </c>
      <c r="F4" s="16" t="s">
        <v>291</v>
      </c>
      <c r="G4" s="81" t="s">
        <v>265</v>
      </c>
      <c r="H4" s="40" t="s">
        <v>306</v>
      </c>
    </row>
    <row r="5" spans="1:8" ht="15" customHeight="1">
      <c r="A5" s="870" t="s">
        <v>74</v>
      </c>
      <c r="B5" s="338" t="s">
        <v>222</v>
      </c>
      <c r="C5" s="5">
        <f>SUM(D5:H5)</f>
        <v>0</v>
      </c>
      <c r="D5" s="84">
        <v>0</v>
      </c>
      <c r="E5" s="5">
        <v>0</v>
      </c>
      <c r="F5" s="84">
        <v>0</v>
      </c>
      <c r="G5" s="84">
        <v>0</v>
      </c>
      <c r="H5" s="6">
        <v>0</v>
      </c>
    </row>
    <row r="6" spans="1:8" ht="15" customHeight="1">
      <c r="A6" s="771"/>
      <c r="B6" s="339" t="s">
        <v>1090</v>
      </c>
      <c r="C6" s="96">
        <f>SUM(D6:H6)</f>
        <v>0</v>
      </c>
      <c r="D6" s="96">
        <v>0</v>
      </c>
      <c r="E6" s="96">
        <v>0</v>
      </c>
      <c r="F6" s="96">
        <v>0</v>
      </c>
      <c r="G6" s="96">
        <v>0</v>
      </c>
      <c r="H6" s="97">
        <v>0</v>
      </c>
    </row>
    <row r="7" spans="1:8" ht="15" customHeight="1">
      <c r="A7" s="870" t="s">
        <v>75</v>
      </c>
      <c r="B7" s="338" t="s">
        <v>222</v>
      </c>
      <c r="C7" s="5">
        <f>SUM(D7:H7)</f>
        <v>0</v>
      </c>
      <c r="D7" s="5">
        <v>0</v>
      </c>
      <c r="E7" s="84">
        <v>0</v>
      </c>
      <c r="F7" s="84">
        <v>0</v>
      </c>
      <c r="G7" s="84">
        <v>0</v>
      </c>
      <c r="H7" s="6">
        <v>0</v>
      </c>
    </row>
    <row r="8" spans="1:8" ht="15" customHeight="1">
      <c r="A8" s="890"/>
      <c r="B8" s="340" t="s">
        <v>1090</v>
      </c>
      <c r="C8" s="7">
        <f>SUM(D8:H8)</f>
        <v>7</v>
      </c>
      <c r="D8" s="7">
        <v>3</v>
      </c>
      <c r="E8" s="7">
        <v>4</v>
      </c>
      <c r="F8" s="7">
        <v>0</v>
      </c>
      <c r="G8" s="7">
        <v>0</v>
      </c>
      <c r="H8" s="8">
        <v>0</v>
      </c>
    </row>
    <row r="9" ht="13.5" customHeight="1">
      <c r="A9" s="17" t="s">
        <v>215</v>
      </c>
    </row>
    <row r="10" ht="13.5" customHeight="1">
      <c r="A10" s="17" t="s">
        <v>503</v>
      </c>
    </row>
    <row r="11" ht="13.5" customHeight="1">
      <c r="A11" s="17" t="s">
        <v>73</v>
      </c>
    </row>
  </sheetData>
  <sheetProtection/>
  <mergeCells count="6">
    <mergeCell ref="A1:H1"/>
    <mergeCell ref="A7:A8"/>
    <mergeCell ref="A3:B4"/>
    <mergeCell ref="C3:C4"/>
    <mergeCell ref="D3:H3"/>
    <mergeCell ref="A5:A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29"/>
  <sheetViews>
    <sheetView showGridLines="0" zoomScalePageLayoutView="0" workbookViewId="0" topLeftCell="A1">
      <pane xSplit="1" ySplit="5" topLeftCell="B6" activePane="bottomRight" state="frozen"/>
      <selection pane="topLeft" activeCell="A1" sqref="A1:H1"/>
      <selection pane="topRight" activeCell="A1" sqref="A1:H1"/>
      <selection pane="bottomLeft" activeCell="A1" sqref="A1:H1"/>
      <selection pane="bottomRight" activeCell="A1" sqref="A1:H1"/>
    </sheetView>
  </sheetViews>
  <sheetFormatPr defaultColWidth="9.00390625" defaultRowHeight="13.5" customHeight="1"/>
  <cols>
    <col min="1" max="1" width="13.75390625" style="17" customWidth="1"/>
    <col min="2" max="4" width="15.625" style="17" customWidth="1"/>
    <col min="5" max="5" width="10.75390625" style="17" customWidth="1"/>
    <col min="6" max="6" width="11.25390625" style="17" customWidth="1"/>
    <col min="7" max="7" width="9.50390625" style="17" customWidth="1"/>
    <col min="8" max="10" width="9.375" style="17" customWidth="1"/>
    <col min="11" max="16384" width="9.00390625" style="17" customWidth="1"/>
  </cols>
  <sheetData>
    <row r="1" spans="1:10" ht="19.5" customHeight="1">
      <c r="A1" s="686" t="s">
        <v>182</v>
      </c>
      <c r="B1" s="686"/>
      <c r="C1" s="686"/>
      <c r="D1" s="686"/>
      <c r="E1" s="686"/>
      <c r="F1" s="686"/>
      <c r="G1" s="686"/>
      <c r="H1" s="34"/>
      <c r="I1" s="34"/>
      <c r="J1" s="34"/>
    </row>
    <row r="2" ht="19.5" customHeight="1"/>
    <row r="3" spans="1:4" ht="19.5" customHeight="1">
      <c r="A3" s="35" t="s">
        <v>292</v>
      </c>
      <c r="B3" s="1"/>
      <c r="C3" s="1"/>
      <c r="D3" s="1"/>
    </row>
    <row r="4" spans="1:4" ht="13.5" customHeight="1">
      <c r="A4" s="1" t="s">
        <v>85</v>
      </c>
      <c r="B4" s="1"/>
      <c r="C4" s="1"/>
      <c r="D4" s="14" t="s">
        <v>581</v>
      </c>
    </row>
    <row r="5" spans="1:4" ht="15" customHeight="1">
      <c r="A5" s="39" t="s">
        <v>293</v>
      </c>
      <c r="B5" s="356" t="s">
        <v>774</v>
      </c>
      <c r="C5" s="48" t="s">
        <v>83</v>
      </c>
      <c r="D5" s="47" t="s">
        <v>84</v>
      </c>
    </row>
    <row r="6" spans="1:4" ht="15" customHeight="1">
      <c r="A6" s="288" t="s">
        <v>682</v>
      </c>
      <c r="B6" s="37">
        <f aca="true" t="shared" si="0" ref="B6:B19">SUM(C6:D6)</f>
        <v>162839</v>
      </c>
      <c r="C6" s="37">
        <v>77180</v>
      </c>
      <c r="D6" s="38">
        <v>85659</v>
      </c>
    </row>
    <row r="7" spans="1:4" ht="15" customHeight="1">
      <c r="A7" s="288" t="s">
        <v>683</v>
      </c>
      <c r="B7" s="37">
        <f t="shared" si="0"/>
        <v>162195</v>
      </c>
      <c r="C7" s="37">
        <v>76734</v>
      </c>
      <c r="D7" s="38">
        <v>85461</v>
      </c>
    </row>
    <row r="8" spans="1:4" ht="15" customHeight="1">
      <c r="A8" s="288" t="s">
        <v>684</v>
      </c>
      <c r="B8" s="37">
        <f t="shared" si="0"/>
        <v>161386</v>
      </c>
      <c r="C8" s="37">
        <v>76190</v>
      </c>
      <c r="D8" s="38">
        <v>85196</v>
      </c>
    </row>
    <row r="9" spans="1:4" ht="15" customHeight="1">
      <c r="A9" s="288" t="s">
        <v>685</v>
      </c>
      <c r="B9" s="37">
        <f t="shared" si="0"/>
        <v>160923</v>
      </c>
      <c r="C9" s="37">
        <v>75988</v>
      </c>
      <c r="D9" s="38">
        <v>84935</v>
      </c>
    </row>
    <row r="10" spans="1:4" ht="15" customHeight="1">
      <c r="A10" s="288" t="s">
        <v>686</v>
      </c>
      <c r="B10" s="37">
        <f t="shared" si="0"/>
        <v>160239</v>
      </c>
      <c r="C10" s="37">
        <v>75541</v>
      </c>
      <c r="D10" s="38">
        <v>84698</v>
      </c>
    </row>
    <row r="11" spans="1:4" ht="15" customHeight="1">
      <c r="A11" s="288" t="s">
        <v>670</v>
      </c>
      <c r="B11" s="37">
        <f t="shared" si="0"/>
        <v>159178</v>
      </c>
      <c r="C11" s="37">
        <v>74868</v>
      </c>
      <c r="D11" s="38">
        <v>84310</v>
      </c>
    </row>
    <row r="12" spans="1:4" s="1" customFormat="1" ht="15" customHeight="1">
      <c r="A12" s="288" t="s">
        <v>671</v>
      </c>
      <c r="B12" s="37">
        <f t="shared" si="0"/>
        <v>157973</v>
      </c>
      <c r="C12" s="37">
        <v>74112</v>
      </c>
      <c r="D12" s="38">
        <v>83861</v>
      </c>
    </row>
    <row r="13" spans="1:4" s="1" customFormat="1" ht="15" customHeight="1">
      <c r="A13" s="288" t="s">
        <v>672</v>
      </c>
      <c r="B13" s="37">
        <f t="shared" si="0"/>
        <v>156685</v>
      </c>
      <c r="C13" s="37">
        <v>73357</v>
      </c>
      <c r="D13" s="38">
        <v>83328</v>
      </c>
    </row>
    <row r="14" spans="1:4" s="1" customFormat="1" ht="15" customHeight="1">
      <c r="A14" s="288" t="s">
        <v>673</v>
      </c>
      <c r="B14" s="37">
        <f>SUM(C14:D14)</f>
        <v>155512</v>
      </c>
      <c r="C14" s="37">
        <v>72678</v>
      </c>
      <c r="D14" s="38">
        <v>82834</v>
      </c>
    </row>
    <row r="15" spans="1:4" s="1" customFormat="1" ht="15" customHeight="1">
      <c r="A15" s="288" t="s">
        <v>674</v>
      </c>
      <c r="B15" s="37">
        <f t="shared" si="0"/>
        <v>154447</v>
      </c>
      <c r="C15" s="37">
        <v>72111</v>
      </c>
      <c r="D15" s="38">
        <v>82336</v>
      </c>
    </row>
    <row r="16" spans="1:4" s="1" customFormat="1" ht="15" customHeight="1">
      <c r="A16" s="288" t="s">
        <v>675</v>
      </c>
      <c r="B16" s="37">
        <f>SUM(C16:D16)</f>
        <v>153564</v>
      </c>
      <c r="C16" s="37">
        <v>71724</v>
      </c>
      <c r="D16" s="38">
        <v>81840</v>
      </c>
    </row>
    <row r="17" spans="1:4" s="1" customFormat="1" ht="15" customHeight="1">
      <c r="A17" s="288" t="s">
        <v>676</v>
      </c>
      <c r="B17" s="37">
        <f>SUM(C17:D17)</f>
        <v>152511</v>
      </c>
      <c r="C17" s="37">
        <v>71147</v>
      </c>
      <c r="D17" s="38">
        <v>81364</v>
      </c>
    </row>
    <row r="18" spans="1:4" s="1" customFormat="1" ht="15" customHeight="1">
      <c r="A18" s="288" t="s">
        <v>677</v>
      </c>
      <c r="B18" s="37">
        <f>SUM(C18:D18)</f>
        <v>151177</v>
      </c>
      <c r="C18" s="37">
        <v>70331</v>
      </c>
      <c r="D18" s="38">
        <v>80846</v>
      </c>
    </row>
    <row r="19" spans="1:4" s="1" customFormat="1" ht="15" customHeight="1">
      <c r="A19" s="288" t="s">
        <v>678</v>
      </c>
      <c r="B19" s="37">
        <f t="shared" si="0"/>
        <v>150253</v>
      </c>
      <c r="C19" s="37">
        <v>69888</v>
      </c>
      <c r="D19" s="38">
        <v>80365</v>
      </c>
    </row>
    <row r="20" spans="1:4" s="1" customFormat="1" ht="15" customHeight="1">
      <c r="A20" s="288" t="s">
        <v>679</v>
      </c>
      <c r="B20" s="37">
        <f aca="true" t="shared" si="1" ref="B20:B27">SUM(C20:D20)</f>
        <v>148930</v>
      </c>
      <c r="C20" s="37">
        <v>69196</v>
      </c>
      <c r="D20" s="38">
        <v>79734</v>
      </c>
    </row>
    <row r="21" spans="1:4" s="1" customFormat="1" ht="15" customHeight="1">
      <c r="A21" s="288" t="s">
        <v>680</v>
      </c>
      <c r="B21" s="37">
        <f t="shared" si="1"/>
        <v>150647</v>
      </c>
      <c r="C21" s="37">
        <v>70147</v>
      </c>
      <c r="D21" s="38">
        <v>80500</v>
      </c>
    </row>
    <row r="22" spans="1:4" s="1" customFormat="1" ht="15" customHeight="1">
      <c r="A22" s="288" t="s">
        <v>681</v>
      </c>
      <c r="B22" s="37">
        <f t="shared" si="1"/>
        <v>149136</v>
      </c>
      <c r="C22" s="37">
        <v>69470</v>
      </c>
      <c r="D22" s="38">
        <v>79666</v>
      </c>
    </row>
    <row r="23" spans="1:4" s="1" customFormat="1" ht="15" customHeight="1">
      <c r="A23" s="288" t="s">
        <v>717</v>
      </c>
      <c r="B23" s="37">
        <f t="shared" si="1"/>
        <v>147405</v>
      </c>
      <c r="C23" s="37">
        <v>68604</v>
      </c>
      <c r="D23" s="38">
        <v>78801</v>
      </c>
    </row>
    <row r="24" spans="1:4" s="2" customFormat="1" ht="15" customHeight="1">
      <c r="A24" s="315" t="s">
        <v>718</v>
      </c>
      <c r="B24" s="307">
        <f t="shared" si="1"/>
        <v>145978</v>
      </c>
      <c r="C24" s="307">
        <v>68000</v>
      </c>
      <c r="D24" s="256">
        <v>77978</v>
      </c>
    </row>
    <row r="25" spans="1:4" s="1" customFormat="1" ht="15" customHeight="1">
      <c r="A25" s="372" t="s">
        <v>794</v>
      </c>
      <c r="B25" s="373">
        <f>SUM(C25:D25)</f>
        <v>144350</v>
      </c>
      <c r="C25" s="307">
        <v>67230</v>
      </c>
      <c r="D25" s="256">
        <v>77120</v>
      </c>
    </row>
    <row r="26" spans="1:4" s="1" customFormat="1" ht="15" customHeight="1">
      <c r="A26" s="372" t="s">
        <v>795</v>
      </c>
      <c r="B26" s="373">
        <f>SUM(C26:D26)</f>
        <v>142770</v>
      </c>
      <c r="C26" s="307">
        <v>66523</v>
      </c>
      <c r="D26" s="256">
        <v>76247</v>
      </c>
    </row>
    <row r="27" spans="1:4" s="2" customFormat="1" ht="15" customHeight="1">
      <c r="A27" s="341" t="s">
        <v>1089</v>
      </c>
      <c r="B27" s="342">
        <f t="shared" si="1"/>
        <v>140867</v>
      </c>
      <c r="C27" s="343">
        <v>65566</v>
      </c>
      <c r="D27" s="274">
        <v>75301</v>
      </c>
    </row>
    <row r="28" ht="13.5" customHeight="1">
      <c r="A28" s="17" t="s">
        <v>86</v>
      </c>
    </row>
    <row r="29" ht="13.5" customHeight="1">
      <c r="A29" s="17" t="s">
        <v>700</v>
      </c>
    </row>
    <row r="44" ht="13.5" customHeight="1"/>
  </sheetData>
  <sheetProtection/>
  <mergeCells count="1">
    <mergeCell ref="A1:G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22"/>
  <sheetViews>
    <sheetView showGridLines="0" zoomScalePageLayoutView="0" workbookViewId="0" topLeftCell="A1">
      <pane xSplit="4" ySplit="4" topLeftCell="E5" activePane="bottomRight" state="frozen"/>
      <selection pane="topLeft" activeCell="A1" sqref="A1:H1"/>
      <selection pane="topRight" activeCell="A1" sqref="A1:H1"/>
      <selection pane="bottomLeft" activeCell="A1" sqref="A1:H1"/>
      <selection pane="bottomRight" activeCell="A1" sqref="A1:L1"/>
    </sheetView>
  </sheetViews>
  <sheetFormatPr defaultColWidth="9.00390625" defaultRowHeight="13.5" customHeight="1"/>
  <cols>
    <col min="1" max="1" width="0.74609375" style="19" customWidth="1"/>
    <col min="2" max="2" width="7.875" style="19" customWidth="1"/>
    <col min="3" max="3" width="0.74609375" style="19" customWidth="1"/>
    <col min="4" max="4" width="4.125" style="19" customWidth="1"/>
    <col min="5" max="12" width="9.75390625" style="19" customWidth="1"/>
    <col min="13" max="16384" width="9.00390625" style="19" customWidth="1"/>
  </cols>
  <sheetData>
    <row r="1" spans="1:12" ht="19.5" customHeight="1">
      <c r="A1" s="745" t="s">
        <v>91</v>
      </c>
      <c r="B1" s="745"/>
      <c r="C1" s="745"/>
      <c r="D1" s="745"/>
      <c r="E1" s="745"/>
      <c r="F1" s="745"/>
      <c r="G1" s="745"/>
      <c r="H1" s="745"/>
      <c r="I1" s="745"/>
      <c r="J1" s="745"/>
      <c r="K1" s="745"/>
      <c r="L1" s="745"/>
    </row>
    <row r="2" spans="1:12" ht="13.5" customHeight="1">
      <c r="A2" s="1" t="s">
        <v>87</v>
      </c>
      <c r="B2" s="20"/>
      <c r="C2" s="21"/>
      <c r="D2" s="20"/>
      <c r="E2" s="20"/>
      <c r="F2" s="20"/>
      <c r="G2" s="20"/>
      <c r="H2" s="20"/>
      <c r="I2" s="20"/>
      <c r="J2" s="20"/>
      <c r="K2" s="20"/>
      <c r="L2" s="20"/>
    </row>
    <row r="3" spans="1:12" ht="30" customHeight="1">
      <c r="A3" s="695" t="s">
        <v>266</v>
      </c>
      <c r="B3" s="695"/>
      <c r="C3" s="695"/>
      <c r="D3" s="696"/>
      <c r="E3" s="113" t="s">
        <v>294</v>
      </c>
      <c r="F3" s="113" t="s">
        <v>295</v>
      </c>
      <c r="G3" s="113" t="s">
        <v>296</v>
      </c>
      <c r="H3" s="113" t="s">
        <v>296</v>
      </c>
      <c r="I3" s="780" t="s">
        <v>297</v>
      </c>
      <c r="J3" s="780" t="s">
        <v>298</v>
      </c>
      <c r="K3" s="783" t="s">
        <v>88</v>
      </c>
      <c r="L3" s="905" t="s">
        <v>299</v>
      </c>
    </row>
    <row r="4" spans="1:12" ht="15" customHeight="1">
      <c r="A4" s="699"/>
      <c r="B4" s="699"/>
      <c r="C4" s="699"/>
      <c r="D4" s="700"/>
      <c r="E4" s="22" t="s">
        <v>76</v>
      </c>
      <c r="F4" s="22" t="s">
        <v>77</v>
      </c>
      <c r="G4" s="22" t="s">
        <v>82</v>
      </c>
      <c r="H4" s="22" t="s">
        <v>77</v>
      </c>
      <c r="I4" s="764"/>
      <c r="J4" s="764"/>
      <c r="K4" s="764"/>
      <c r="L4" s="863"/>
    </row>
    <row r="5" spans="1:12" ht="16.5" customHeight="1">
      <c r="A5" s="903" t="s">
        <v>89</v>
      </c>
      <c r="B5" s="903"/>
      <c r="C5" s="903"/>
      <c r="D5" s="904"/>
      <c r="E5" s="901" t="s">
        <v>1060</v>
      </c>
      <c r="F5" s="901" t="s">
        <v>1060</v>
      </c>
      <c r="G5" s="901" t="s">
        <v>1137</v>
      </c>
      <c r="H5" s="901" t="s">
        <v>1137</v>
      </c>
      <c r="I5" s="901" t="s">
        <v>775</v>
      </c>
      <c r="J5" s="901" t="s">
        <v>775</v>
      </c>
      <c r="K5" s="908" t="s">
        <v>776</v>
      </c>
      <c r="L5" s="906" t="s">
        <v>777</v>
      </c>
    </row>
    <row r="6" spans="1:12" ht="16.5" customHeight="1">
      <c r="A6" s="821"/>
      <c r="B6" s="821"/>
      <c r="C6" s="821"/>
      <c r="D6" s="767"/>
      <c r="E6" s="902"/>
      <c r="F6" s="902"/>
      <c r="G6" s="902"/>
      <c r="H6" s="902"/>
      <c r="I6" s="902"/>
      <c r="J6" s="902"/>
      <c r="K6" s="909"/>
      <c r="L6" s="907"/>
    </row>
    <row r="7" spans="1:12" ht="15" customHeight="1">
      <c r="A7" s="899" t="s">
        <v>267</v>
      </c>
      <c r="B7" s="899"/>
      <c r="C7" s="899"/>
      <c r="D7" s="900"/>
      <c r="E7" s="141">
        <v>1</v>
      </c>
      <c r="F7" s="141">
        <v>0</v>
      </c>
      <c r="G7" s="257">
        <v>3</v>
      </c>
      <c r="H7" s="141">
        <v>0</v>
      </c>
      <c r="I7" s="141">
        <v>1</v>
      </c>
      <c r="J7" s="141">
        <v>4</v>
      </c>
      <c r="K7" s="345">
        <v>1</v>
      </c>
      <c r="L7" s="244">
        <v>28</v>
      </c>
    </row>
    <row r="8" spans="1:12" ht="15" customHeight="1">
      <c r="A8" s="899" t="s">
        <v>268</v>
      </c>
      <c r="B8" s="899"/>
      <c r="C8" s="899"/>
      <c r="D8" s="900"/>
      <c r="E8" s="5">
        <v>3</v>
      </c>
      <c r="F8" s="142" t="s">
        <v>1061</v>
      </c>
      <c r="G8" s="257">
        <v>12</v>
      </c>
      <c r="H8" s="258" t="s">
        <v>1138</v>
      </c>
      <c r="I8" s="5">
        <v>2</v>
      </c>
      <c r="J8" s="5">
        <v>6</v>
      </c>
      <c r="K8" s="346">
        <v>3</v>
      </c>
      <c r="L8" s="6">
        <v>32</v>
      </c>
    </row>
    <row r="9" spans="1:12" ht="15" customHeight="1">
      <c r="A9" s="23"/>
      <c r="B9" s="898" t="s">
        <v>269</v>
      </c>
      <c r="C9" s="24"/>
      <c r="D9" s="199" t="s">
        <v>90</v>
      </c>
      <c r="E9" s="143">
        <f>SUM(E10:E11)</f>
        <v>142678</v>
      </c>
      <c r="F9" s="143">
        <f aca="true" t="shared" si="0" ref="F9:L9">SUM(F10:F11)</f>
        <v>142678</v>
      </c>
      <c r="G9" s="143">
        <f t="shared" si="0"/>
        <v>141542</v>
      </c>
      <c r="H9" s="143">
        <f t="shared" si="0"/>
        <v>141542</v>
      </c>
      <c r="I9" s="143">
        <f t="shared" si="0"/>
        <v>144186</v>
      </c>
      <c r="J9" s="143">
        <f t="shared" si="0"/>
        <v>144014</v>
      </c>
      <c r="K9" s="344">
        <f>SUM(K10:K11)</f>
        <v>143235</v>
      </c>
      <c r="L9" s="245">
        <f t="shared" si="0"/>
        <v>143601</v>
      </c>
    </row>
    <row r="10" spans="1:12" ht="15" customHeight="1">
      <c r="A10" s="25"/>
      <c r="B10" s="759"/>
      <c r="C10" s="26"/>
      <c r="D10" s="198" t="s">
        <v>83</v>
      </c>
      <c r="E10" s="144">
        <v>66440</v>
      </c>
      <c r="F10" s="144">
        <v>66440</v>
      </c>
      <c r="G10" s="144">
        <v>65832</v>
      </c>
      <c r="H10" s="144">
        <v>65832</v>
      </c>
      <c r="I10" s="144">
        <v>66799</v>
      </c>
      <c r="J10" s="144">
        <v>66686</v>
      </c>
      <c r="K10" s="347">
        <v>66607</v>
      </c>
      <c r="L10" s="246">
        <v>66436</v>
      </c>
    </row>
    <row r="11" spans="1:12" ht="15" customHeight="1">
      <c r="A11" s="27"/>
      <c r="B11" s="760"/>
      <c r="C11" s="28"/>
      <c r="D11" s="197" t="s">
        <v>84</v>
      </c>
      <c r="E11" s="145">
        <v>76238</v>
      </c>
      <c r="F11" s="145">
        <v>76238</v>
      </c>
      <c r="G11" s="145">
        <v>75710</v>
      </c>
      <c r="H11" s="145">
        <v>75710</v>
      </c>
      <c r="I11" s="145">
        <v>77387</v>
      </c>
      <c r="J11" s="145">
        <v>77328</v>
      </c>
      <c r="K11" s="348">
        <v>76628</v>
      </c>
      <c r="L11" s="247">
        <v>77165</v>
      </c>
    </row>
    <row r="12" spans="1:12" ht="15" customHeight="1">
      <c r="A12" s="23"/>
      <c r="B12" s="682" t="s">
        <v>92</v>
      </c>
      <c r="C12" s="29"/>
      <c r="D12" s="199" t="s">
        <v>90</v>
      </c>
      <c r="E12" s="143">
        <f>SUM(E13:E14)</f>
        <v>76294</v>
      </c>
      <c r="F12" s="143">
        <f aca="true" t="shared" si="1" ref="F12:L12">SUM(F13:F14)</f>
        <v>76292</v>
      </c>
      <c r="G12" s="143">
        <f>SUM(G13:G14)</f>
        <v>67490</v>
      </c>
      <c r="H12" s="143">
        <f t="shared" si="1"/>
        <v>67485</v>
      </c>
      <c r="I12" s="143">
        <f t="shared" si="1"/>
        <v>77519</v>
      </c>
      <c r="J12" s="143">
        <f t="shared" si="1"/>
        <v>76695</v>
      </c>
      <c r="K12" s="344">
        <f>SUM(K13:K14)</f>
        <v>62538</v>
      </c>
      <c r="L12" s="245">
        <f t="shared" si="1"/>
        <v>63689</v>
      </c>
    </row>
    <row r="13" spans="1:12" ht="15" customHeight="1">
      <c r="A13" s="25"/>
      <c r="B13" s="693"/>
      <c r="C13" s="13"/>
      <c r="D13" s="198" t="s">
        <v>83</v>
      </c>
      <c r="E13" s="144">
        <v>35986</v>
      </c>
      <c r="F13" s="144">
        <v>35986</v>
      </c>
      <c r="G13" s="144">
        <v>31664</v>
      </c>
      <c r="H13" s="144">
        <v>31665</v>
      </c>
      <c r="I13" s="144">
        <v>35767</v>
      </c>
      <c r="J13" s="144">
        <v>35355</v>
      </c>
      <c r="K13" s="349">
        <v>28718</v>
      </c>
      <c r="L13" s="246">
        <v>29306</v>
      </c>
    </row>
    <row r="14" spans="1:12" ht="15" customHeight="1">
      <c r="A14" s="27"/>
      <c r="B14" s="683"/>
      <c r="C14" s="12"/>
      <c r="D14" s="197" t="s">
        <v>84</v>
      </c>
      <c r="E14" s="145">
        <v>40308</v>
      </c>
      <c r="F14" s="145">
        <v>40306</v>
      </c>
      <c r="G14" s="145">
        <v>35826</v>
      </c>
      <c r="H14" s="145">
        <v>35820</v>
      </c>
      <c r="I14" s="145">
        <v>41752</v>
      </c>
      <c r="J14" s="145">
        <v>41340</v>
      </c>
      <c r="K14" s="348">
        <v>33820</v>
      </c>
      <c r="L14" s="247">
        <v>34383</v>
      </c>
    </row>
    <row r="15" spans="1:12" ht="15" customHeight="1">
      <c r="A15" s="23"/>
      <c r="B15" s="896" t="s">
        <v>93</v>
      </c>
      <c r="C15" s="29"/>
      <c r="D15" s="199" t="s">
        <v>90</v>
      </c>
      <c r="E15" s="146">
        <v>53.47</v>
      </c>
      <c r="F15" s="146">
        <v>53.47</v>
      </c>
      <c r="G15" s="146">
        <v>47.68</v>
      </c>
      <c r="H15" s="146">
        <v>47.68</v>
      </c>
      <c r="I15" s="146">
        <v>53.76</v>
      </c>
      <c r="J15" s="146">
        <v>53.26</v>
      </c>
      <c r="K15" s="350">
        <v>43.66</v>
      </c>
      <c r="L15" s="248">
        <v>44.35</v>
      </c>
    </row>
    <row r="16" spans="1:12" ht="15" customHeight="1">
      <c r="A16" s="25"/>
      <c r="B16" s="896"/>
      <c r="C16" s="13"/>
      <c r="D16" s="198" t="s">
        <v>83</v>
      </c>
      <c r="E16" s="147">
        <v>54.16</v>
      </c>
      <c r="F16" s="147">
        <v>54.16</v>
      </c>
      <c r="G16" s="147">
        <v>48.1</v>
      </c>
      <c r="H16" s="147">
        <v>48.1</v>
      </c>
      <c r="I16" s="147">
        <v>53.54</v>
      </c>
      <c r="J16" s="147">
        <v>53.02</v>
      </c>
      <c r="K16" s="351">
        <v>43.12</v>
      </c>
      <c r="L16" s="249">
        <v>44.11</v>
      </c>
    </row>
    <row r="17" spans="1:12" ht="15" customHeight="1">
      <c r="A17" s="27"/>
      <c r="B17" s="896"/>
      <c r="C17" s="12"/>
      <c r="D17" s="197" t="s">
        <v>84</v>
      </c>
      <c r="E17" s="148">
        <v>52.87</v>
      </c>
      <c r="F17" s="148">
        <v>52.87</v>
      </c>
      <c r="G17" s="148">
        <v>47.32</v>
      </c>
      <c r="H17" s="148">
        <v>47.31</v>
      </c>
      <c r="I17" s="148">
        <v>53.95</v>
      </c>
      <c r="J17" s="148">
        <v>53.46</v>
      </c>
      <c r="K17" s="352">
        <v>44.14</v>
      </c>
      <c r="L17" s="250">
        <v>44.56</v>
      </c>
    </row>
    <row r="18" spans="1:12" ht="15" customHeight="1">
      <c r="A18" s="23"/>
      <c r="B18" s="895" t="s">
        <v>94</v>
      </c>
      <c r="C18" s="29"/>
      <c r="D18" s="199" t="s">
        <v>90</v>
      </c>
      <c r="E18" s="147">
        <v>53.68</v>
      </c>
      <c r="F18" s="157">
        <v>53.68</v>
      </c>
      <c r="G18" s="147">
        <v>47.87</v>
      </c>
      <c r="H18" s="147">
        <v>47.87</v>
      </c>
      <c r="I18" s="147">
        <v>55.22</v>
      </c>
      <c r="J18" s="147">
        <v>54.87</v>
      </c>
      <c r="K18" s="351">
        <v>37.03</v>
      </c>
      <c r="L18" s="249">
        <v>47.39</v>
      </c>
    </row>
    <row r="19" spans="1:12" ht="15" customHeight="1">
      <c r="A19" s="25"/>
      <c r="B19" s="896"/>
      <c r="C19" s="13"/>
      <c r="D19" s="198" t="s">
        <v>83</v>
      </c>
      <c r="E19" s="147">
        <v>54.25</v>
      </c>
      <c r="F19" s="157">
        <v>54.25</v>
      </c>
      <c r="G19" s="147">
        <v>48.49</v>
      </c>
      <c r="H19" s="147">
        <v>48.49</v>
      </c>
      <c r="I19" s="147">
        <v>55.39</v>
      </c>
      <c r="J19" s="147">
        <v>55.02</v>
      </c>
      <c r="K19" s="351">
        <v>36.72</v>
      </c>
      <c r="L19" s="249">
        <v>47.09</v>
      </c>
    </row>
    <row r="20" spans="1:12" ht="15" customHeight="1">
      <c r="A20" s="30"/>
      <c r="B20" s="897"/>
      <c r="C20" s="31"/>
      <c r="D20" s="242" t="s">
        <v>84</v>
      </c>
      <c r="E20" s="149">
        <v>53.17</v>
      </c>
      <c r="F20" s="158">
        <v>53.17</v>
      </c>
      <c r="G20" s="149">
        <v>47.32</v>
      </c>
      <c r="H20" s="149">
        <v>47.32</v>
      </c>
      <c r="I20" s="149">
        <v>55.07</v>
      </c>
      <c r="J20" s="149">
        <v>54.74</v>
      </c>
      <c r="K20" s="353">
        <v>37.3</v>
      </c>
      <c r="L20" s="79">
        <v>47.66</v>
      </c>
    </row>
    <row r="21" spans="1:3" ht="13.5" customHeight="1">
      <c r="A21" s="17" t="s">
        <v>86</v>
      </c>
      <c r="C21" s="32"/>
    </row>
    <row r="22" ht="13.5" customHeight="1">
      <c r="A22" s="17"/>
    </row>
  </sheetData>
  <sheetProtection/>
  <mergeCells count="21">
    <mergeCell ref="J3:J4"/>
    <mergeCell ref="G5:G6"/>
    <mergeCell ref="L3:L4"/>
    <mergeCell ref="L5:L6"/>
    <mergeCell ref="K5:K6"/>
    <mergeCell ref="J5:J6"/>
    <mergeCell ref="I5:I6"/>
    <mergeCell ref="A7:D7"/>
    <mergeCell ref="E5:E6"/>
    <mergeCell ref="A1:L1"/>
    <mergeCell ref="H5:H6"/>
    <mergeCell ref="A3:D4"/>
    <mergeCell ref="I3:I4"/>
    <mergeCell ref="A5:D6"/>
    <mergeCell ref="K3:K4"/>
    <mergeCell ref="B18:B20"/>
    <mergeCell ref="B9:B11"/>
    <mergeCell ref="B12:B14"/>
    <mergeCell ref="B15:B17"/>
    <mergeCell ref="A8:D8"/>
    <mergeCell ref="F5:F6"/>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E9:F9 E12:F12" formulaRange="1"/>
  </ignoredErrors>
</worksheet>
</file>

<file path=xl/worksheets/sheet2.xml><?xml version="1.0" encoding="utf-8"?>
<worksheet xmlns="http://schemas.openxmlformats.org/spreadsheetml/2006/main" xmlns:r="http://schemas.openxmlformats.org/officeDocument/2006/relationships">
  <dimension ref="A1:W72"/>
  <sheetViews>
    <sheetView showGridLines="0" workbookViewId="0" topLeftCell="A1">
      <pane xSplit="5" ySplit="6" topLeftCell="F7" activePane="bottomRight" state="frozen"/>
      <selection pane="topLeft" activeCell="A1" sqref="A1:H1"/>
      <selection pane="topRight" activeCell="A1" sqref="A1:H1"/>
      <selection pane="bottomLeft" activeCell="A1" sqref="A1:H1"/>
      <selection pane="bottomRight" activeCell="A1" sqref="A1:J1"/>
    </sheetView>
  </sheetViews>
  <sheetFormatPr defaultColWidth="9.00390625" defaultRowHeight="13.5" customHeight="1"/>
  <cols>
    <col min="1" max="1" width="1.625" style="17" customWidth="1"/>
    <col min="2" max="3" width="2.625" style="17" customWidth="1"/>
    <col min="4" max="4" width="23.625" style="17" customWidth="1"/>
    <col min="5" max="5" width="1.625" style="17" customWidth="1"/>
    <col min="6" max="23" width="11.625" style="17" customWidth="1"/>
    <col min="24" max="16384" width="9.00390625" style="17" customWidth="1"/>
  </cols>
  <sheetData>
    <row r="1" spans="1:10" ht="19.5" customHeight="1">
      <c r="A1" s="686" t="s">
        <v>307</v>
      </c>
      <c r="B1" s="686"/>
      <c r="C1" s="686"/>
      <c r="D1" s="686"/>
      <c r="E1" s="686"/>
      <c r="F1" s="686"/>
      <c r="G1" s="686"/>
      <c r="H1" s="686"/>
      <c r="I1" s="686"/>
      <c r="J1" s="686"/>
    </row>
    <row r="2" spans="6:20" ht="19.5" customHeight="1">
      <c r="F2" s="95"/>
      <c r="G2" s="95"/>
      <c r="H2" s="95"/>
      <c r="I2" s="95"/>
      <c r="J2" s="95"/>
      <c r="K2" s="95"/>
      <c r="L2" s="95"/>
      <c r="M2" s="95"/>
      <c r="N2" s="95"/>
      <c r="O2" s="95"/>
      <c r="P2" s="95"/>
      <c r="Q2" s="95"/>
      <c r="R2" s="95"/>
      <c r="S2" s="95"/>
      <c r="T2" s="95"/>
    </row>
    <row r="3" spans="1:10" ht="13.5" customHeight="1">
      <c r="A3" s="65" t="s">
        <v>308</v>
      </c>
      <c r="B3" s="65"/>
      <c r="C3" s="65"/>
      <c r="D3" s="65"/>
      <c r="E3" s="65"/>
      <c r="F3" s="65"/>
      <c r="H3" s="65"/>
      <c r="I3" s="65"/>
      <c r="J3" s="65"/>
    </row>
    <row r="4" spans="1:23" ht="15" customHeight="1">
      <c r="A4" s="687" t="s">
        <v>312</v>
      </c>
      <c r="B4" s="687"/>
      <c r="C4" s="687"/>
      <c r="D4" s="687"/>
      <c r="E4" s="688"/>
      <c r="F4" s="282" t="s">
        <v>586</v>
      </c>
      <c r="G4" s="282" t="s">
        <v>590</v>
      </c>
      <c r="H4" s="282" t="s">
        <v>591</v>
      </c>
      <c r="I4" s="282" t="s">
        <v>592</v>
      </c>
      <c r="J4" s="282" t="s">
        <v>593</v>
      </c>
      <c r="K4" s="282" t="s">
        <v>594</v>
      </c>
      <c r="L4" s="282" t="s">
        <v>595</v>
      </c>
      <c r="M4" s="282" t="s">
        <v>596</v>
      </c>
      <c r="N4" s="282" t="s">
        <v>597</v>
      </c>
      <c r="O4" s="282" t="s">
        <v>598</v>
      </c>
      <c r="P4" s="282" t="s">
        <v>599</v>
      </c>
      <c r="Q4" s="282" t="s">
        <v>600</v>
      </c>
      <c r="R4" s="282" t="s">
        <v>601</v>
      </c>
      <c r="S4" s="283" t="s">
        <v>614</v>
      </c>
      <c r="T4" s="283" t="s">
        <v>711</v>
      </c>
      <c r="U4" s="283" t="s">
        <v>749</v>
      </c>
      <c r="V4" s="283" t="s">
        <v>783</v>
      </c>
      <c r="W4" s="283" t="s">
        <v>1077</v>
      </c>
    </row>
    <row r="5" spans="1:23" ht="15" customHeight="1">
      <c r="A5" s="689"/>
      <c r="B5" s="689"/>
      <c r="C5" s="689"/>
      <c r="D5" s="689"/>
      <c r="E5" s="690"/>
      <c r="F5" s="278" t="s">
        <v>585</v>
      </c>
      <c r="G5" s="278" t="s">
        <v>589</v>
      </c>
      <c r="H5" s="278" t="s">
        <v>602</v>
      </c>
      <c r="I5" s="278" t="s">
        <v>603</v>
      </c>
      <c r="J5" s="278" t="s">
        <v>604</v>
      </c>
      <c r="K5" s="278" t="s">
        <v>605</v>
      </c>
      <c r="L5" s="278" t="s">
        <v>606</v>
      </c>
      <c r="M5" s="278" t="s">
        <v>607</v>
      </c>
      <c r="N5" s="278" t="s">
        <v>608</v>
      </c>
      <c r="O5" s="278" t="s">
        <v>609</v>
      </c>
      <c r="P5" s="278" t="s">
        <v>610</v>
      </c>
      <c r="Q5" s="278" t="s">
        <v>611</v>
      </c>
      <c r="R5" s="278" t="s">
        <v>612</v>
      </c>
      <c r="S5" s="279" t="s">
        <v>615</v>
      </c>
      <c r="T5" s="309" t="s">
        <v>750</v>
      </c>
      <c r="U5" s="309" t="s">
        <v>751</v>
      </c>
      <c r="V5" s="309" t="s">
        <v>784</v>
      </c>
      <c r="W5" s="309" t="s">
        <v>1078</v>
      </c>
    </row>
    <row r="6" spans="1:23" ht="15" customHeight="1">
      <c r="A6" s="691"/>
      <c r="B6" s="691"/>
      <c r="C6" s="691"/>
      <c r="D6" s="691"/>
      <c r="E6" s="692"/>
      <c r="F6" s="281" t="s">
        <v>587</v>
      </c>
      <c r="G6" s="281" t="s">
        <v>588</v>
      </c>
      <c r="H6" s="281" t="s">
        <v>588</v>
      </c>
      <c r="I6" s="281" t="s">
        <v>588</v>
      </c>
      <c r="J6" s="281" t="s">
        <v>588</v>
      </c>
      <c r="K6" s="281" t="s">
        <v>588</v>
      </c>
      <c r="L6" s="281" t="s">
        <v>588</v>
      </c>
      <c r="M6" s="281" t="s">
        <v>588</v>
      </c>
      <c r="N6" s="281" t="s">
        <v>588</v>
      </c>
      <c r="O6" s="281" t="s">
        <v>588</v>
      </c>
      <c r="P6" s="281" t="s">
        <v>588</v>
      </c>
      <c r="Q6" s="281" t="s">
        <v>588</v>
      </c>
      <c r="R6" s="281" t="s">
        <v>588</v>
      </c>
      <c r="S6" s="284" t="s">
        <v>712</v>
      </c>
      <c r="T6" s="284" t="s">
        <v>752</v>
      </c>
      <c r="U6" s="284" t="s">
        <v>785</v>
      </c>
      <c r="V6" s="284" t="s">
        <v>785</v>
      </c>
      <c r="W6" s="284" t="s">
        <v>613</v>
      </c>
    </row>
    <row r="7" spans="1:23" s="33" customFormat="1" ht="12.75" customHeight="1">
      <c r="A7" s="73"/>
      <c r="B7" s="679" t="s">
        <v>499</v>
      </c>
      <c r="C7" s="679"/>
      <c r="D7" s="679"/>
      <c r="E7" s="73"/>
      <c r="F7" s="74">
        <f aca="true" t="shared" si="0" ref="F7:K7">SUM(F8,F40,F55)</f>
        <v>112209498</v>
      </c>
      <c r="G7" s="74">
        <f t="shared" si="0"/>
        <v>212573994</v>
      </c>
      <c r="H7" s="74">
        <f t="shared" si="0"/>
        <v>186918358</v>
      </c>
      <c r="I7" s="74">
        <f t="shared" si="0"/>
        <v>172927265</v>
      </c>
      <c r="J7" s="74">
        <f t="shared" si="0"/>
        <v>174601695</v>
      </c>
      <c r="K7" s="74">
        <f t="shared" si="0"/>
        <v>171691952</v>
      </c>
      <c r="L7" s="74">
        <f aca="true" t="shared" si="1" ref="L7:Q7">SUM(L8,L40,L55)</f>
        <v>173077922</v>
      </c>
      <c r="M7" s="74">
        <f t="shared" si="1"/>
        <v>162857237</v>
      </c>
      <c r="N7" s="74">
        <f t="shared" si="1"/>
        <v>167335214.916</v>
      </c>
      <c r="O7" s="74">
        <f t="shared" si="1"/>
        <v>174950198</v>
      </c>
      <c r="P7" s="74">
        <f t="shared" si="1"/>
        <v>174796500</v>
      </c>
      <c r="Q7" s="74">
        <f t="shared" si="1"/>
        <v>171585718</v>
      </c>
      <c r="R7" s="74">
        <f aca="true" t="shared" si="2" ref="R7:W7">SUM(R8,R40,R55)</f>
        <v>170511605</v>
      </c>
      <c r="S7" s="74">
        <f t="shared" si="2"/>
        <v>169652753</v>
      </c>
      <c r="T7" s="310">
        <f t="shared" si="2"/>
        <v>168469721</v>
      </c>
      <c r="U7" s="310">
        <f t="shared" si="2"/>
        <v>194954959</v>
      </c>
      <c r="V7" s="310">
        <f t="shared" si="2"/>
        <v>185124706</v>
      </c>
      <c r="W7" s="310">
        <f t="shared" si="2"/>
        <v>173172939</v>
      </c>
    </row>
    <row r="8" spans="1:23" s="33" customFormat="1" ht="12.75" customHeight="1">
      <c r="A8" s="73"/>
      <c r="B8" s="679" t="s">
        <v>314</v>
      </c>
      <c r="C8" s="679"/>
      <c r="D8" s="679"/>
      <c r="E8" s="73"/>
      <c r="F8" s="74">
        <f aca="true" t="shared" si="3" ref="F8:K8">SUM(F9,F18:F39)</f>
        <v>66298875</v>
      </c>
      <c r="G8" s="74">
        <f t="shared" si="3"/>
        <v>114452553</v>
      </c>
      <c r="H8" s="74">
        <f t="shared" si="3"/>
        <v>96524614</v>
      </c>
      <c r="I8" s="74">
        <f t="shared" si="3"/>
        <v>99385560</v>
      </c>
      <c r="J8" s="74">
        <f t="shared" si="3"/>
        <v>103222264</v>
      </c>
      <c r="K8" s="74">
        <f t="shared" si="3"/>
        <v>105891765</v>
      </c>
      <c r="L8" s="74">
        <f aca="true" t="shared" si="4" ref="L8:Q8">SUM(L9,L18:L39)</f>
        <v>105507453</v>
      </c>
      <c r="M8" s="74">
        <f t="shared" si="4"/>
        <v>91618449</v>
      </c>
      <c r="N8" s="74">
        <f t="shared" si="4"/>
        <v>95588199.91600002</v>
      </c>
      <c r="O8" s="74">
        <f t="shared" si="4"/>
        <v>101865861</v>
      </c>
      <c r="P8" s="74">
        <f t="shared" si="4"/>
        <v>98342295</v>
      </c>
      <c r="Q8" s="74">
        <f t="shared" si="4"/>
        <v>95893617</v>
      </c>
      <c r="R8" s="74">
        <f aca="true" t="shared" si="5" ref="R8:W8">SUM(R9,R18:R39)</f>
        <v>94977523</v>
      </c>
      <c r="S8" s="74">
        <f t="shared" si="5"/>
        <v>93240597</v>
      </c>
      <c r="T8" s="310">
        <f t="shared" si="5"/>
        <v>93709700</v>
      </c>
      <c r="U8" s="310">
        <f t="shared" si="5"/>
        <v>117516114</v>
      </c>
      <c r="V8" s="310">
        <f t="shared" si="5"/>
        <v>107500494</v>
      </c>
      <c r="W8" s="310">
        <f t="shared" si="5"/>
        <v>95100000</v>
      </c>
    </row>
    <row r="9" spans="3:23" ht="12.75" customHeight="1">
      <c r="C9" s="682" t="s">
        <v>316</v>
      </c>
      <c r="D9" s="682"/>
      <c r="F9" s="38">
        <f aca="true" t="shared" si="6" ref="F9:K9">SUM(F10:F17)</f>
        <v>8242734</v>
      </c>
      <c r="G9" s="38">
        <f t="shared" si="6"/>
        <v>21596575</v>
      </c>
      <c r="H9" s="38">
        <f t="shared" si="6"/>
        <v>22869636</v>
      </c>
      <c r="I9" s="38">
        <f t="shared" si="6"/>
        <v>22634014</v>
      </c>
      <c r="J9" s="38">
        <f t="shared" si="6"/>
        <v>21223659</v>
      </c>
      <c r="K9" s="38">
        <f t="shared" si="6"/>
        <v>20937228</v>
      </c>
      <c r="L9" s="38">
        <f aca="true" t="shared" si="7" ref="L9:Q9">SUM(L10:L17)</f>
        <v>20890675</v>
      </c>
      <c r="M9" s="38">
        <f t="shared" si="7"/>
        <v>20123048</v>
      </c>
      <c r="N9" s="38">
        <f t="shared" si="7"/>
        <v>20603892</v>
      </c>
      <c r="O9" s="38">
        <f t="shared" si="7"/>
        <v>20934976</v>
      </c>
      <c r="P9" s="38">
        <f t="shared" si="7"/>
        <v>20717115</v>
      </c>
      <c r="Q9" s="38">
        <f t="shared" si="7"/>
        <v>20696724</v>
      </c>
      <c r="R9" s="38">
        <f aca="true" t="shared" si="8" ref="R9:W9">SUM(R10:R17)</f>
        <v>20939952</v>
      </c>
      <c r="S9" s="38">
        <f t="shared" si="8"/>
        <v>20692423</v>
      </c>
      <c r="T9" s="256">
        <f t="shared" si="8"/>
        <v>21189706</v>
      </c>
      <c r="U9" s="256">
        <f t="shared" si="8"/>
        <v>20753266</v>
      </c>
      <c r="V9" s="256">
        <f t="shared" si="8"/>
        <v>21028182</v>
      </c>
      <c r="W9" s="256">
        <f t="shared" si="8"/>
        <v>20817412</v>
      </c>
    </row>
    <row r="10" spans="4:23" ht="12.75" customHeight="1">
      <c r="D10" s="72" t="s">
        <v>317</v>
      </c>
      <c r="F10" s="38">
        <v>4031758</v>
      </c>
      <c r="G10" s="38">
        <v>8727525</v>
      </c>
      <c r="H10" s="38">
        <v>10002828</v>
      </c>
      <c r="I10" s="38">
        <v>9732078</v>
      </c>
      <c r="J10" s="38">
        <v>9192327</v>
      </c>
      <c r="K10" s="38">
        <v>8923179</v>
      </c>
      <c r="L10" s="38">
        <v>8632884</v>
      </c>
      <c r="M10" s="38">
        <v>8877774</v>
      </c>
      <c r="N10" s="38">
        <v>9098869</v>
      </c>
      <c r="O10" s="38">
        <v>9312991</v>
      </c>
      <c r="P10" s="38">
        <v>9303007</v>
      </c>
      <c r="Q10" s="38">
        <v>9027710</v>
      </c>
      <c r="R10" s="38">
        <v>9267109</v>
      </c>
      <c r="S10" s="38">
        <v>9163475</v>
      </c>
      <c r="T10" s="256">
        <v>9422716</v>
      </c>
      <c r="U10" s="256">
        <v>9084621</v>
      </c>
      <c r="V10" s="256">
        <v>8997279</v>
      </c>
      <c r="W10" s="256">
        <v>8808301</v>
      </c>
    </row>
    <row r="11" spans="4:23" ht="12.75" customHeight="1">
      <c r="D11" s="72" t="s">
        <v>319</v>
      </c>
      <c r="F11" s="38">
        <v>2764491</v>
      </c>
      <c r="G11" s="38">
        <v>9210283</v>
      </c>
      <c r="H11" s="38">
        <v>9252016</v>
      </c>
      <c r="I11" s="38">
        <v>9367977</v>
      </c>
      <c r="J11" s="38">
        <v>8708864</v>
      </c>
      <c r="K11" s="38">
        <v>8673605</v>
      </c>
      <c r="L11" s="38">
        <v>8674128</v>
      </c>
      <c r="M11" s="38">
        <v>7836736</v>
      </c>
      <c r="N11" s="38">
        <v>7913420</v>
      </c>
      <c r="O11" s="38">
        <v>8012318</v>
      </c>
      <c r="P11" s="38">
        <v>7845323</v>
      </c>
      <c r="Q11" s="38">
        <v>8081907</v>
      </c>
      <c r="R11" s="38">
        <v>8128540</v>
      </c>
      <c r="S11" s="38">
        <v>8062856</v>
      </c>
      <c r="T11" s="256">
        <v>8264409</v>
      </c>
      <c r="U11" s="256">
        <v>8318295</v>
      </c>
      <c r="V11" s="256">
        <v>8563519</v>
      </c>
      <c r="W11" s="256">
        <v>8523140</v>
      </c>
    </row>
    <row r="12" spans="4:23" ht="12.75" customHeight="1">
      <c r="D12" s="72" t="s">
        <v>321</v>
      </c>
      <c r="F12" s="38">
        <v>18376</v>
      </c>
      <c r="G12" s="38">
        <v>218548</v>
      </c>
      <c r="H12" s="38">
        <v>230559</v>
      </c>
      <c r="I12" s="38">
        <v>238475</v>
      </c>
      <c r="J12" s="38">
        <v>249602</v>
      </c>
      <c r="K12" s="38">
        <v>256402</v>
      </c>
      <c r="L12" s="38">
        <v>261607</v>
      </c>
      <c r="M12" s="38">
        <v>266364</v>
      </c>
      <c r="N12" s="38">
        <v>274477</v>
      </c>
      <c r="O12" s="38">
        <v>285160</v>
      </c>
      <c r="P12" s="38">
        <v>293140</v>
      </c>
      <c r="Q12" s="38">
        <v>348855</v>
      </c>
      <c r="R12" s="38">
        <v>366200</v>
      </c>
      <c r="S12" s="38">
        <v>375725</v>
      </c>
      <c r="T12" s="256">
        <v>391596</v>
      </c>
      <c r="U12" s="256">
        <v>410187</v>
      </c>
      <c r="V12" s="256">
        <v>422586</v>
      </c>
      <c r="W12" s="256">
        <v>436133</v>
      </c>
    </row>
    <row r="13" spans="4:23" ht="12.75" customHeight="1">
      <c r="D13" s="72" t="s">
        <v>323</v>
      </c>
      <c r="F13" s="38">
        <v>810786</v>
      </c>
      <c r="G13" s="38">
        <v>1670960</v>
      </c>
      <c r="H13" s="38">
        <v>1626501</v>
      </c>
      <c r="I13" s="38">
        <v>1514783</v>
      </c>
      <c r="J13" s="38">
        <v>1425378</v>
      </c>
      <c r="K13" s="38">
        <v>1457452</v>
      </c>
      <c r="L13" s="38">
        <v>1680193</v>
      </c>
      <c r="M13" s="38">
        <v>1648417</v>
      </c>
      <c r="N13" s="38">
        <v>1831469</v>
      </c>
      <c r="O13" s="38">
        <v>1794272</v>
      </c>
      <c r="P13" s="38">
        <v>1769319</v>
      </c>
      <c r="Q13" s="38">
        <v>1709416</v>
      </c>
      <c r="R13" s="38">
        <v>1622067</v>
      </c>
      <c r="S13" s="38">
        <v>1582789</v>
      </c>
      <c r="T13" s="256">
        <v>1591098</v>
      </c>
      <c r="U13" s="256">
        <v>1498185</v>
      </c>
      <c r="V13" s="256">
        <v>1606586</v>
      </c>
      <c r="W13" s="256">
        <v>1549109</v>
      </c>
    </row>
    <row r="14" spans="4:23" ht="12.75" customHeight="1">
      <c r="D14" s="72" t="s">
        <v>325</v>
      </c>
      <c r="F14" s="38">
        <v>20448</v>
      </c>
      <c r="G14" s="38">
        <v>45077</v>
      </c>
      <c r="H14" s="38">
        <v>28083</v>
      </c>
      <c r="I14" s="38">
        <v>34875</v>
      </c>
      <c r="J14" s="38">
        <v>52042</v>
      </c>
      <c r="K14" s="38">
        <v>28184</v>
      </c>
      <c r="L14" s="38">
        <v>30012</v>
      </c>
      <c r="M14" s="38">
        <v>33785</v>
      </c>
      <c r="N14" s="38">
        <v>31223</v>
      </c>
      <c r="O14" s="38">
        <v>30015</v>
      </c>
      <c r="P14" s="38">
        <v>20093</v>
      </c>
      <c r="Q14" s="38">
        <v>27511</v>
      </c>
      <c r="R14" s="38">
        <v>36160</v>
      </c>
      <c r="S14" s="38">
        <v>17089</v>
      </c>
      <c r="T14" s="256">
        <v>10785</v>
      </c>
      <c r="U14" s="256">
        <v>17534</v>
      </c>
      <c r="V14" s="256">
        <v>18954</v>
      </c>
      <c r="W14" s="256">
        <v>18976</v>
      </c>
    </row>
    <row r="15" spans="4:23" ht="12.75" customHeight="1">
      <c r="D15" s="72" t="s">
        <v>327</v>
      </c>
      <c r="F15" s="38">
        <v>0</v>
      </c>
      <c r="G15" s="38">
        <v>0</v>
      </c>
      <c r="H15" s="38">
        <v>0</v>
      </c>
      <c r="I15" s="38">
        <v>0</v>
      </c>
      <c r="J15" s="38">
        <v>0</v>
      </c>
      <c r="K15" s="38">
        <v>0</v>
      </c>
      <c r="L15" s="38">
        <v>0</v>
      </c>
      <c r="M15" s="38">
        <v>0</v>
      </c>
      <c r="N15" s="38">
        <v>0</v>
      </c>
      <c r="O15" s="38">
        <v>0</v>
      </c>
      <c r="P15" s="38">
        <v>0</v>
      </c>
      <c r="Q15" s="38">
        <v>0</v>
      </c>
      <c r="R15" s="38">
        <v>0</v>
      </c>
      <c r="S15" s="38">
        <v>0</v>
      </c>
      <c r="T15" s="256">
        <v>0</v>
      </c>
      <c r="U15" s="256">
        <v>0</v>
      </c>
      <c r="V15" s="256">
        <v>0</v>
      </c>
      <c r="W15" s="256">
        <v>0</v>
      </c>
    </row>
    <row r="16" spans="4:23" ht="12.75" customHeight="1">
      <c r="D16" s="72" t="s">
        <v>329</v>
      </c>
      <c r="F16" s="38">
        <v>86647</v>
      </c>
      <c r="G16" s="38">
        <v>138446</v>
      </c>
      <c r="H16" s="38">
        <v>130302</v>
      </c>
      <c r="I16" s="38">
        <v>127613</v>
      </c>
      <c r="J16" s="38">
        <v>117498</v>
      </c>
      <c r="K16" s="38">
        <v>103100</v>
      </c>
      <c r="L16" s="38">
        <v>101324</v>
      </c>
      <c r="M16" s="38">
        <v>104643</v>
      </c>
      <c r="N16" s="38">
        <v>108132</v>
      </c>
      <c r="O16" s="38">
        <v>108086</v>
      </c>
      <c r="P16" s="38">
        <v>156034</v>
      </c>
      <c r="Q16" s="38">
        <v>156715</v>
      </c>
      <c r="R16" s="38">
        <v>162731</v>
      </c>
      <c r="S16" s="38">
        <v>157967</v>
      </c>
      <c r="T16" s="256">
        <v>156646</v>
      </c>
      <c r="U16" s="256">
        <v>79896</v>
      </c>
      <c r="V16" s="256">
        <v>84385</v>
      </c>
      <c r="W16" s="256">
        <v>121635</v>
      </c>
    </row>
    <row r="17" spans="4:23" ht="12.75" customHeight="1">
      <c r="D17" s="72" t="s">
        <v>331</v>
      </c>
      <c r="F17" s="38">
        <v>510228</v>
      </c>
      <c r="G17" s="38">
        <v>1585736</v>
      </c>
      <c r="H17" s="38">
        <v>1599347</v>
      </c>
      <c r="I17" s="38">
        <v>1618213</v>
      </c>
      <c r="J17" s="38">
        <v>1477948</v>
      </c>
      <c r="K17" s="38">
        <v>1495306</v>
      </c>
      <c r="L17" s="38">
        <v>1510527</v>
      </c>
      <c r="M17" s="38">
        <v>1355329</v>
      </c>
      <c r="N17" s="38">
        <v>1346302</v>
      </c>
      <c r="O17" s="38">
        <v>1392134</v>
      </c>
      <c r="P17" s="38">
        <v>1330199</v>
      </c>
      <c r="Q17" s="38">
        <v>1344610</v>
      </c>
      <c r="R17" s="38">
        <v>1357145</v>
      </c>
      <c r="S17" s="38">
        <v>1332522</v>
      </c>
      <c r="T17" s="256">
        <v>1352456</v>
      </c>
      <c r="U17" s="256">
        <v>1344548</v>
      </c>
      <c r="V17" s="256">
        <v>1334873</v>
      </c>
      <c r="W17" s="256">
        <v>1360118</v>
      </c>
    </row>
    <row r="18" spans="3:23" ht="12.75" customHeight="1">
      <c r="C18" s="680" t="s">
        <v>333</v>
      </c>
      <c r="D18" s="680"/>
      <c r="F18" s="38">
        <v>1012910</v>
      </c>
      <c r="G18" s="38">
        <v>2298428</v>
      </c>
      <c r="H18" s="38">
        <v>912690</v>
      </c>
      <c r="I18" s="38">
        <v>870171</v>
      </c>
      <c r="J18" s="38">
        <v>813881</v>
      </c>
      <c r="K18" s="38">
        <v>788322</v>
      </c>
      <c r="L18" s="38">
        <v>732114</v>
      </c>
      <c r="M18" s="38">
        <v>688055</v>
      </c>
      <c r="N18" s="38">
        <v>661359.95</v>
      </c>
      <c r="O18" s="38">
        <v>634009</v>
      </c>
      <c r="P18" s="38">
        <v>664195</v>
      </c>
      <c r="Q18" s="38">
        <v>658788</v>
      </c>
      <c r="R18" s="38">
        <v>659734</v>
      </c>
      <c r="S18" s="38">
        <v>663026</v>
      </c>
      <c r="T18" s="256">
        <v>686649</v>
      </c>
      <c r="U18" s="256">
        <v>692010</v>
      </c>
      <c r="V18" s="256">
        <v>725108</v>
      </c>
      <c r="W18" s="256">
        <v>738875</v>
      </c>
    </row>
    <row r="19" spans="3:23" ht="12.75" customHeight="1">
      <c r="C19" s="680" t="s">
        <v>334</v>
      </c>
      <c r="D19" s="680"/>
      <c r="F19" s="38">
        <v>46856</v>
      </c>
      <c r="G19" s="38">
        <v>70145</v>
      </c>
      <c r="H19" s="38">
        <v>90286</v>
      </c>
      <c r="I19" s="38">
        <v>87820</v>
      </c>
      <c r="J19" s="38">
        <v>77807</v>
      </c>
      <c r="K19" s="38">
        <v>74432</v>
      </c>
      <c r="L19" s="38">
        <v>59403</v>
      </c>
      <c r="M19" s="38">
        <v>48510</v>
      </c>
      <c r="N19" s="38">
        <v>48723</v>
      </c>
      <c r="O19" s="38">
        <v>39992</v>
      </c>
      <c r="P19" s="38">
        <v>30494</v>
      </c>
      <c r="Q19" s="38">
        <v>19409</v>
      </c>
      <c r="R19" s="38">
        <v>34241</v>
      </c>
      <c r="S19" s="38">
        <v>27901</v>
      </c>
      <c r="T19" s="256">
        <v>13797</v>
      </c>
      <c r="U19" s="256">
        <v>16155</v>
      </c>
      <c r="V19" s="256">
        <v>11799</v>
      </c>
      <c r="W19" s="256">
        <v>11000</v>
      </c>
    </row>
    <row r="20" spans="3:23" ht="12.75" customHeight="1">
      <c r="C20" s="680" t="s">
        <v>335</v>
      </c>
      <c r="D20" s="680"/>
      <c r="F20" s="38">
        <v>16661</v>
      </c>
      <c r="G20" s="38">
        <v>38459</v>
      </c>
      <c r="H20" s="38">
        <v>47761</v>
      </c>
      <c r="I20" s="38">
        <v>17115</v>
      </c>
      <c r="J20" s="38">
        <v>14686</v>
      </c>
      <c r="K20" s="38">
        <v>18809</v>
      </c>
      <c r="L20" s="38">
        <v>20012</v>
      </c>
      <c r="M20" s="38">
        <v>20738</v>
      </c>
      <c r="N20" s="38">
        <v>42401</v>
      </c>
      <c r="O20" s="38">
        <v>82961</v>
      </c>
      <c r="P20" s="38">
        <v>60885</v>
      </c>
      <c r="Q20" s="38">
        <v>36012</v>
      </c>
      <c r="R20" s="38">
        <v>48603</v>
      </c>
      <c r="S20" s="38">
        <v>37555</v>
      </c>
      <c r="T20" s="256">
        <v>44766</v>
      </c>
      <c r="U20" s="256">
        <v>39087</v>
      </c>
      <c r="V20" s="256">
        <v>60294</v>
      </c>
      <c r="W20" s="256">
        <v>41000</v>
      </c>
    </row>
    <row r="21" spans="3:23" ht="12.75" customHeight="1">
      <c r="C21" s="680" t="s">
        <v>336</v>
      </c>
      <c r="D21" s="680"/>
      <c r="F21" s="38">
        <v>32753</v>
      </c>
      <c r="G21" s="38">
        <v>28397</v>
      </c>
      <c r="H21" s="38">
        <v>26152</v>
      </c>
      <c r="I21" s="38">
        <v>12645</v>
      </c>
      <c r="J21" s="38">
        <v>6430</v>
      </c>
      <c r="K21" s="38">
        <v>6058</v>
      </c>
      <c r="L21" s="38">
        <v>5234</v>
      </c>
      <c r="M21" s="38">
        <v>5696</v>
      </c>
      <c r="N21" s="38">
        <v>57802</v>
      </c>
      <c r="O21" s="38">
        <v>44200</v>
      </c>
      <c r="P21" s="38">
        <v>50656</v>
      </c>
      <c r="Q21" s="38">
        <v>21675</v>
      </c>
      <c r="R21" s="38">
        <v>49112</v>
      </c>
      <c r="S21" s="38">
        <v>32393</v>
      </c>
      <c r="T21" s="256">
        <v>29045</v>
      </c>
      <c r="U21" s="256">
        <v>47607</v>
      </c>
      <c r="V21" s="256">
        <v>73388</v>
      </c>
      <c r="W21" s="256">
        <v>44000</v>
      </c>
    </row>
    <row r="22" spans="3:23" ht="12.75" customHeight="1">
      <c r="C22" s="680" t="s">
        <v>766</v>
      </c>
      <c r="D22" s="680"/>
      <c r="F22" s="38">
        <v>0</v>
      </c>
      <c r="G22" s="38">
        <v>0</v>
      </c>
      <c r="H22" s="38">
        <v>0</v>
      </c>
      <c r="I22" s="38">
        <v>0</v>
      </c>
      <c r="J22" s="38">
        <v>0</v>
      </c>
      <c r="K22" s="38">
        <v>0</v>
      </c>
      <c r="L22" s="38">
        <v>0</v>
      </c>
      <c r="M22" s="38">
        <v>0</v>
      </c>
      <c r="N22" s="38">
        <v>0</v>
      </c>
      <c r="O22" s="38">
        <v>0</v>
      </c>
      <c r="P22" s="38">
        <v>0</v>
      </c>
      <c r="Q22" s="38">
        <v>0</v>
      </c>
      <c r="R22" s="38">
        <v>0</v>
      </c>
      <c r="S22" s="38">
        <v>0</v>
      </c>
      <c r="T22" s="256">
        <v>0</v>
      </c>
      <c r="U22" s="256">
        <v>139856</v>
      </c>
      <c r="V22" s="256">
        <v>276930</v>
      </c>
      <c r="W22" s="256">
        <v>276000</v>
      </c>
    </row>
    <row r="23" spans="3:23" ht="12.75" customHeight="1">
      <c r="C23" s="680" t="s">
        <v>337</v>
      </c>
      <c r="D23" s="680"/>
      <c r="F23" s="38">
        <v>936937</v>
      </c>
      <c r="G23" s="38">
        <v>2183369</v>
      </c>
      <c r="H23" s="38">
        <v>2105145</v>
      </c>
      <c r="I23" s="38">
        <v>1911594</v>
      </c>
      <c r="J23" s="38">
        <v>1953254</v>
      </c>
      <c r="K23" s="38">
        <v>1949900</v>
      </c>
      <c r="L23" s="38">
        <v>1905794</v>
      </c>
      <c r="M23" s="38">
        <v>1882492</v>
      </c>
      <c r="N23" s="38">
        <v>1866448</v>
      </c>
      <c r="O23" s="38">
        <v>2254825</v>
      </c>
      <c r="P23" s="38">
        <v>3676857</v>
      </c>
      <c r="Q23" s="38">
        <v>3265335</v>
      </c>
      <c r="R23" s="38">
        <v>3477443</v>
      </c>
      <c r="S23" s="38">
        <v>3534042</v>
      </c>
      <c r="T23" s="256">
        <v>3343511</v>
      </c>
      <c r="U23" s="256">
        <v>4072354</v>
      </c>
      <c r="V23" s="256">
        <v>4399477</v>
      </c>
      <c r="W23" s="256">
        <v>4230000</v>
      </c>
    </row>
    <row r="24" spans="3:23" ht="12.75" customHeight="1">
      <c r="C24" s="680" t="s">
        <v>338</v>
      </c>
      <c r="D24" s="680"/>
      <c r="F24" s="38">
        <v>10147</v>
      </c>
      <c r="G24" s="38">
        <v>13449</v>
      </c>
      <c r="H24" s="38">
        <v>9889</v>
      </c>
      <c r="I24" s="38">
        <v>10583</v>
      </c>
      <c r="J24" s="38">
        <v>9587</v>
      </c>
      <c r="K24" s="38">
        <v>9815</v>
      </c>
      <c r="L24" s="38">
        <v>9216</v>
      </c>
      <c r="M24" s="38">
        <v>9405</v>
      </c>
      <c r="N24" s="38">
        <v>8918.728</v>
      </c>
      <c r="O24" s="38">
        <v>9297</v>
      </c>
      <c r="P24" s="38">
        <v>8827</v>
      </c>
      <c r="Q24" s="38">
        <v>7933</v>
      </c>
      <c r="R24" s="38">
        <v>7438</v>
      </c>
      <c r="S24" s="38">
        <v>7251</v>
      </c>
      <c r="T24" s="256">
        <v>8192</v>
      </c>
      <c r="U24" s="256">
        <v>8214</v>
      </c>
      <c r="V24" s="256">
        <v>8572</v>
      </c>
      <c r="W24" s="256">
        <v>8700</v>
      </c>
    </row>
    <row r="25" spans="3:23" ht="12.75" customHeight="1">
      <c r="C25" s="680" t="s">
        <v>339</v>
      </c>
      <c r="D25" s="680"/>
      <c r="F25" s="38">
        <v>175751</v>
      </c>
      <c r="G25" s="38">
        <v>253927</v>
      </c>
      <c r="H25" s="38">
        <v>254658</v>
      </c>
      <c r="I25" s="38">
        <v>203462</v>
      </c>
      <c r="J25" s="38">
        <v>153320</v>
      </c>
      <c r="K25" s="38">
        <v>147582</v>
      </c>
      <c r="L25" s="38">
        <v>113323</v>
      </c>
      <c r="M25" s="38">
        <v>135116</v>
      </c>
      <c r="N25" s="38">
        <v>154928</v>
      </c>
      <c r="O25" s="38">
        <v>71368</v>
      </c>
      <c r="P25" s="38">
        <v>91055</v>
      </c>
      <c r="Q25" s="38">
        <v>101076</v>
      </c>
      <c r="R25" s="38">
        <v>147728</v>
      </c>
      <c r="S25" s="38">
        <v>132999</v>
      </c>
      <c r="T25" s="256">
        <v>66098</v>
      </c>
      <c r="U25" s="256">
        <v>0</v>
      </c>
      <c r="V25" s="256">
        <v>0</v>
      </c>
      <c r="W25" s="256">
        <v>0</v>
      </c>
    </row>
    <row r="26" spans="3:23" ht="12.75" customHeight="1">
      <c r="C26" s="685" t="s">
        <v>738</v>
      </c>
      <c r="D26" s="685"/>
      <c r="F26" s="38">
        <v>0</v>
      </c>
      <c r="G26" s="38">
        <v>0</v>
      </c>
      <c r="H26" s="38">
        <v>0</v>
      </c>
      <c r="I26" s="38">
        <v>0</v>
      </c>
      <c r="J26" s="38">
        <v>0</v>
      </c>
      <c r="K26" s="38">
        <v>0</v>
      </c>
      <c r="L26" s="38">
        <v>0</v>
      </c>
      <c r="M26" s="38">
        <v>0</v>
      </c>
      <c r="N26" s="38">
        <v>0</v>
      </c>
      <c r="O26" s="38">
        <v>0</v>
      </c>
      <c r="P26" s="38">
        <v>0</v>
      </c>
      <c r="Q26" s="38">
        <v>0</v>
      </c>
      <c r="R26" s="38">
        <v>0</v>
      </c>
      <c r="S26" s="38">
        <v>0</v>
      </c>
      <c r="T26" s="38">
        <v>19091</v>
      </c>
      <c r="U26" s="256">
        <v>41345</v>
      </c>
      <c r="V26" s="256">
        <v>41420</v>
      </c>
      <c r="W26" s="256">
        <v>64000</v>
      </c>
    </row>
    <row r="27" spans="3:23" ht="12.75" customHeight="1">
      <c r="C27" s="680" t="s">
        <v>340</v>
      </c>
      <c r="D27" s="680"/>
      <c r="F27" s="38">
        <v>0</v>
      </c>
      <c r="G27" s="38">
        <v>504733</v>
      </c>
      <c r="H27" s="38">
        <v>139182</v>
      </c>
      <c r="I27" s="38">
        <v>247788</v>
      </c>
      <c r="J27" s="38">
        <v>220878</v>
      </c>
      <c r="K27" s="38">
        <v>234637</v>
      </c>
      <c r="L27" s="38">
        <v>197639</v>
      </c>
      <c r="M27" s="38">
        <v>74848</v>
      </c>
      <c r="N27" s="38">
        <v>72801</v>
      </c>
      <c r="O27" s="38">
        <v>66980</v>
      </c>
      <c r="P27" s="38">
        <v>66169</v>
      </c>
      <c r="Q27" s="38">
        <v>71032</v>
      </c>
      <c r="R27" s="38">
        <v>76265</v>
      </c>
      <c r="S27" s="38">
        <v>87188</v>
      </c>
      <c r="T27" s="256">
        <v>218614</v>
      </c>
      <c r="U27" s="256">
        <v>131701</v>
      </c>
      <c r="V27" s="256">
        <v>546865</v>
      </c>
      <c r="W27" s="256">
        <v>136174</v>
      </c>
    </row>
    <row r="28" spans="3:23" ht="12.75" customHeight="1">
      <c r="C28" s="680" t="s">
        <v>341</v>
      </c>
      <c r="D28" s="680"/>
      <c r="F28" s="38">
        <v>7191059</v>
      </c>
      <c r="G28" s="38">
        <v>23000264</v>
      </c>
      <c r="H28" s="38">
        <v>21623850</v>
      </c>
      <c r="I28" s="38">
        <v>22488154</v>
      </c>
      <c r="J28" s="38">
        <v>24015965</v>
      </c>
      <c r="K28" s="38">
        <v>25158015</v>
      </c>
      <c r="L28" s="38">
        <v>25159120</v>
      </c>
      <c r="M28" s="38">
        <v>25887869</v>
      </c>
      <c r="N28" s="38">
        <v>25531468</v>
      </c>
      <c r="O28" s="38">
        <v>25140484</v>
      </c>
      <c r="P28" s="38">
        <v>25231467</v>
      </c>
      <c r="Q28" s="38">
        <v>24277938</v>
      </c>
      <c r="R28" s="38">
        <v>24373282</v>
      </c>
      <c r="S28" s="38">
        <v>24103020</v>
      </c>
      <c r="T28" s="256">
        <v>24887628</v>
      </c>
      <c r="U28" s="256">
        <v>24714580</v>
      </c>
      <c r="V28" s="256">
        <v>26199560</v>
      </c>
      <c r="W28" s="256">
        <v>25240000</v>
      </c>
    </row>
    <row r="29" spans="3:23" ht="12.75" customHeight="1">
      <c r="C29" s="680" t="s">
        <v>342</v>
      </c>
      <c r="D29" s="680"/>
      <c r="F29" s="38">
        <v>14607</v>
      </c>
      <c r="G29" s="38">
        <v>42662</v>
      </c>
      <c r="H29" s="38">
        <v>42713</v>
      </c>
      <c r="I29" s="38">
        <v>37588</v>
      </c>
      <c r="J29" s="38">
        <v>36047</v>
      </c>
      <c r="K29" s="38">
        <v>32266</v>
      </c>
      <c r="L29" s="38">
        <v>29560</v>
      </c>
      <c r="M29" s="38">
        <v>28879</v>
      </c>
      <c r="N29" s="38">
        <v>27850</v>
      </c>
      <c r="O29" s="38">
        <v>23721</v>
      </c>
      <c r="P29" s="38">
        <v>23923</v>
      </c>
      <c r="Q29" s="38">
        <v>21844</v>
      </c>
      <c r="R29" s="38">
        <v>21812</v>
      </c>
      <c r="S29" s="38">
        <v>20577</v>
      </c>
      <c r="T29" s="256">
        <v>20012</v>
      </c>
      <c r="U29" s="256">
        <v>22258</v>
      </c>
      <c r="V29" s="256">
        <v>20722</v>
      </c>
      <c r="W29" s="256">
        <v>22000</v>
      </c>
    </row>
    <row r="30" spans="3:23" ht="12.75" customHeight="1">
      <c r="C30" s="680" t="s">
        <v>343</v>
      </c>
      <c r="D30" s="680"/>
      <c r="F30" s="38">
        <v>586486</v>
      </c>
      <c r="G30" s="38">
        <v>1018138</v>
      </c>
      <c r="H30" s="38">
        <v>1016419</v>
      </c>
      <c r="I30" s="38">
        <v>964104</v>
      </c>
      <c r="J30" s="38">
        <v>961009</v>
      </c>
      <c r="K30" s="38">
        <v>921295</v>
      </c>
      <c r="L30" s="38">
        <v>960743</v>
      </c>
      <c r="M30" s="38">
        <v>1049903</v>
      </c>
      <c r="N30" s="38">
        <v>942340.931</v>
      </c>
      <c r="O30" s="38">
        <v>931996</v>
      </c>
      <c r="P30" s="38">
        <v>946381</v>
      </c>
      <c r="Q30" s="38">
        <v>978174</v>
      </c>
      <c r="R30" s="38">
        <v>842255</v>
      </c>
      <c r="S30" s="38">
        <v>799817</v>
      </c>
      <c r="T30" s="256">
        <v>664198</v>
      </c>
      <c r="U30" s="256">
        <v>657198</v>
      </c>
      <c r="V30" s="256">
        <v>672667</v>
      </c>
      <c r="W30" s="256">
        <v>589610</v>
      </c>
    </row>
    <row r="31" spans="3:23" ht="12.75" customHeight="1">
      <c r="C31" s="680" t="s">
        <v>344</v>
      </c>
      <c r="D31" s="680"/>
      <c r="F31" s="38">
        <v>1711456</v>
      </c>
      <c r="G31" s="38">
        <v>3027975</v>
      </c>
      <c r="H31" s="38">
        <v>3015480</v>
      </c>
      <c r="I31" s="38">
        <v>3057628</v>
      </c>
      <c r="J31" s="38">
        <v>3024370</v>
      </c>
      <c r="K31" s="38">
        <v>2913280</v>
      </c>
      <c r="L31" s="38">
        <v>2932312</v>
      </c>
      <c r="M31" s="38">
        <v>2954828</v>
      </c>
      <c r="N31" s="38">
        <v>2955988.828</v>
      </c>
      <c r="O31" s="38">
        <v>2972814</v>
      </c>
      <c r="P31" s="38">
        <v>3003569</v>
      </c>
      <c r="Q31" s="38">
        <v>3030160</v>
      </c>
      <c r="R31" s="38">
        <v>3031987</v>
      </c>
      <c r="S31" s="38">
        <v>2982639</v>
      </c>
      <c r="T31" s="256">
        <v>2791163</v>
      </c>
      <c r="U31" s="256">
        <v>2528199</v>
      </c>
      <c r="V31" s="256">
        <v>2507556</v>
      </c>
      <c r="W31" s="256">
        <v>2543067</v>
      </c>
    </row>
    <row r="32" spans="3:23" ht="12.75" customHeight="1">
      <c r="C32" s="680" t="s">
        <v>345</v>
      </c>
      <c r="D32" s="680"/>
      <c r="F32" s="38">
        <v>8535615</v>
      </c>
      <c r="G32" s="38">
        <v>14459729</v>
      </c>
      <c r="H32" s="38">
        <v>14481413</v>
      </c>
      <c r="I32" s="38">
        <v>14968477</v>
      </c>
      <c r="J32" s="38">
        <v>20554037</v>
      </c>
      <c r="K32" s="38">
        <v>18686159</v>
      </c>
      <c r="L32" s="38">
        <v>18481971</v>
      </c>
      <c r="M32" s="38">
        <v>18127646</v>
      </c>
      <c r="N32" s="38">
        <v>21069464.664</v>
      </c>
      <c r="O32" s="38">
        <v>21270651</v>
      </c>
      <c r="P32" s="38">
        <v>21071577</v>
      </c>
      <c r="Q32" s="38">
        <v>20320322</v>
      </c>
      <c r="R32" s="38">
        <v>19919348</v>
      </c>
      <c r="S32" s="38">
        <v>18674041</v>
      </c>
      <c r="T32" s="256">
        <v>18771213</v>
      </c>
      <c r="U32" s="256">
        <v>41570811</v>
      </c>
      <c r="V32" s="256">
        <v>29879441</v>
      </c>
      <c r="W32" s="256">
        <v>20628471</v>
      </c>
    </row>
    <row r="33" spans="3:23" ht="12.75" customHeight="1">
      <c r="C33" s="680" t="s">
        <v>346</v>
      </c>
      <c r="D33" s="680"/>
      <c r="F33" s="38">
        <v>2779935</v>
      </c>
      <c r="G33" s="38">
        <v>3453346</v>
      </c>
      <c r="H33" s="38">
        <v>4210832</v>
      </c>
      <c r="I33" s="38">
        <v>4045080</v>
      </c>
      <c r="J33" s="38">
        <v>4692129</v>
      </c>
      <c r="K33" s="38">
        <v>4565591</v>
      </c>
      <c r="L33" s="38">
        <v>4670661</v>
      </c>
      <c r="M33" s="38">
        <v>4194489</v>
      </c>
      <c r="N33" s="38">
        <v>4368855.328</v>
      </c>
      <c r="O33" s="38">
        <v>4784232</v>
      </c>
      <c r="P33" s="38">
        <v>4420988</v>
      </c>
      <c r="Q33" s="38">
        <v>5370645</v>
      </c>
      <c r="R33" s="38">
        <v>5672863</v>
      </c>
      <c r="S33" s="38">
        <v>5159959</v>
      </c>
      <c r="T33" s="256">
        <v>5854276</v>
      </c>
      <c r="U33" s="256">
        <v>6036567</v>
      </c>
      <c r="V33" s="256">
        <v>6286418</v>
      </c>
      <c r="W33" s="256">
        <v>6035138</v>
      </c>
    </row>
    <row r="34" spans="3:23" ht="12.75" customHeight="1">
      <c r="C34" s="680" t="s">
        <v>347</v>
      </c>
      <c r="D34" s="680"/>
      <c r="F34" s="38">
        <v>114676</v>
      </c>
      <c r="G34" s="38">
        <v>202938</v>
      </c>
      <c r="H34" s="38">
        <v>301602</v>
      </c>
      <c r="I34" s="38">
        <v>299254</v>
      </c>
      <c r="J34" s="38">
        <v>680129</v>
      </c>
      <c r="K34" s="38">
        <v>594841</v>
      </c>
      <c r="L34" s="38">
        <v>368733</v>
      </c>
      <c r="M34" s="38">
        <v>305533</v>
      </c>
      <c r="N34" s="38">
        <v>358095.319</v>
      </c>
      <c r="O34" s="38">
        <v>255921</v>
      </c>
      <c r="P34" s="38">
        <v>217933</v>
      </c>
      <c r="Q34" s="38">
        <v>218089</v>
      </c>
      <c r="R34" s="38">
        <v>230309</v>
      </c>
      <c r="S34" s="38">
        <v>257654</v>
      </c>
      <c r="T34" s="256">
        <v>446513</v>
      </c>
      <c r="U34" s="256">
        <v>199676</v>
      </c>
      <c r="V34" s="256">
        <v>348529</v>
      </c>
      <c r="W34" s="256">
        <v>278774</v>
      </c>
    </row>
    <row r="35" spans="3:23" ht="12.75" customHeight="1">
      <c r="C35" s="680" t="s">
        <v>348</v>
      </c>
      <c r="D35" s="680"/>
      <c r="F35" s="38">
        <v>76233</v>
      </c>
      <c r="G35" s="38">
        <v>148639</v>
      </c>
      <c r="H35" s="38">
        <v>199077</v>
      </c>
      <c r="I35" s="38">
        <v>45614</v>
      </c>
      <c r="J35" s="38">
        <v>22462</v>
      </c>
      <c r="K35" s="38">
        <v>67414</v>
      </c>
      <c r="L35" s="38">
        <v>106805</v>
      </c>
      <c r="M35" s="38">
        <v>28560</v>
      </c>
      <c r="N35" s="38">
        <v>23320.825</v>
      </c>
      <c r="O35" s="38">
        <v>24857</v>
      </c>
      <c r="P35" s="38">
        <v>68387</v>
      </c>
      <c r="Q35" s="38">
        <v>337122</v>
      </c>
      <c r="R35" s="38">
        <v>472208</v>
      </c>
      <c r="S35" s="38">
        <v>872189</v>
      </c>
      <c r="T35" s="256">
        <v>1068356</v>
      </c>
      <c r="U35" s="256">
        <v>1178016</v>
      </c>
      <c r="V35" s="256">
        <v>1315990</v>
      </c>
      <c r="W35" s="256">
        <v>2002421</v>
      </c>
    </row>
    <row r="36" spans="3:23" ht="12.75" customHeight="1">
      <c r="C36" s="680" t="s">
        <v>349</v>
      </c>
      <c r="D36" s="680"/>
      <c r="F36" s="38">
        <v>1334976</v>
      </c>
      <c r="G36" s="38">
        <v>3469504</v>
      </c>
      <c r="H36" s="38">
        <v>2943195</v>
      </c>
      <c r="I36" s="38">
        <v>2263761</v>
      </c>
      <c r="J36" s="38">
        <v>1332116</v>
      </c>
      <c r="K36" s="38">
        <v>352771</v>
      </c>
      <c r="L36" s="38">
        <v>376229</v>
      </c>
      <c r="M36" s="38">
        <v>229998</v>
      </c>
      <c r="N36" s="38">
        <v>292316.326</v>
      </c>
      <c r="O36" s="38">
        <v>1481336</v>
      </c>
      <c r="P36" s="38">
        <v>195099</v>
      </c>
      <c r="Q36" s="38">
        <v>417687</v>
      </c>
      <c r="R36" s="38">
        <v>652950</v>
      </c>
      <c r="S36" s="38">
        <v>574176</v>
      </c>
      <c r="T36" s="256">
        <v>664586</v>
      </c>
      <c r="U36" s="256">
        <v>265305</v>
      </c>
      <c r="V36" s="256">
        <v>177488</v>
      </c>
      <c r="W36" s="256">
        <v>1830027</v>
      </c>
    </row>
    <row r="37" spans="3:23" ht="12.75" customHeight="1">
      <c r="C37" s="680" t="s">
        <v>350</v>
      </c>
      <c r="D37" s="680"/>
      <c r="F37" s="38">
        <v>0</v>
      </c>
      <c r="G37" s="38">
        <v>126333</v>
      </c>
      <c r="H37" s="38">
        <v>199574</v>
      </c>
      <c r="I37" s="38">
        <v>154015</v>
      </c>
      <c r="J37" s="38">
        <v>251683</v>
      </c>
      <c r="K37" s="38">
        <v>35830</v>
      </c>
      <c r="L37" s="38">
        <v>449436</v>
      </c>
      <c r="M37" s="38">
        <v>173644</v>
      </c>
      <c r="N37" s="38">
        <v>95492.522</v>
      </c>
      <c r="O37" s="38">
        <v>552752</v>
      </c>
      <c r="P37" s="38">
        <v>350387</v>
      </c>
      <c r="Q37" s="38">
        <v>927307</v>
      </c>
      <c r="R37" s="38">
        <v>297016</v>
      </c>
      <c r="S37" s="38">
        <v>158767</v>
      </c>
      <c r="T37" s="256">
        <v>281525</v>
      </c>
      <c r="U37" s="256">
        <v>36188</v>
      </c>
      <c r="V37" s="256">
        <v>335723</v>
      </c>
      <c r="W37" s="256">
        <v>1</v>
      </c>
    </row>
    <row r="38" spans="3:23" ht="12.75" customHeight="1">
      <c r="C38" s="680" t="s">
        <v>351</v>
      </c>
      <c r="D38" s="680"/>
      <c r="F38" s="38">
        <v>22860178</v>
      </c>
      <c r="G38" s="38">
        <v>24477248</v>
      </c>
      <c r="H38" s="38">
        <v>11258446</v>
      </c>
      <c r="I38" s="38">
        <v>12591642</v>
      </c>
      <c r="J38" s="38">
        <v>13569263</v>
      </c>
      <c r="K38" s="38">
        <v>12024900</v>
      </c>
      <c r="L38" s="38">
        <v>8206953</v>
      </c>
      <c r="M38" s="38">
        <v>6563173</v>
      </c>
      <c r="N38" s="38">
        <v>6413930.495</v>
      </c>
      <c r="O38" s="38">
        <v>6313796</v>
      </c>
      <c r="P38" s="38">
        <v>5889993</v>
      </c>
      <c r="Q38" s="38">
        <v>5923945</v>
      </c>
      <c r="R38" s="38">
        <v>5163004</v>
      </c>
      <c r="S38" s="38">
        <v>5262473</v>
      </c>
      <c r="T38" s="256">
        <v>5224814</v>
      </c>
      <c r="U38" s="256">
        <v>4167240</v>
      </c>
      <c r="V38" s="256">
        <v>3151231</v>
      </c>
      <c r="W38" s="256">
        <v>3090611</v>
      </c>
    </row>
    <row r="39" spans="3:23" ht="12.75" customHeight="1">
      <c r="C39" s="683" t="s">
        <v>352</v>
      </c>
      <c r="D39" s="683"/>
      <c r="F39" s="38">
        <v>10618905</v>
      </c>
      <c r="G39" s="38">
        <v>14038295</v>
      </c>
      <c r="H39" s="38">
        <v>10776614</v>
      </c>
      <c r="I39" s="38">
        <v>12475051</v>
      </c>
      <c r="J39" s="38">
        <v>9609552</v>
      </c>
      <c r="K39" s="38">
        <v>16372620</v>
      </c>
      <c r="L39" s="38">
        <v>19831520</v>
      </c>
      <c r="M39" s="38">
        <v>9086019</v>
      </c>
      <c r="N39" s="38">
        <v>9991803</v>
      </c>
      <c r="O39" s="38">
        <v>13974693</v>
      </c>
      <c r="P39" s="38">
        <v>11556338</v>
      </c>
      <c r="Q39" s="38">
        <v>9192400</v>
      </c>
      <c r="R39" s="38">
        <v>8859973</v>
      </c>
      <c r="S39" s="38">
        <v>9160507</v>
      </c>
      <c r="T39" s="256">
        <v>7415947</v>
      </c>
      <c r="U39" s="256">
        <v>10198481</v>
      </c>
      <c r="V39" s="256">
        <v>9433134</v>
      </c>
      <c r="W39" s="256">
        <v>6472719</v>
      </c>
    </row>
    <row r="40" spans="1:23" s="33" customFormat="1" ht="12.75" customHeight="1">
      <c r="A40" s="73"/>
      <c r="B40" s="679" t="s">
        <v>353</v>
      </c>
      <c r="C40" s="679"/>
      <c r="D40" s="679"/>
      <c r="E40" s="73"/>
      <c r="F40" s="74">
        <f aca="true" t="shared" si="9" ref="F40:K40">SUM(F41:F54)</f>
        <v>28709557</v>
      </c>
      <c r="G40" s="74">
        <f t="shared" si="9"/>
        <v>48090298</v>
      </c>
      <c r="H40" s="74">
        <f t="shared" si="9"/>
        <v>47581372</v>
      </c>
      <c r="I40" s="74">
        <f t="shared" si="9"/>
        <v>33520871</v>
      </c>
      <c r="J40" s="74">
        <f t="shared" si="9"/>
        <v>32933993</v>
      </c>
      <c r="K40" s="74">
        <f t="shared" si="9"/>
        <v>34098282</v>
      </c>
      <c r="L40" s="74">
        <f aca="true" t="shared" si="10" ref="L40:Q40">SUM(L41:L54)</f>
        <v>34895652</v>
      </c>
      <c r="M40" s="74">
        <f t="shared" si="10"/>
        <v>36020564</v>
      </c>
      <c r="N40" s="74">
        <f t="shared" si="10"/>
        <v>37299071</v>
      </c>
      <c r="O40" s="74">
        <f t="shared" si="10"/>
        <v>38197832</v>
      </c>
      <c r="P40" s="74">
        <f t="shared" si="10"/>
        <v>41001215</v>
      </c>
      <c r="Q40" s="74">
        <f t="shared" si="10"/>
        <v>40204549</v>
      </c>
      <c r="R40" s="74">
        <f aca="true" t="shared" si="11" ref="R40:W40">SUM(R41:R54)</f>
        <v>40312806</v>
      </c>
      <c r="S40" s="74">
        <f t="shared" si="11"/>
        <v>37331989</v>
      </c>
      <c r="T40" s="310">
        <f t="shared" si="11"/>
        <v>38257609</v>
      </c>
      <c r="U40" s="310">
        <f t="shared" si="11"/>
        <v>38205326</v>
      </c>
      <c r="V40" s="310">
        <f t="shared" si="11"/>
        <v>37953472</v>
      </c>
      <c r="W40" s="310">
        <f t="shared" si="11"/>
        <v>38684726</v>
      </c>
    </row>
    <row r="41" spans="3:23" ht="12.75" customHeight="1">
      <c r="C41" s="682" t="s">
        <v>355</v>
      </c>
      <c r="D41" s="682"/>
      <c r="F41" s="38">
        <v>11843921</v>
      </c>
      <c r="G41" s="38">
        <v>19522393</v>
      </c>
      <c r="H41" s="38">
        <v>20297893</v>
      </c>
      <c r="I41" s="38">
        <v>19195313</v>
      </c>
      <c r="J41" s="38">
        <v>19551291</v>
      </c>
      <c r="K41" s="38">
        <v>20212059</v>
      </c>
      <c r="L41" s="38">
        <v>20430327</v>
      </c>
      <c r="M41" s="38">
        <v>20377043</v>
      </c>
      <c r="N41" s="38">
        <v>20705869</v>
      </c>
      <c r="O41" s="38">
        <v>20468206</v>
      </c>
      <c r="P41" s="38">
        <v>22916639</v>
      </c>
      <c r="Q41" s="38">
        <v>21734602</v>
      </c>
      <c r="R41" s="38">
        <v>21050024</v>
      </c>
      <c r="S41" s="38">
        <v>17514421</v>
      </c>
      <c r="T41" s="256">
        <v>17228359</v>
      </c>
      <c r="U41" s="256">
        <v>16945247</v>
      </c>
      <c r="V41" s="256">
        <v>16820654</v>
      </c>
      <c r="W41" s="256">
        <v>17025423</v>
      </c>
    </row>
    <row r="42" spans="3:23" ht="12.75" customHeight="1">
      <c r="C42" s="680" t="s">
        <v>548</v>
      </c>
      <c r="D42" s="680"/>
      <c r="F42" s="38">
        <v>0</v>
      </c>
      <c r="G42" s="38">
        <v>0</v>
      </c>
      <c r="H42" s="38">
        <v>0</v>
      </c>
      <c r="I42" s="38">
        <v>0</v>
      </c>
      <c r="J42" s="38">
        <v>0</v>
      </c>
      <c r="K42" s="38">
        <v>0</v>
      </c>
      <c r="L42" s="38">
        <v>0</v>
      </c>
      <c r="M42" s="38">
        <v>0</v>
      </c>
      <c r="N42" s="38">
        <v>0</v>
      </c>
      <c r="O42" s="38">
        <v>477121</v>
      </c>
      <c r="P42" s="38">
        <v>440649</v>
      </c>
      <c r="Q42" s="38">
        <v>434963</v>
      </c>
      <c r="R42" s="38">
        <v>442794</v>
      </c>
      <c r="S42" s="38">
        <v>421556</v>
      </c>
      <c r="T42" s="256">
        <v>404041</v>
      </c>
      <c r="U42" s="256">
        <v>431385</v>
      </c>
      <c r="V42" s="256">
        <v>441995</v>
      </c>
      <c r="W42" s="256">
        <v>532706</v>
      </c>
    </row>
    <row r="43" spans="3:23" ht="12.75" customHeight="1">
      <c r="C43" s="680" t="s">
        <v>356</v>
      </c>
      <c r="D43" s="680"/>
      <c r="F43" s="38">
        <v>121646</v>
      </c>
      <c r="G43" s="38">
        <v>325127</v>
      </c>
      <c r="H43" s="38">
        <v>329638</v>
      </c>
      <c r="I43" s="38">
        <v>337145</v>
      </c>
      <c r="J43" s="38">
        <v>336202</v>
      </c>
      <c r="K43" s="38">
        <v>332467</v>
      </c>
      <c r="L43" s="38">
        <v>321136</v>
      </c>
      <c r="M43" s="38">
        <v>331867</v>
      </c>
      <c r="N43" s="38">
        <v>307554</v>
      </c>
      <c r="O43" s="38">
        <v>226656</v>
      </c>
      <c r="P43" s="38">
        <v>231382</v>
      </c>
      <c r="Q43" s="38">
        <v>268536</v>
      </c>
      <c r="R43" s="38">
        <v>294188</v>
      </c>
      <c r="S43" s="38">
        <v>283726</v>
      </c>
      <c r="T43" s="256">
        <v>276280</v>
      </c>
      <c r="U43" s="256">
        <v>310833</v>
      </c>
      <c r="V43" s="256">
        <v>315961</v>
      </c>
      <c r="W43" s="256">
        <v>361867</v>
      </c>
    </row>
    <row r="44" spans="3:23" ht="12.75" customHeight="1">
      <c r="C44" s="680" t="s">
        <v>357</v>
      </c>
      <c r="D44" s="680"/>
      <c r="F44" s="38">
        <v>10444053</v>
      </c>
      <c r="G44" s="38">
        <v>17216903</v>
      </c>
      <c r="H44" s="38">
        <v>16653083</v>
      </c>
      <c r="I44" s="38">
        <v>1878541</v>
      </c>
      <c r="J44" s="38">
        <v>84613</v>
      </c>
      <c r="K44" s="38">
        <v>34636</v>
      </c>
      <c r="L44" s="38">
        <v>0</v>
      </c>
      <c r="M44" s="38">
        <v>0</v>
      </c>
      <c r="N44" s="38">
        <v>0</v>
      </c>
      <c r="O44" s="38">
        <v>0</v>
      </c>
      <c r="P44" s="38">
        <v>0</v>
      </c>
      <c r="Q44" s="38">
        <v>0</v>
      </c>
      <c r="R44" s="38">
        <v>0</v>
      </c>
      <c r="S44" s="38">
        <v>0</v>
      </c>
      <c r="T44" s="256">
        <v>0</v>
      </c>
      <c r="U44" s="256">
        <v>0</v>
      </c>
      <c r="V44" s="256">
        <v>0</v>
      </c>
      <c r="W44" s="256">
        <v>0</v>
      </c>
    </row>
    <row r="45" spans="3:23" ht="13.5" customHeight="1">
      <c r="C45" s="680" t="s">
        <v>234</v>
      </c>
      <c r="D45" s="680"/>
      <c r="F45" s="38">
        <v>0</v>
      </c>
      <c r="G45" s="38">
        <v>0</v>
      </c>
      <c r="H45" s="38">
        <v>0</v>
      </c>
      <c r="I45" s="38">
        <v>1630546</v>
      </c>
      <c r="J45" s="38">
        <v>1730666</v>
      </c>
      <c r="K45" s="38">
        <v>1855292</v>
      </c>
      <c r="L45" s="38">
        <v>1884132</v>
      </c>
      <c r="M45" s="38">
        <v>2048580</v>
      </c>
      <c r="N45" s="38">
        <v>2077921</v>
      </c>
      <c r="O45" s="38">
        <v>2192672</v>
      </c>
      <c r="P45" s="38">
        <v>2214187</v>
      </c>
      <c r="Q45" s="38">
        <v>2215107</v>
      </c>
      <c r="R45" s="38">
        <v>2296270</v>
      </c>
      <c r="S45" s="38">
        <v>2407601</v>
      </c>
      <c r="T45" s="256">
        <v>2454050</v>
      </c>
      <c r="U45" s="256">
        <v>2587283</v>
      </c>
      <c r="V45" s="256">
        <v>2614797</v>
      </c>
      <c r="W45" s="256">
        <v>2663764</v>
      </c>
    </row>
    <row r="46" spans="3:23" ht="12.75" customHeight="1">
      <c r="C46" s="680" t="s">
        <v>358</v>
      </c>
      <c r="D46" s="680"/>
      <c r="F46" s="38">
        <v>4908298</v>
      </c>
      <c r="G46" s="38">
        <v>8896388</v>
      </c>
      <c r="H46" s="38">
        <v>9637051</v>
      </c>
      <c r="I46" s="38">
        <v>9713004</v>
      </c>
      <c r="J46" s="38">
        <v>10605786</v>
      </c>
      <c r="K46" s="38">
        <v>10982207</v>
      </c>
      <c r="L46" s="38">
        <v>11601364</v>
      </c>
      <c r="M46" s="38">
        <v>12596877</v>
      </c>
      <c r="N46" s="38">
        <v>13451022</v>
      </c>
      <c r="O46" s="38">
        <v>14154646</v>
      </c>
      <c r="P46" s="38">
        <v>14444013</v>
      </c>
      <c r="Q46" s="38">
        <v>14866702</v>
      </c>
      <c r="R46" s="38">
        <v>15627677</v>
      </c>
      <c r="S46" s="38">
        <v>16097481</v>
      </c>
      <c r="T46" s="256">
        <v>17031025</v>
      </c>
      <c r="U46" s="256">
        <v>17069379</v>
      </c>
      <c r="V46" s="256">
        <v>16908878</v>
      </c>
      <c r="W46" s="256">
        <v>17229860</v>
      </c>
    </row>
    <row r="47" spans="3:23" ht="12.75" customHeight="1">
      <c r="C47" s="684" t="s">
        <v>359</v>
      </c>
      <c r="D47" s="684"/>
      <c r="F47" s="38">
        <v>60655</v>
      </c>
      <c r="G47" s="38">
        <v>103430</v>
      </c>
      <c r="H47" s="38">
        <v>105906</v>
      </c>
      <c r="I47" s="38">
        <v>115734</v>
      </c>
      <c r="J47" s="38">
        <v>114020</v>
      </c>
      <c r="K47" s="38">
        <v>101552</v>
      </c>
      <c r="L47" s="38">
        <v>104221</v>
      </c>
      <c r="M47" s="38">
        <v>103750</v>
      </c>
      <c r="N47" s="38">
        <v>107670</v>
      </c>
      <c r="O47" s="38">
        <v>121077</v>
      </c>
      <c r="P47" s="38">
        <v>119630</v>
      </c>
      <c r="Q47" s="38">
        <v>119320</v>
      </c>
      <c r="R47" s="38">
        <v>122836</v>
      </c>
      <c r="S47" s="38">
        <v>116786</v>
      </c>
      <c r="T47" s="256">
        <v>109969</v>
      </c>
      <c r="U47" s="256">
        <v>90149</v>
      </c>
      <c r="V47" s="256">
        <v>88982</v>
      </c>
      <c r="W47" s="256">
        <v>92721</v>
      </c>
    </row>
    <row r="48" spans="3:23" ht="12.75" customHeight="1">
      <c r="C48" s="680" t="s">
        <v>360</v>
      </c>
      <c r="D48" s="680"/>
      <c r="F48" s="38">
        <v>28816</v>
      </c>
      <c r="G48" s="38">
        <v>49690</v>
      </c>
      <c r="H48" s="38">
        <v>45106</v>
      </c>
      <c r="I48" s="38">
        <v>32000</v>
      </c>
      <c r="J48" s="38">
        <v>0</v>
      </c>
      <c r="K48" s="38">
        <v>0</v>
      </c>
      <c r="L48" s="38">
        <v>0</v>
      </c>
      <c r="M48" s="38">
        <v>0</v>
      </c>
      <c r="N48" s="38">
        <v>0</v>
      </c>
      <c r="O48" s="38">
        <v>0</v>
      </c>
      <c r="P48" s="38">
        <v>0</v>
      </c>
      <c r="Q48" s="38">
        <v>0</v>
      </c>
      <c r="R48" s="38">
        <v>0</v>
      </c>
      <c r="S48" s="38">
        <v>0</v>
      </c>
      <c r="T48" s="256">
        <v>0</v>
      </c>
      <c r="U48" s="256">
        <v>0</v>
      </c>
      <c r="V48" s="256">
        <v>0</v>
      </c>
      <c r="W48" s="256">
        <v>0</v>
      </c>
    </row>
    <row r="49" spans="3:23" ht="12.75" customHeight="1">
      <c r="C49" s="680" t="s">
        <v>78</v>
      </c>
      <c r="D49" s="680"/>
      <c r="F49" s="38">
        <v>0</v>
      </c>
      <c r="G49" s="38">
        <v>0</v>
      </c>
      <c r="H49" s="38">
        <v>0</v>
      </c>
      <c r="I49" s="38">
        <v>0</v>
      </c>
      <c r="J49" s="38">
        <v>0</v>
      </c>
      <c r="K49" s="38">
        <v>6869</v>
      </c>
      <c r="L49" s="38">
        <v>16265</v>
      </c>
      <c r="M49" s="38">
        <v>19661</v>
      </c>
      <c r="N49" s="38">
        <v>11474</v>
      </c>
      <c r="O49" s="38">
        <v>7762</v>
      </c>
      <c r="P49" s="38">
        <v>12597</v>
      </c>
      <c r="Q49" s="38">
        <v>15166</v>
      </c>
      <c r="R49" s="38">
        <v>15585</v>
      </c>
      <c r="S49" s="38">
        <v>11979</v>
      </c>
      <c r="T49" s="256">
        <v>16465</v>
      </c>
      <c r="U49" s="256">
        <v>0</v>
      </c>
      <c r="V49" s="256">
        <v>0</v>
      </c>
      <c r="W49" s="256">
        <v>0</v>
      </c>
    </row>
    <row r="50" spans="3:23" ht="12.75" customHeight="1">
      <c r="C50" s="685" t="s">
        <v>739</v>
      </c>
      <c r="D50" s="685"/>
      <c r="F50" s="38">
        <v>0</v>
      </c>
      <c r="G50" s="38">
        <v>0</v>
      </c>
      <c r="H50" s="38">
        <v>0</v>
      </c>
      <c r="I50" s="38">
        <v>0</v>
      </c>
      <c r="J50" s="38">
        <v>0</v>
      </c>
      <c r="K50" s="38">
        <v>0</v>
      </c>
      <c r="L50" s="38">
        <v>0</v>
      </c>
      <c r="M50" s="38">
        <v>0</v>
      </c>
      <c r="N50" s="38">
        <v>0</v>
      </c>
      <c r="O50" s="38">
        <v>0</v>
      </c>
      <c r="P50" s="38">
        <v>0</v>
      </c>
      <c r="Q50" s="38">
        <v>0</v>
      </c>
      <c r="R50" s="38">
        <v>0</v>
      </c>
      <c r="S50" s="38">
        <v>0</v>
      </c>
      <c r="T50" s="38">
        <v>253433</v>
      </c>
      <c r="U50" s="256">
        <v>255398</v>
      </c>
      <c r="V50" s="256">
        <v>146589</v>
      </c>
      <c r="W50" s="256">
        <v>202890</v>
      </c>
    </row>
    <row r="51" spans="3:23" ht="12.75" customHeight="1">
      <c r="C51" s="680" t="s">
        <v>361</v>
      </c>
      <c r="D51" s="680"/>
      <c r="F51" s="38">
        <v>103713</v>
      </c>
      <c r="G51" s="38">
        <v>180043</v>
      </c>
      <c r="H51" s="38">
        <v>179606</v>
      </c>
      <c r="I51" s="38">
        <v>218039</v>
      </c>
      <c r="J51" s="38">
        <v>170561</v>
      </c>
      <c r="K51" s="38">
        <v>187140</v>
      </c>
      <c r="L51" s="38">
        <v>187426</v>
      </c>
      <c r="M51" s="38">
        <v>169349</v>
      </c>
      <c r="N51" s="38">
        <v>184234</v>
      </c>
      <c r="O51" s="38">
        <v>181760</v>
      </c>
      <c r="P51" s="38">
        <v>186282</v>
      </c>
      <c r="Q51" s="38">
        <v>183488</v>
      </c>
      <c r="R51" s="38">
        <v>122288</v>
      </c>
      <c r="S51" s="38">
        <v>124071</v>
      </c>
      <c r="T51" s="256">
        <v>117700</v>
      </c>
      <c r="U51" s="256">
        <v>121833</v>
      </c>
      <c r="V51" s="256">
        <v>161990</v>
      </c>
      <c r="W51" s="256">
        <v>135540</v>
      </c>
    </row>
    <row r="52" spans="3:23" ht="12.75" customHeight="1">
      <c r="C52" s="680" t="s">
        <v>362</v>
      </c>
      <c r="D52" s="680"/>
      <c r="F52" s="38">
        <v>186651</v>
      </c>
      <c r="G52" s="38">
        <v>379482</v>
      </c>
      <c r="H52" s="38">
        <v>333089</v>
      </c>
      <c r="I52" s="38">
        <v>400549</v>
      </c>
      <c r="J52" s="38">
        <v>340854</v>
      </c>
      <c r="K52" s="38">
        <v>386060</v>
      </c>
      <c r="L52" s="38">
        <v>350781</v>
      </c>
      <c r="M52" s="38">
        <v>373437</v>
      </c>
      <c r="N52" s="38">
        <v>453327</v>
      </c>
      <c r="O52" s="38">
        <v>367932</v>
      </c>
      <c r="P52" s="38">
        <v>435836</v>
      </c>
      <c r="Q52" s="38">
        <v>366665</v>
      </c>
      <c r="R52" s="38">
        <v>341144</v>
      </c>
      <c r="S52" s="38">
        <v>354368</v>
      </c>
      <c r="T52" s="256">
        <v>366287</v>
      </c>
      <c r="U52" s="256">
        <v>393819</v>
      </c>
      <c r="V52" s="256">
        <v>453626</v>
      </c>
      <c r="W52" s="256">
        <v>439955</v>
      </c>
    </row>
    <row r="53" spans="3:23" ht="12.75" customHeight="1">
      <c r="C53" s="680" t="s">
        <v>363</v>
      </c>
      <c r="D53" s="680"/>
      <c r="F53" s="38">
        <v>42650</v>
      </c>
      <c r="G53" s="38">
        <v>105507</v>
      </c>
      <c r="H53" s="38">
        <v>0</v>
      </c>
      <c r="I53" s="38">
        <v>0</v>
      </c>
      <c r="J53" s="38">
        <v>0</v>
      </c>
      <c r="K53" s="38">
        <v>0</v>
      </c>
      <c r="L53" s="38">
        <v>0</v>
      </c>
      <c r="M53" s="38">
        <v>0</v>
      </c>
      <c r="N53" s="38">
        <v>0</v>
      </c>
      <c r="O53" s="38">
        <v>0</v>
      </c>
      <c r="P53" s="38">
        <v>0</v>
      </c>
      <c r="Q53" s="38">
        <v>0</v>
      </c>
      <c r="R53" s="38">
        <v>0</v>
      </c>
      <c r="S53" s="38">
        <v>0</v>
      </c>
      <c r="T53" s="256">
        <v>0</v>
      </c>
      <c r="U53" s="256">
        <v>0</v>
      </c>
      <c r="V53" s="256">
        <v>0</v>
      </c>
      <c r="W53" s="256">
        <v>0</v>
      </c>
    </row>
    <row r="54" spans="3:23" ht="12.75" customHeight="1">
      <c r="C54" s="683" t="s">
        <v>364</v>
      </c>
      <c r="D54" s="683"/>
      <c r="F54" s="38">
        <v>969154</v>
      </c>
      <c r="G54" s="38">
        <v>1311335</v>
      </c>
      <c r="H54" s="38">
        <v>0</v>
      </c>
      <c r="I54" s="38">
        <v>0</v>
      </c>
      <c r="J54" s="38">
        <v>0</v>
      </c>
      <c r="K54" s="38">
        <v>0</v>
      </c>
      <c r="L54" s="38">
        <v>0</v>
      </c>
      <c r="M54" s="38">
        <v>0</v>
      </c>
      <c r="N54" s="38">
        <v>0</v>
      </c>
      <c r="O54" s="38">
        <v>0</v>
      </c>
      <c r="P54" s="38">
        <v>0</v>
      </c>
      <c r="Q54" s="38">
        <v>0</v>
      </c>
      <c r="R54" s="38">
        <v>0</v>
      </c>
      <c r="S54" s="38">
        <v>0</v>
      </c>
      <c r="T54" s="256">
        <v>0</v>
      </c>
      <c r="U54" s="256">
        <v>0</v>
      </c>
      <c r="V54" s="256">
        <v>0</v>
      </c>
      <c r="W54" s="256">
        <v>0</v>
      </c>
    </row>
    <row r="55" spans="1:23" s="33" customFormat="1" ht="12.75" customHeight="1">
      <c r="A55" s="73"/>
      <c r="B55" s="679" t="s">
        <v>365</v>
      </c>
      <c r="C55" s="679"/>
      <c r="D55" s="679"/>
      <c r="E55" s="73"/>
      <c r="F55" s="74">
        <f aca="true" t="shared" si="12" ref="F55:K55">SUM(F56:F64)</f>
        <v>17201066</v>
      </c>
      <c r="G55" s="74">
        <f t="shared" si="12"/>
        <v>50031143</v>
      </c>
      <c r="H55" s="74">
        <f t="shared" si="12"/>
        <v>42812372</v>
      </c>
      <c r="I55" s="74">
        <f t="shared" si="12"/>
        <v>40020834</v>
      </c>
      <c r="J55" s="74">
        <f t="shared" si="12"/>
        <v>38445438</v>
      </c>
      <c r="K55" s="74">
        <f t="shared" si="12"/>
        <v>31701905</v>
      </c>
      <c r="L55" s="74">
        <f aca="true" t="shared" si="13" ref="L55:Q55">SUM(L56:L64)</f>
        <v>32674817</v>
      </c>
      <c r="M55" s="74">
        <f t="shared" si="13"/>
        <v>35218224</v>
      </c>
      <c r="N55" s="74">
        <f t="shared" si="13"/>
        <v>34447944</v>
      </c>
      <c r="O55" s="74">
        <f t="shared" si="13"/>
        <v>34886505</v>
      </c>
      <c r="P55" s="74">
        <f t="shared" si="13"/>
        <v>35452990</v>
      </c>
      <c r="Q55" s="74">
        <f t="shared" si="13"/>
        <v>35487552</v>
      </c>
      <c r="R55" s="74">
        <f aca="true" t="shared" si="14" ref="R55:W55">SUM(R56:R64)</f>
        <v>35221276</v>
      </c>
      <c r="S55" s="74">
        <f t="shared" si="14"/>
        <v>39080167</v>
      </c>
      <c r="T55" s="310">
        <f t="shared" si="14"/>
        <v>36502412</v>
      </c>
      <c r="U55" s="310">
        <f t="shared" si="14"/>
        <v>39233519</v>
      </c>
      <c r="V55" s="310">
        <f t="shared" si="14"/>
        <v>39670740</v>
      </c>
      <c r="W55" s="310">
        <f t="shared" si="14"/>
        <v>39388213</v>
      </c>
    </row>
    <row r="56" spans="3:23" ht="12.75" customHeight="1">
      <c r="C56" s="682" t="s">
        <v>447</v>
      </c>
      <c r="D56" s="682"/>
      <c r="F56" s="38">
        <v>8912289</v>
      </c>
      <c r="G56" s="38">
        <v>23171309</v>
      </c>
      <c r="H56" s="38">
        <v>20356878</v>
      </c>
      <c r="I56" s="38">
        <v>17143364</v>
      </c>
      <c r="J56" s="38">
        <v>17524505</v>
      </c>
      <c r="K56" s="38">
        <v>16075645</v>
      </c>
      <c r="L56" s="38">
        <v>16198284</v>
      </c>
      <c r="M56" s="38">
        <v>15645309</v>
      </c>
      <c r="N56" s="38">
        <v>16690553</v>
      </c>
      <c r="O56" s="38">
        <v>16355075</v>
      </c>
      <c r="P56" s="38">
        <v>16094953</v>
      </c>
      <c r="Q56" s="38">
        <v>16748634</v>
      </c>
      <c r="R56" s="38">
        <v>17125054</v>
      </c>
      <c r="S56" s="38">
        <v>16727532</v>
      </c>
      <c r="T56" s="256">
        <v>17595856</v>
      </c>
      <c r="U56" s="256">
        <v>21252388</v>
      </c>
      <c r="V56" s="256">
        <v>20595155</v>
      </c>
      <c r="W56" s="256">
        <v>19905122</v>
      </c>
    </row>
    <row r="57" spans="3:23" ht="12.75" customHeight="1">
      <c r="C57" s="680" t="s">
        <v>366</v>
      </c>
      <c r="D57" s="680"/>
      <c r="F57" s="38">
        <v>2801379</v>
      </c>
      <c r="G57" s="38">
        <v>5094448</v>
      </c>
      <c r="H57" s="38">
        <v>6754421</v>
      </c>
      <c r="I57" s="38">
        <v>7462063</v>
      </c>
      <c r="J57" s="38">
        <v>7004158</v>
      </c>
      <c r="K57" s="38">
        <v>5651972</v>
      </c>
      <c r="L57" s="38">
        <v>5996499</v>
      </c>
      <c r="M57" s="38">
        <v>6340319</v>
      </c>
      <c r="N57" s="38">
        <v>6865924</v>
      </c>
      <c r="O57" s="38">
        <v>6689942</v>
      </c>
      <c r="P57" s="38">
        <v>7682709</v>
      </c>
      <c r="Q57" s="38">
        <v>6624171</v>
      </c>
      <c r="R57" s="38">
        <v>6144410</v>
      </c>
      <c r="S57" s="38">
        <v>10761041</v>
      </c>
      <c r="T57" s="256">
        <v>7403624</v>
      </c>
      <c r="U57" s="256">
        <v>7051105</v>
      </c>
      <c r="V57" s="256">
        <v>8220113</v>
      </c>
      <c r="W57" s="256">
        <v>8719748</v>
      </c>
    </row>
    <row r="58" spans="3:23" ht="12.75" customHeight="1">
      <c r="C58" s="680" t="s">
        <v>448</v>
      </c>
      <c r="D58" s="680"/>
      <c r="F58" s="38">
        <v>34217</v>
      </c>
      <c r="G58" s="38">
        <v>69361</v>
      </c>
      <c r="H58" s="38">
        <v>71372</v>
      </c>
      <c r="I58" s="38">
        <v>130120</v>
      </c>
      <c r="J58" s="38">
        <v>63897</v>
      </c>
      <c r="K58" s="38">
        <v>64330</v>
      </c>
      <c r="L58" s="38">
        <v>64408</v>
      </c>
      <c r="M58" s="38">
        <v>65880</v>
      </c>
      <c r="N58" s="38">
        <v>69880</v>
      </c>
      <c r="O58" s="38">
        <v>72066</v>
      </c>
      <c r="P58" s="38">
        <v>69820</v>
      </c>
      <c r="Q58" s="38">
        <v>71759</v>
      </c>
      <c r="R58" s="38">
        <v>71878</v>
      </c>
      <c r="S58" s="38">
        <v>71464</v>
      </c>
      <c r="T58" s="256">
        <v>70418</v>
      </c>
      <c r="U58" s="256">
        <v>73230</v>
      </c>
      <c r="V58" s="256">
        <v>68346</v>
      </c>
      <c r="W58" s="256">
        <v>67959</v>
      </c>
    </row>
    <row r="59" spans="3:23" ht="12.75" customHeight="1">
      <c r="C59" s="680" t="s">
        <v>767</v>
      </c>
      <c r="D59" s="680"/>
      <c r="F59" s="38">
        <v>0</v>
      </c>
      <c r="G59" s="38">
        <v>0</v>
      </c>
      <c r="H59" s="38">
        <v>0</v>
      </c>
      <c r="I59" s="38">
        <v>0</v>
      </c>
      <c r="J59" s="38">
        <v>0</v>
      </c>
      <c r="K59" s="38">
        <v>0</v>
      </c>
      <c r="L59" s="38">
        <v>0</v>
      </c>
      <c r="M59" s="38">
        <v>0</v>
      </c>
      <c r="N59" s="38">
        <v>0</v>
      </c>
      <c r="O59" s="38">
        <v>0</v>
      </c>
      <c r="P59" s="38">
        <v>0</v>
      </c>
      <c r="Q59" s="38">
        <v>0</v>
      </c>
      <c r="R59" s="38">
        <v>0</v>
      </c>
      <c r="S59" s="38">
        <v>0</v>
      </c>
      <c r="T59" s="256">
        <v>0</v>
      </c>
      <c r="U59" s="256">
        <v>26546</v>
      </c>
      <c r="V59" s="256">
        <v>0</v>
      </c>
      <c r="W59" s="256">
        <v>0</v>
      </c>
    </row>
    <row r="60" spans="3:23" ht="12.75" customHeight="1">
      <c r="C60" s="680" t="s">
        <v>364</v>
      </c>
      <c r="D60" s="680"/>
      <c r="F60" s="38">
        <v>5034315</v>
      </c>
      <c r="G60" s="38">
        <v>16742579</v>
      </c>
      <c r="H60" s="38">
        <v>13268926</v>
      </c>
      <c r="I60" s="38">
        <v>12716967</v>
      </c>
      <c r="J60" s="38">
        <v>11299836</v>
      </c>
      <c r="K60" s="38">
        <v>8181356</v>
      </c>
      <c r="L60" s="38">
        <v>8348184</v>
      </c>
      <c r="M60" s="38">
        <v>8204261</v>
      </c>
      <c r="N60" s="38">
        <v>8449551</v>
      </c>
      <c r="O60" s="38">
        <v>10010483</v>
      </c>
      <c r="P60" s="38">
        <v>9703135</v>
      </c>
      <c r="Q60" s="38">
        <v>9836860</v>
      </c>
      <c r="R60" s="38">
        <v>9904936</v>
      </c>
      <c r="S60" s="38">
        <v>9673933</v>
      </c>
      <c r="T60" s="256">
        <v>10004324</v>
      </c>
      <c r="U60" s="256">
        <v>9806738</v>
      </c>
      <c r="V60" s="256">
        <v>9818787</v>
      </c>
      <c r="W60" s="256">
        <v>9657584</v>
      </c>
    </row>
    <row r="61" spans="3:23" ht="12.75" customHeight="1">
      <c r="C61" s="680" t="s">
        <v>62</v>
      </c>
      <c r="D61" s="680"/>
      <c r="F61" s="38">
        <v>80693</v>
      </c>
      <c r="G61" s="38">
        <v>0</v>
      </c>
      <c r="H61" s="38">
        <v>0</v>
      </c>
      <c r="I61" s="38">
        <v>0</v>
      </c>
      <c r="J61" s="38">
        <v>0</v>
      </c>
      <c r="K61" s="38">
        <v>0</v>
      </c>
      <c r="L61" s="38">
        <v>0</v>
      </c>
      <c r="M61" s="38">
        <v>0</v>
      </c>
      <c r="N61" s="38">
        <v>0</v>
      </c>
      <c r="O61" s="38">
        <v>0</v>
      </c>
      <c r="P61" s="38">
        <v>0</v>
      </c>
      <c r="Q61" s="38">
        <v>0</v>
      </c>
      <c r="R61" s="38">
        <v>0</v>
      </c>
      <c r="S61" s="38">
        <v>0</v>
      </c>
      <c r="T61" s="256">
        <v>0</v>
      </c>
      <c r="U61" s="256">
        <v>0</v>
      </c>
      <c r="V61" s="256">
        <v>0</v>
      </c>
      <c r="W61" s="256">
        <v>0</v>
      </c>
    </row>
    <row r="62" spans="3:23" ht="12.75" customHeight="1">
      <c r="C62" s="680" t="s">
        <v>449</v>
      </c>
      <c r="D62" s="680"/>
      <c r="F62" s="38">
        <v>0</v>
      </c>
      <c r="G62" s="38">
        <v>223104</v>
      </c>
      <c r="H62" s="38">
        <v>132981</v>
      </c>
      <c r="I62" s="38">
        <v>127808</v>
      </c>
      <c r="J62" s="38">
        <v>122925</v>
      </c>
      <c r="K62" s="38">
        <v>123386</v>
      </c>
      <c r="L62" s="38">
        <v>163202</v>
      </c>
      <c r="M62" s="38">
        <v>154674</v>
      </c>
      <c r="N62" s="38">
        <v>95170</v>
      </c>
      <c r="O62" s="38">
        <v>145872</v>
      </c>
      <c r="P62" s="38">
        <v>118793</v>
      </c>
      <c r="Q62" s="38">
        <v>340455</v>
      </c>
      <c r="R62" s="38">
        <v>208989</v>
      </c>
      <c r="S62" s="38">
        <v>112084</v>
      </c>
      <c r="T62" s="256">
        <v>112823</v>
      </c>
      <c r="U62" s="256">
        <v>179579</v>
      </c>
      <c r="V62" s="256">
        <v>126271</v>
      </c>
      <c r="W62" s="256">
        <v>347842</v>
      </c>
    </row>
    <row r="63" spans="3:23" ht="12.75" customHeight="1">
      <c r="C63" s="680" t="s">
        <v>445</v>
      </c>
      <c r="D63" s="680"/>
      <c r="F63" s="38">
        <v>78240</v>
      </c>
      <c r="G63" s="38">
        <v>3244504</v>
      </c>
      <c r="H63" s="38">
        <v>421232</v>
      </c>
      <c r="I63" s="38">
        <v>404800</v>
      </c>
      <c r="J63" s="38">
        <v>505716</v>
      </c>
      <c r="K63" s="38">
        <v>466554</v>
      </c>
      <c r="L63" s="38">
        <v>712681</v>
      </c>
      <c r="M63" s="38">
        <v>474906</v>
      </c>
      <c r="N63" s="38">
        <v>494199</v>
      </c>
      <c r="O63" s="38">
        <v>502156</v>
      </c>
      <c r="P63" s="38">
        <v>462941</v>
      </c>
      <c r="Q63" s="38">
        <v>559311</v>
      </c>
      <c r="R63" s="38">
        <v>512668</v>
      </c>
      <c r="S63" s="38">
        <v>371925</v>
      </c>
      <c r="T63" s="256">
        <v>0</v>
      </c>
      <c r="U63" s="256">
        <v>0</v>
      </c>
      <c r="V63" s="256">
        <v>0</v>
      </c>
      <c r="W63" s="256">
        <v>0</v>
      </c>
    </row>
    <row r="64" spans="1:23" ht="12.75" customHeight="1">
      <c r="A64" s="65"/>
      <c r="B64" s="65"/>
      <c r="C64" s="681" t="s">
        <v>446</v>
      </c>
      <c r="D64" s="681"/>
      <c r="E64" s="65"/>
      <c r="F64" s="8">
        <v>259933</v>
      </c>
      <c r="G64" s="8">
        <v>1485838</v>
      </c>
      <c r="H64" s="8">
        <v>1806562</v>
      </c>
      <c r="I64" s="8">
        <v>2035712</v>
      </c>
      <c r="J64" s="8">
        <v>1924401</v>
      </c>
      <c r="K64" s="8">
        <v>1138662</v>
      </c>
      <c r="L64" s="8">
        <v>1191559</v>
      </c>
      <c r="M64" s="8">
        <v>4332875</v>
      </c>
      <c r="N64" s="8">
        <v>1782667</v>
      </c>
      <c r="O64" s="8">
        <v>1110911</v>
      </c>
      <c r="P64" s="8">
        <v>1320639</v>
      </c>
      <c r="Q64" s="8">
        <v>1306362</v>
      </c>
      <c r="R64" s="8">
        <v>1253341</v>
      </c>
      <c r="S64" s="8">
        <v>1362188</v>
      </c>
      <c r="T64" s="308">
        <v>1315367</v>
      </c>
      <c r="U64" s="308">
        <v>843933</v>
      </c>
      <c r="V64" s="308">
        <v>842068</v>
      </c>
      <c r="W64" s="308">
        <v>689958</v>
      </c>
    </row>
    <row r="65" ht="13.5" customHeight="1">
      <c r="A65" s="17" t="s">
        <v>500</v>
      </c>
    </row>
    <row r="66" ht="13.5" customHeight="1">
      <c r="A66" s="17" t="s">
        <v>687</v>
      </c>
    </row>
    <row r="67" ht="13.5" customHeight="1">
      <c r="A67" s="17" t="s">
        <v>688</v>
      </c>
    </row>
    <row r="68" ht="13.5" customHeight="1">
      <c r="A68" s="17" t="s">
        <v>689</v>
      </c>
    </row>
    <row r="69" ht="13.5" customHeight="1">
      <c r="A69" s="17" t="s">
        <v>690</v>
      </c>
    </row>
    <row r="70" ht="13.5" customHeight="1">
      <c r="A70" s="17" t="s">
        <v>740</v>
      </c>
    </row>
    <row r="71" ht="13.5" customHeight="1">
      <c r="A71" s="17" t="s">
        <v>780</v>
      </c>
    </row>
    <row r="72" ht="13.5" customHeight="1">
      <c r="A72" s="17" t="s">
        <v>1075</v>
      </c>
    </row>
  </sheetData>
  <sheetProtection/>
  <mergeCells count="52">
    <mergeCell ref="C22:D22"/>
    <mergeCell ref="C59:D59"/>
    <mergeCell ref="A1:J1"/>
    <mergeCell ref="C18:D18"/>
    <mergeCell ref="C19:D19"/>
    <mergeCell ref="C20:D20"/>
    <mergeCell ref="A4:E6"/>
    <mergeCell ref="B8:D8"/>
    <mergeCell ref="B7:D7"/>
    <mergeCell ref="C31:D31"/>
    <mergeCell ref="C23:D23"/>
    <mergeCell ref="C24:D24"/>
    <mergeCell ref="C25:D25"/>
    <mergeCell ref="C32:D32"/>
    <mergeCell ref="C33:D33"/>
    <mergeCell ref="C26:D26"/>
    <mergeCell ref="C34:D34"/>
    <mergeCell ref="C41:D41"/>
    <mergeCell ref="C43:D43"/>
    <mergeCell ref="C9:D9"/>
    <mergeCell ref="C27:D27"/>
    <mergeCell ref="C21:D21"/>
    <mergeCell ref="C35:D35"/>
    <mergeCell ref="C28:D28"/>
    <mergeCell ref="C29:D29"/>
    <mergeCell ref="C30:D30"/>
    <mergeCell ref="C44:D44"/>
    <mergeCell ref="C36:D36"/>
    <mergeCell ref="C37:D37"/>
    <mergeCell ref="C38:D38"/>
    <mergeCell ref="C39:D39"/>
    <mergeCell ref="C42:D42"/>
    <mergeCell ref="B40:D40"/>
    <mergeCell ref="C45:D45"/>
    <mergeCell ref="C52:D52"/>
    <mergeCell ref="C53:D53"/>
    <mergeCell ref="C54:D54"/>
    <mergeCell ref="C46:D46"/>
    <mergeCell ref="C47:D47"/>
    <mergeCell ref="C48:D48"/>
    <mergeCell ref="C51:D51"/>
    <mergeCell ref="C49:D49"/>
    <mergeCell ref="C50:D50"/>
    <mergeCell ref="B55:D55"/>
    <mergeCell ref="C62:D62"/>
    <mergeCell ref="C63:D63"/>
    <mergeCell ref="C64:D64"/>
    <mergeCell ref="C56:D56"/>
    <mergeCell ref="C57:D57"/>
    <mergeCell ref="C58:D58"/>
    <mergeCell ref="C60:D60"/>
    <mergeCell ref="C61:D61"/>
  </mergeCells>
  <printOptions/>
  <pageMargins left="0.5905511811023623" right="0.5905511811023623" top="0.7874015748031497" bottom="0.2755905511811024" header="0.5118110236220472" footer="0.5118110236220472"/>
  <pageSetup horizontalDpi="600" verticalDpi="600" orientation="portrait" paperSize="9" r:id="rId1"/>
  <ignoredErrors>
    <ignoredError sqref="F8:N8 O8:O9 G9:N9" formulaRange="1"/>
  </ignoredErrors>
</worksheet>
</file>

<file path=xl/worksheets/sheet20.xml><?xml version="1.0" encoding="utf-8"?>
<worksheet xmlns="http://schemas.openxmlformats.org/spreadsheetml/2006/main" xmlns:r="http://schemas.openxmlformats.org/officeDocument/2006/relationships">
  <dimension ref="A1:K283"/>
  <sheetViews>
    <sheetView showGridLines="0" zoomScalePageLayoutView="0" workbookViewId="0" topLeftCell="A1">
      <selection activeCell="A1" sqref="A1:K1"/>
    </sheetView>
  </sheetViews>
  <sheetFormatPr defaultColWidth="9.00390625" defaultRowHeight="13.5" customHeight="1"/>
  <cols>
    <col min="1" max="1" width="5.125" style="201" customWidth="1"/>
    <col min="2" max="2" width="19.125" style="201" customWidth="1"/>
    <col min="3" max="5" width="6.875" style="201" customWidth="1"/>
    <col min="6" max="6" width="1.625" style="201" customWidth="1"/>
    <col min="7" max="7" width="5.125" style="201" customWidth="1"/>
    <col min="8" max="8" width="19.125" style="201" customWidth="1"/>
    <col min="9" max="9" width="7.75390625" style="201" customWidth="1"/>
    <col min="10" max="11" width="6.875" style="201" customWidth="1"/>
    <col min="12" max="16384" width="9.00390625" style="201" customWidth="1"/>
  </cols>
  <sheetData>
    <row r="1" spans="1:11" ht="19.5" customHeight="1">
      <c r="A1" s="910" t="s">
        <v>95</v>
      </c>
      <c r="B1" s="910"/>
      <c r="C1" s="910"/>
      <c r="D1" s="910"/>
      <c r="E1" s="910"/>
      <c r="F1" s="910"/>
      <c r="G1" s="910"/>
      <c r="H1" s="910"/>
      <c r="I1" s="910"/>
      <c r="J1" s="910"/>
      <c r="K1" s="910"/>
    </row>
    <row r="2" spans="1:11" ht="13.5" customHeight="1">
      <c r="A2" s="191" t="s">
        <v>85</v>
      </c>
      <c r="C2" s="202"/>
      <c r="D2" s="202"/>
      <c r="E2" s="192"/>
      <c r="G2" s="200"/>
      <c r="I2" s="202"/>
      <c r="J2" s="202"/>
      <c r="K2" s="192" t="s">
        <v>1092</v>
      </c>
    </row>
    <row r="3" spans="1:11" ht="19.5" customHeight="1">
      <c r="A3" s="203" t="s">
        <v>97</v>
      </c>
      <c r="B3" s="204" t="s">
        <v>547</v>
      </c>
      <c r="C3" s="205" t="s">
        <v>477</v>
      </c>
      <c r="D3" s="206" t="s">
        <v>98</v>
      </c>
      <c r="E3" s="207" t="s">
        <v>99</v>
      </c>
      <c r="G3" s="660" t="s">
        <v>97</v>
      </c>
      <c r="H3" s="661" t="s">
        <v>547</v>
      </c>
      <c r="I3" s="661" t="s">
        <v>477</v>
      </c>
      <c r="J3" s="662" t="s">
        <v>98</v>
      </c>
      <c r="K3" s="663" t="s">
        <v>99</v>
      </c>
    </row>
    <row r="4" spans="1:11" ht="19.5" customHeight="1">
      <c r="A4" s="208">
        <v>1</v>
      </c>
      <c r="B4" s="209" t="s">
        <v>100</v>
      </c>
      <c r="C4" s="210">
        <f aca="true" t="shared" si="0" ref="C4:C37">SUM(D4:E4)</f>
        <v>1908</v>
      </c>
      <c r="D4" s="251">
        <v>888</v>
      </c>
      <c r="E4" s="252">
        <v>1020</v>
      </c>
      <c r="G4" s="211">
        <v>35</v>
      </c>
      <c r="H4" s="212" t="s">
        <v>1151</v>
      </c>
      <c r="I4" s="213">
        <f>SUM(J4:K4)</f>
        <v>5992</v>
      </c>
      <c r="J4" s="253">
        <v>2904</v>
      </c>
      <c r="K4" s="254">
        <v>3088</v>
      </c>
    </row>
    <row r="5" spans="1:11" ht="19.5" customHeight="1">
      <c r="A5" s="211">
        <v>2</v>
      </c>
      <c r="B5" s="212" t="s">
        <v>1139</v>
      </c>
      <c r="C5" s="213">
        <f t="shared" si="0"/>
        <v>967</v>
      </c>
      <c r="D5" s="253">
        <v>487</v>
      </c>
      <c r="E5" s="254">
        <v>480</v>
      </c>
      <c r="G5" s="211">
        <v>36</v>
      </c>
      <c r="H5" s="212" t="s">
        <v>1152</v>
      </c>
      <c r="I5" s="213">
        <f aca="true" t="shared" si="1" ref="I5:I24">SUM(J5:K5)</f>
        <v>3403</v>
      </c>
      <c r="J5" s="253">
        <v>1657</v>
      </c>
      <c r="K5" s="254">
        <v>1746</v>
      </c>
    </row>
    <row r="6" spans="1:11" ht="19.5" customHeight="1">
      <c r="A6" s="211">
        <v>3</v>
      </c>
      <c r="B6" s="212" t="s">
        <v>1140</v>
      </c>
      <c r="C6" s="213">
        <f t="shared" si="0"/>
        <v>2001</v>
      </c>
      <c r="D6" s="253">
        <v>894</v>
      </c>
      <c r="E6" s="254">
        <v>1107</v>
      </c>
      <c r="G6" s="211">
        <v>37</v>
      </c>
      <c r="H6" s="212" t="s">
        <v>101</v>
      </c>
      <c r="I6" s="213">
        <f t="shared" si="1"/>
        <v>3140</v>
      </c>
      <c r="J6" s="253">
        <v>1622</v>
      </c>
      <c r="K6" s="254">
        <v>1518</v>
      </c>
    </row>
    <row r="7" spans="1:11" ht="19.5" customHeight="1">
      <c r="A7" s="211">
        <v>4</v>
      </c>
      <c r="B7" s="212" t="s">
        <v>103</v>
      </c>
      <c r="C7" s="213">
        <f t="shared" si="0"/>
        <v>1269</v>
      </c>
      <c r="D7" s="253">
        <v>581</v>
      </c>
      <c r="E7" s="254">
        <v>688</v>
      </c>
      <c r="G7" s="211">
        <v>38</v>
      </c>
      <c r="H7" s="212" t="s">
        <v>102</v>
      </c>
      <c r="I7" s="213">
        <f t="shared" si="1"/>
        <v>3376</v>
      </c>
      <c r="J7" s="253">
        <v>1430</v>
      </c>
      <c r="K7" s="254">
        <v>1946</v>
      </c>
    </row>
    <row r="8" spans="1:11" ht="19.5" customHeight="1">
      <c r="A8" s="211">
        <v>5</v>
      </c>
      <c r="B8" s="212" t="s">
        <v>1141</v>
      </c>
      <c r="C8" s="213">
        <f t="shared" si="0"/>
        <v>2213</v>
      </c>
      <c r="D8" s="253">
        <v>1031</v>
      </c>
      <c r="E8" s="254">
        <v>1182</v>
      </c>
      <c r="G8" s="211">
        <v>39</v>
      </c>
      <c r="H8" s="212" t="s">
        <v>104</v>
      </c>
      <c r="I8" s="213">
        <f t="shared" si="1"/>
        <v>2337</v>
      </c>
      <c r="J8" s="253">
        <v>1032</v>
      </c>
      <c r="K8" s="254">
        <v>1305</v>
      </c>
    </row>
    <row r="9" spans="1:11" ht="19.5" customHeight="1">
      <c r="A9" s="211">
        <v>6</v>
      </c>
      <c r="B9" s="212" t="s">
        <v>111</v>
      </c>
      <c r="C9" s="213">
        <f t="shared" si="0"/>
        <v>2766</v>
      </c>
      <c r="D9" s="253">
        <v>1247</v>
      </c>
      <c r="E9" s="254">
        <v>1519</v>
      </c>
      <c r="G9" s="211">
        <v>40</v>
      </c>
      <c r="H9" s="212" t="s">
        <v>105</v>
      </c>
      <c r="I9" s="213">
        <f t="shared" si="1"/>
        <v>2941</v>
      </c>
      <c r="J9" s="253">
        <v>1346</v>
      </c>
      <c r="K9" s="254">
        <v>1595</v>
      </c>
    </row>
    <row r="10" spans="1:11" ht="19.5" customHeight="1">
      <c r="A10" s="211">
        <v>7</v>
      </c>
      <c r="B10" s="214" t="s">
        <v>1142</v>
      </c>
      <c r="C10" s="213">
        <f t="shared" si="0"/>
        <v>3380</v>
      </c>
      <c r="D10" s="253">
        <v>1556</v>
      </c>
      <c r="E10" s="254">
        <v>1824</v>
      </c>
      <c r="G10" s="211">
        <v>41</v>
      </c>
      <c r="H10" s="212" t="s">
        <v>110</v>
      </c>
      <c r="I10" s="213">
        <f t="shared" si="1"/>
        <v>1552</v>
      </c>
      <c r="J10" s="253">
        <v>714</v>
      </c>
      <c r="K10" s="254">
        <v>838</v>
      </c>
    </row>
    <row r="11" spans="1:11" ht="19.5" customHeight="1">
      <c r="A11" s="211">
        <v>8</v>
      </c>
      <c r="B11" s="212" t="s">
        <v>113</v>
      </c>
      <c r="C11" s="213">
        <f t="shared" si="0"/>
        <v>2180</v>
      </c>
      <c r="D11" s="253">
        <v>1004</v>
      </c>
      <c r="E11" s="254">
        <v>1176</v>
      </c>
      <c r="G11" s="211">
        <v>42</v>
      </c>
      <c r="H11" s="212" t="s">
        <v>112</v>
      </c>
      <c r="I11" s="213">
        <f t="shared" si="1"/>
        <v>4155</v>
      </c>
      <c r="J11" s="253">
        <v>1942</v>
      </c>
      <c r="K11" s="254">
        <v>2213</v>
      </c>
    </row>
    <row r="12" spans="1:11" ht="19.5" customHeight="1">
      <c r="A12" s="211">
        <v>9</v>
      </c>
      <c r="B12" s="212" t="s">
        <v>114</v>
      </c>
      <c r="C12" s="213">
        <f t="shared" si="0"/>
        <v>1971</v>
      </c>
      <c r="D12" s="253">
        <v>939</v>
      </c>
      <c r="E12" s="254">
        <v>1032</v>
      </c>
      <c r="G12" s="211">
        <v>43</v>
      </c>
      <c r="H12" s="212" t="s">
        <v>1153</v>
      </c>
      <c r="I12" s="213">
        <f t="shared" si="1"/>
        <v>8317</v>
      </c>
      <c r="J12" s="253">
        <v>3907</v>
      </c>
      <c r="K12" s="254">
        <v>4410</v>
      </c>
    </row>
    <row r="13" spans="1:11" ht="19.5" customHeight="1">
      <c r="A13" s="211">
        <v>10</v>
      </c>
      <c r="B13" s="212" t="s">
        <v>723</v>
      </c>
      <c r="C13" s="213">
        <f t="shared" si="0"/>
        <v>2828</v>
      </c>
      <c r="D13" s="253">
        <v>1221</v>
      </c>
      <c r="E13" s="254">
        <v>1607</v>
      </c>
      <c r="G13" s="211">
        <v>44</v>
      </c>
      <c r="H13" s="212" t="s">
        <v>115</v>
      </c>
      <c r="I13" s="213">
        <f t="shared" si="1"/>
        <v>4296</v>
      </c>
      <c r="J13" s="253">
        <v>2010</v>
      </c>
      <c r="K13" s="254">
        <v>2286</v>
      </c>
    </row>
    <row r="14" spans="1:11" ht="19.5" customHeight="1">
      <c r="A14" s="211">
        <v>11</v>
      </c>
      <c r="B14" s="212" t="s">
        <v>117</v>
      </c>
      <c r="C14" s="213">
        <f t="shared" si="0"/>
        <v>2996</v>
      </c>
      <c r="D14" s="253">
        <v>1356</v>
      </c>
      <c r="E14" s="254">
        <v>1640</v>
      </c>
      <c r="G14" s="211">
        <v>45</v>
      </c>
      <c r="H14" s="212" t="s">
        <v>725</v>
      </c>
      <c r="I14" s="213">
        <f t="shared" si="1"/>
        <v>2228</v>
      </c>
      <c r="J14" s="253">
        <v>1096</v>
      </c>
      <c r="K14" s="254">
        <v>1132</v>
      </c>
    </row>
    <row r="15" spans="1:11" ht="19.5" customHeight="1">
      <c r="A15" s="211">
        <v>12</v>
      </c>
      <c r="B15" s="212" t="s">
        <v>1143</v>
      </c>
      <c r="C15" s="213">
        <f t="shared" si="0"/>
        <v>2205</v>
      </c>
      <c r="D15" s="253">
        <v>994</v>
      </c>
      <c r="E15" s="254">
        <v>1211</v>
      </c>
      <c r="G15" s="211">
        <v>46</v>
      </c>
      <c r="H15" s="212" t="s">
        <v>118</v>
      </c>
      <c r="I15" s="213">
        <f t="shared" si="1"/>
        <v>1631</v>
      </c>
      <c r="J15" s="253">
        <v>782</v>
      </c>
      <c r="K15" s="254">
        <v>849</v>
      </c>
    </row>
    <row r="16" spans="1:11" ht="19.5" customHeight="1">
      <c r="A16" s="211">
        <v>13</v>
      </c>
      <c r="B16" s="212" t="s">
        <v>1144</v>
      </c>
      <c r="C16" s="213">
        <f t="shared" si="0"/>
        <v>1332</v>
      </c>
      <c r="D16" s="253">
        <v>573</v>
      </c>
      <c r="E16" s="254">
        <v>759</v>
      </c>
      <c r="G16" s="211">
        <v>47</v>
      </c>
      <c r="H16" s="214" t="s">
        <v>119</v>
      </c>
      <c r="I16" s="213">
        <f t="shared" si="1"/>
        <v>4511</v>
      </c>
      <c r="J16" s="253">
        <v>2167</v>
      </c>
      <c r="K16" s="254">
        <v>2344</v>
      </c>
    </row>
    <row r="17" spans="1:11" ht="19.5" customHeight="1">
      <c r="A17" s="211">
        <v>14</v>
      </c>
      <c r="B17" s="212" t="s">
        <v>121</v>
      </c>
      <c r="C17" s="213">
        <f t="shared" si="0"/>
        <v>1616</v>
      </c>
      <c r="D17" s="253">
        <v>742</v>
      </c>
      <c r="E17" s="254">
        <v>874</v>
      </c>
      <c r="G17" s="211">
        <v>48</v>
      </c>
      <c r="H17" s="215" t="s">
        <v>120</v>
      </c>
      <c r="I17" s="213">
        <f t="shared" si="1"/>
        <v>3453</v>
      </c>
      <c r="J17" s="253">
        <v>1697</v>
      </c>
      <c r="K17" s="254">
        <v>1756</v>
      </c>
    </row>
    <row r="18" spans="1:11" ht="19.5" customHeight="1">
      <c r="A18" s="211">
        <v>15</v>
      </c>
      <c r="B18" s="212" t="s">
        <v>123</v>
      </c>
      <c r="C18" s="213">
        <f t="shared" si="0"/>
        <v>2980</v>
      </c>
      <c r="D18" s="253">
        <v>1328</v>
      </c>
      <c r="E18" s="254">
        <v>1652</v>
      </c>
      <c r="G18" s="211">
        <v>49</v>
      </c>
      <c r="H18" s="212" t="s">
        <v>122</v>
      </c>
      <c r="I18" s="213">
        <f t="shared" si="1"/>
        <v>2455</v>
      </c>
      <c r="J18" s="253">
        <v>1181</v>
      </c>
      <c r="K18" s="254">
        <v>1274</v>
      </c>
    </row>
    <row r="19" spans="1:11" ht="19.5" customHeight="1">
      <c r="A19" s="211">
        <v>16</v>
      </c>
      <c r="B19" s="212" t="s">
        <v>125</v>
      </c>
      <c r="C19" s="213">
        <f t="shared" si="0"/>
        <v>2429</v>
      </c>
      <c r="D19" s="253">
        <v>1102</v>
      </c>
      <c r="E19" s="254">
        <v>1327</v>
      </c>
      <c r="G19" s="211">
        <v>50</v>
      </c>
      <c r="H19" s="216" t="s">
        <v>124</v>
      </c>
      <c r="I19" s="213">
        <f t="shared" si="1"/>
        <v>3135</v>
      </c>
      <c r="J19" s="253">
        <v>1505</v>
      </c>
      <c r="K19" s="254">
        <v>1630</v>
      </c>
    </row>
    <row r="20" spans="1:11" ht="19.5" customHeight="1">
      <c r="A20" s="211">
        <v>17</v>
      </c>
      <c r="B20" s="212" t="s">
        <v>127</v>
      </c>
      <c r="C20" s="213">
        <f t="shared" si="0"/>
        <v>2714</v>
      </c>
      <c r="D20" s="253">
        <v>1229</v>
      </c>
      <c r="E20" s="254">
        <v>1485</v>
      </c>
      <c r="G20" s="211">
        <v>51</v>
      </c>
      <c r="H20" s="212" t="s">
        <v>126</v>
      </c>
      <c r="I20" s="213">
        <f t="shared" si="1"/>
        <v>20</v>
      </c>
      <c r="J20" s="253">
        <v>12</v>
      </c>
      <c r="K20" s="254">
        <v>8</v>
      </c>
    </row>
    <row r="21" spans="1:11" ht="19.5" customHeight="1">
      <c r="A21" s="211">
        <v>18</v>
      </c>
      <c r="B21" s="212" t="s">
        <v>724</v>
      </c>
      <c r="C21" s="213">
        <f t="shared" si="0"/>
        <v>1182</v>
      </c>
      <c r="D21" s="253">
        <v>543</v>
      </c>
      <c r="E21" s="254">
        <v>639</v>
      </c>
      <c r="G21" s="211">
        <v>52</v>
      </c>
      <c r="H21" s="212" t="s">
        <v>128</v>
      </c>
      <c r="I21" s="213">
        <f t="shared" si="1"/>
        <v>276</v>
      </c>
      <c r="J21" s="253">
        <v>162</v>
      </c>
      <c r="K21" s="254">
        <v>114</v>
      </c>
    </row>
    <row r="22" spans="1:11" ht="19.5" customHeight="1">
      <c r="A22" s="211">
        <v>19</v>
      </c>
      <c r="B22" s="212" t="s">
        <v>130</v>
      </c>
      <c r="C22" s="213">
        <f t="shared" si="0"/>
        <v>3358</v>
      </c>
      <c r="D22" s="253">
        <v>1551</v>
      </c>
      <c r="E22" s="254">
        <v>1807</v>
      </c>
      <c r="G22" s="211">
        <v>53</v>
      </c>
      <c r="H22" s="215" t="s">
        <v>129</v>
      </c>
      <c r="I22" s="213">
        <f t="shared" si="1"/>
        <v>66</v>
      </c>
      <c r="J22" s="253">
        <v>35</v>
      </c>
      <c r="K22" s="254">
        <v>31</v>
      </c>
    </row>
    <row r="23" spans="1:11" ht="19.5" customHeight="1">
      <c r="A23" s="211">
        <v>20</v>
      </c>
      <c r="B23" s="212" t="s">
        <v>567</v>
      </c>
      <c r="C23" s="213">
        <f t="shared" si="0"/>
        <v>1851</v>
      </c>
      <c r="D23" s="253">
        <v>849</v>
      </c>
      <c r="E23" s="254">
        <v>1002</v>
      </c>
      <c r="G23" s="211">
        <v>54</v>
      </c>
      <c r="H23" s="212" t="s">
        <v>131</v>
      </c>
      <c r="I23" s="213">
        <f t="shared" si="1"/>
        <v>860</v>
      </c>
      <c r="J23" s="253">
        <v>392</v>
      </c>
      <c r="K23" s="254">
        <v>468</v>
      </c>
    </row>
    <row r="24" spans="1:11" ht="19.5" customHeight="1">
      <c r="A24" s="211">
        <v>21</v>
      </c>
      <c r="B24" s="212" t="s">
        <v>132</v>
      </c>
      <c r="C24" s="213">
        <f t="shared" si="0"/>
        <v>1470</v>
      </c>
      <c r="D24" s="253">
        <v>620</v>
      </c>
      <c r="E24" s="254">
        <v>850</v>
      </c>
      <c r="G24" s="211">
        <v>55</v>
      </c>
      <c r="H24" s="215" t="s">
        <v>133</v>
      </c>
      <c r="I24" s="213">
        <f t="shared" si="1"/>
        <v>1456</v>
      </c>
      <c r="J24" s="253">
        <v>684</v>
      </c>
      <c r="K24" s="254">
        <v>772</v>
      </c>
    </row>
    <row r="25" spans="1:11" ht="19.5" customHeight="1">
      <c r="A25" s="211">
        <v>22</v>
      </c>
      <c r="B25" s="212" t="s">
        <v>134</v>
      </c>
      <c r="C25" s="213">
        <f t="shared" si="0"/>
        <v>289</v>
      </c>
      <c r="D25" s="253">
        <v>154</v>
      </c>
      <c r="E25" s="254">
        <v>135</v>
      </c>
      <c r="G25" s="211">
        <v>56</v>
      </c>
      <c r="H25" s="215" t="s">
        <v>135</v>
      </c>
      <c r="I25" s="213">
        <f aca="true" t="shared" si="2" ref="I25:I35">SUM(J25:K25)</f>
        <v>58</v>
      </c>
      <c r="J25" s="253">
        <v>29</v>
      </c>
      <c r="K25" s="254">
        <v>29</v>
      </c>
    </row>
    <row r="26" spans="1:11" ht="19.5" customHeight="1">
      <c r="A26" s="211">
        <v>23</v>
      </c>
      <c r="B26" s="212" t="s">
        <v>136</v>
      </c>
      <c r="C26" s="213">
        <f t="shared" si="0"/>
        <v>2441</v>
      </c>
      <c r="D26" s="253">
        <v>1177</v>
      </c>
      <c r="E26" s="254">
        <v>1264</v>
      </c>
      <c r="G26" s="211">
        <v>57</v>
      </c>
      <c r="H26" s="215" t="s">
        <v>137</v>
      </c>
      <c r="I26" s="213">
        <f t="shared" si="2"/>
        <v>70</v>
      </c>
      <c r="J26" s="253">
        <v>37</v>
      </c>
      <c r="K26" s="254">
        <v>33</v>
      </c>
    </row>
    <row r="27" spans="1:11" ht="19.5" customHeight="1">
      <c r="A27" s="211">
        <v>24</v>
      </c>
      <c r="B27" s="212" t="s">
        <v>1145</v>
      </c>
      <c r="C27" s="213">
        <f t="shared" si="0"/>
        <v>1896</v>
      </c>
      <c r="D27" s="253">
        <v>902</v>
      </c>
      <c r="E27" s="254">
        <v>994</v>
      </c>
      <c r="G27" s="211">
        <v>58</v>
      </c>
      <c r="H27" s="216" t="s">
        <v>138</v>
      </c>
      <c r="I27" s="213">
        <f t="shared" si="2"/>
        <v>184</v>
      </c>
      <c r="J27" s="253">
        <v>95</v>
      </c>
      <c r="K27" s="254">
        <v>89</v>
      </c>
    </row>
    <row r="28" spans="1:11" ht="19.5" customHeight="1">
      <c r="A28" s="211">
        <v>25</v>
      </c>
      <c r="B28" s="212" t="s">
        <v>1146</v>
      </c>
      <c r="C28" s="213">
        <f t="shared" si="0"/>
        <v>4902</v>
      </c>
      <c r="D28" s="253">
        <v>2341</v>
      </c>
      <c r="E28" s="254">
        <v>2561</v>
      </c>
      <c r="G28" s="211">
        <v>59</v>
      </c>
      <c r="H28" s="215" t="s">
        <v>1154</v>
      </c>
      <c r="I28" s="213">
        <f t="shared" si="2"/>
        <v>931</v>
      </c>
      <c r="J28" s="253">
        <v>484</v>
      </c>
      <c r="K28" s="254">
        <v>447</v>
      </c>
    </row>
    <row r="29" spans="1:11" ht="19.5" customHeight="1">
      <c r="A29" s="211">
        <v>26</v>
      </c>
      <c r="B29" s="212" t="s">
        <v>1147</v>
      </c>
      <c r="C29" s="213">
        <f t="shared" si="0"/>
        <v>1600</v>
      </c>
      <c r="D29" s="253">
        <v>734</v>
      </c>
      <c r="E29" s="254">
        <v>866</v>
      </c>
      <c r="G29" s="211">
        <v>60</v>
      </c>
      <c r="H29" s="215" t="s">
        <v>140</v>
      </c>
      <c r="I29" s="213">
        <f t="shared" si="2"/>
        <v>153</v>
      </c>
      <c r="J29" s="253">
        <v>79</v>
      </c>
      <c r="K29" s="254">
        <v>74</v>
      </c>
    </row>
    <row r="30" spans="1:11" ht="19.5" customHeight="1">
      <c r="A30" s="211">
        <v>27</v>
      </c>
      <c r="B30" s="212" t="s">
        <v>139</v>
      </c>
      <c r="C30" s="213">
        <f t="shared" si="0"/>
        <v>2108</v>
      </c>
      <c r="D30" s="253">
        <v>936</v>
      </c>
      <c r="E30" s="254">
        <v>1172</v>
      </c>
      <c r="G30" s="211">
        <v>61</v>
      </c>
      <c r="H30" s="215" t="s">
        <v>1155</v>
      </c>
      <c r="I30" s="213">
        <f t="shared" si="2"/>
        <v>1142</v>
      </c>
      <c r="J30" s="253">
        <v>558</v>
      </c>
      <c r="K30" s="254">
        <v>584</v>
      </c>
    </row>
    <row r="31" spans="1:11" ht="19.5" customHeight="1">
      <c r="A31" s="211">
        <v>28</v>
      </c>
      <c r="B31" s="212" t="s">
        <v>141</v>
      </c>
      <c r="C31" s="213">
        <f t="shared" si="0"/>
        <v>2282</v>
      </c>
      <c r="D31" s="253">
        <v>1037</v>
      </c>
      <c r="E31" s="254">
        <v>1245</v>
      </c>
      <c r="G31" s="211">
        <v>62</v>
      </c>
      <c r="H31" s="215" t="s">
        <v>580</v>
      </c>
      <c r="I31" s="213">
        <f t="shared" si="2"/>
        <v>175</v>
      </c>
      <c r="J31" s="253">
        <v>78</v>
      </c>
      <c r="K31" s="254">
        <v>97</v>
      </c>
    </row>
    <row r="32" spans="1:11" ht="19.5" customHeight="1">
      <c r="A32" s="211">
        <v>29</v>
      </c>
      <c r="B32" s="212" t="s">
        <v>1148</v>
      </c>
      <c r="C32" s="213">
        <f t="shared" si="0"/>
        <v>3202</v>
      </c>
      <c r="D32" s="253">
        <v>1380</v>
      </c>
      <c r="E32" s="254">
        <v>1822</v>
      </c>
      <c r="G32" s="211">
        <v>63</v>
      </c>
      <c r="H32" s="216" t="s">
        <v>142</v>
      </c>
      <c r="I32" s="213">
        <f t="shared" si="2"/>
        <v>37</v>
      </c>
      <c r="J32" s="253">
        <v>17</v>
      </c>
      <c r="K32" s="254">
        <v>20</v>
      </c>
    </row>
    <row r="33" spans="1:11" ht="19.5" customHeight="1">
      <c r="A33" s="211">
        <v>30</v>
      </c>
      <c r="B33" s="212" t="s">
        <v>1149</v>
      </c>
      <c r="C33" s="213">
        <f t="shared" si="0"/>
        <v>2231</v>
      </c>
      <c r="D33" s="253">
        <v>1017</v>
      </c>
      <c r="E33" s="254">
        <v>1214</v>
      </c>
      <c r="G33" s="211">
        <v>64</v>
      </c>
      <c r="H33" s="215" t="s">
        <v>1156</v>
      </c>
      <c r="I33" s="213">
        <f t="shared" si="2"/>
        <v>37</v>
      </c>
      <c r="J33" s="253">
        <v>18</v>
      </c>
      <c r="K33" s="254">
        <v>19</v>
      </c>
    </row>
    <row r="34" spans="1:11" ht="19.5" customHeight="1">
      <c r="A34" s="211">
        <v>31</v>
      </c>
      <c r="B34" s="212" t="s">
        <v>143</v>
      </c>
      <c r="C34" s="213">
        <f t="shared" si="0"/>
        <v>1997</v>
      </c>
      <c r="D34" s="253">
        <v>898</v>
      </c>
      <c r="E34" s="254">
        <v>1099</v>
      </c>
      <c r="G34" s="211">
        <v>65</v>
      </c>
      <c r="H34" s="215" t="s">
        <v>144</v>
      </c>
      <c r="I34" s="213">
        <f t="shared" si="2"/>
        <v>22</v>
      </c>
      <c r="J34" s="253">
        <v>11</v>
      </c>
      <c r="K34" s="254">
        <v>11</v>
      </c>
    </row>
    <row r="35" spans="1:11" ht="19.5" customHeight="1">
      <c r="A35" s="211">
        <v>32</v>
      </c>
      <c r="B35" s="212" t="s">
        <v>145</v>
      </c>
      <c r="C35" s="213">
        <f t="shared" si="0"/>
        <v>3545</v>
      </c>
      <c r="D35" s="253">
        <v>1637</v>
      </c>
      <c r="E35" s="254">
        <v>1908</v>
      </c>
      <c r="G35" s="655">
        <v>66</v>
      </c>
      <c r="H35" s="656" t="s">
        <v>146</v>
      </c>
      <c r="I35" s="657">
        <f t="shared" si="2"/>
        <v>34</v>
      </c>
      <c r="J35" s="658">
        <v>17</v>
      </c>
      <c r="K35" s="659">
        <v>17</v>
      </c>
    </row>
    <row r="36" spans="1:11" ht="19.5" customHeight="1">
      <c r="A36" s="211">
        <v>33</v>
      </c>
      <c r="B36" s="212" t="s">
        <v>147</v>
      </c>
      <c r="C36" s="213">
        <f t="shared" si="0"/>
        <v>3289</v>
      </c>
      <c r="D36" s="253">
        <v>1519</v>
      </c>
      <c r="E36" s="254">
        <v>1770</v>
      </c>
      <c r="G36" s="912" t="s">
        <v>148</v>
      </c>
      <c r="H36" s="913"/>
      <c r="I36" s="654">
        <f>SUM(C4:C37,I4:I35)</f>
        <v>140867</v>
      </c>
      <c r="J36" s="220">
        <f>SUM(D4:D37,J4:J35)</f>
        <v>65566</v>
      </c>
      <c r="K36" s="221">
        <f>SUM(E4:E37,K4:K35)</f>
        <v>75301</v>
      </c>
    </row>
    <row r="37" spans="1:11" ht="19.5" customHeight="1">
      <c r="A37" s="217">
        <v>34</v>
      </c>
      <c r="B37" s="218" t="s">
        <v>1150</v>
      </c>
      <c r="C37" s="219">
        <f t="shared" si="0"/>
        <v>3026</v>
      </c>
      <c r="D37" s="664">
        <v>1399</v>
      </c>
      <c r="E37" s="665">
        <v>1627</v>
      </c>
      <c r="G37" s="226"/>
      <c r="H37" s="227"/>
      <c r="I37" s="228"/>
      <c r="J37" s="228"/>
      <c r="K37" s="228"/>
    </row>
    <row r="38" spans="1:11" s="225" customFormat="1" ht="13.5" customHeight="1">
      <c r="A38" s="190" t="s">
        <v>86</v>
      </c>
      <c r="B38" s="222"/>
      <c r="C38" s="223"/>
      <c r="D38" s="223"/>
      <c r="E38" s="224"/>
      <c r="G38" s="190"/>
      <c r="H38" s="230"/>
      <c r="I38" s="231"/>
      <c r="J38" s="231"/>
      <c r="K38" s="231"/>
    </row>
    <row r="39" spans="1:11" ht="13.5" customHeight="1">
      <c r="A39" s="229"/>
      <c r="B39" s="230"/>
      <c r="C39" s="231"/>
      <c r="D39" s="231"/>
      <c r="E39" s="231"/>
      <c r="G39" s="229"/>
      <c r="H39" s="230"/>
      <c r="I39" s="231"/>
      <c r="J39" s="231"/>
      <c r="K39" s="231"/>
    </row>
    <row r="40" spans="1:11" ht="13.5" customHeight="1">
      <c r="A40" s="229"/>
      <c r="B40" s="230"/>
      <c r="C40" s="231"/>
      <c r="D40" s="231"/>
      <c r="E40" s="231"/>
      <c r="G40" s="229"/>
      <c r="H40" s="230"/>
      <c r="I40" s="231"/>
      <c r="J40" s="231"/>
      <c r="K40" s="231"/>
    </row>
    <row r="41" spans="1:11" ht="13.5">
      <c r="A41" s="229"/>
      <c r="B41" s="230"/>
      <c r="C41" s="231"/>
      <c r="D41" s="231"/>
      <c r="E41" s="231"/>
      <c r="G41" s="229"/>
      <c r="H41" s="230"/>
      <c r="I41" s="231"/>
      <c r="J41" s="231"/>
      <c r="K41" s="231"/>
    </row>
    <row r="42" spans="1:11" ht="13.5">
      <c r="A42" s="229"/>
      <c r="B42" s="230"/>
      <c r="C42" s="231"/>
      <c r="D42" s="233"/>
      <c r="E42" s="231"/>
      <c r="G42" s="229"/>
      <c r="H42" s="230"/>
      <c r="I42" s="231"/>
      <c r="J42" s="233"/>
      <c r="K42" s="231"/>
    </row>
    <row r="43" spans="1:11" ht="13.5">
      <c r="A43" s="229"/>
      <c r="B43" s="230"/>
      <c r="C43" s="231"/>
      <c r="D43" s="231"/>
      <c r="E43" s="231"/>
      <c r="G43" s="229"/>
      <c r="H43" s="230"/>
      <c r="I43" s="231"/>
      <c r="J43" s="231"/>
      <c r="K43" s="231"/>
    </row>
    <row r="44" spans="1:11" ht="13.5">
      <c r="A44" s="229"/>
      <c r="B44" s="230"/>
      <c r="C44" s="231"/>
      <c r="D44" s="231"/>
      <c r="E44" s="231"/>
      <c r="G44" s="229"/>
      <c r="H44" s="230"/>
      <c r="I44" s="231"/>
      <c r="J44" s="231"/>
      <c r="K44" s="231"/>
    </row>
    <row r="45" spans="1:11" ht="13.5">
      <c r="A45" s="229"/>
      <c r="B45" s="230"/>
      <c r="C45" s="231"/>
      <c r="D45" s="231"/>
      <c r="E45" s="231"/>
      <c r="G45" s="229"/>
      <c r="H45" s="230"/>
      <c r="I45" s="231"/>
      <c r="J45" s="231"/>
      <c r="K45" s="231"/>
    </row>
    <row r="46" spans="1:11" ht="13.5">
      <c r="A46" s="229"/>
      <c r="B46" s="230"/>
      <c r="C46" s="231"/>
      <c r="D46" s="231"/>
      <c r="E46" s="231"/>
      <c r="G46" s="229"/>
      <c r="H46" s="230"/>
      <c r="I46" s="231"/>
      <c r="J46" s="231"/>
      <c r="K46" s="231"/>
    </row>
    <row r="47" spans="1:11" ht="13.5">
      <c r="A47" s="229"/>
      <c r="B47" s="230"/>
      <c r="C47" s="231"/>
      <c r="D47" s="231"/>
      <c r="E47" s="231"/>
      <c r="G47" s="229"/>
      <c r="H47" s="230"/>
      <c r="I47" s="231"/>
      <c r="J47" s="231"/>
      <c r="K47" s="231"/>
    </row>
    <row r="48" spans="1:11" ht="13.5">
      <c r="A48" s="229"/>
      <c r="B48" s="234"/>
      <c r="C48" s="231"/>
      <c r="D48" s="233"/>
      <c r="E48" s="231"/>
      <c r="G48" s="229"/>
      <c r="H48" s="234"/>
      <c r="I48" s="231"/>
      <c r="J48" s="233"/>
      <c r="K48" s="231"/>
    </row>
    <row r="49" spans="1:11" ht="13.5">
      <c r="A49" s="229"/>
      <c r="B49" s="230"/>
      <c r="C49" s="231"/>
      <c r="D49" s="231"/>
      <c r="E49" s="231"/>
      <c r="G49" s="229"/>
      <c r="H49" s="230"/>
      <c r="I49" s="231"/>
      <c r="J49" s="231"/>
      <c r="K49" s="231"/>
    </row>
    <row r="50" spans="1:11" ht="13.5">
      <c r="A50" s="229"/>
      <c r="B50" s="234"/>
      <c r="C50" s="231"/>
      <c r="D50" s="231"/>
      <c r="E50" s="231"/>
      <c r="G50" s="229"/>
      <c r="H50" s="234"/>
      <c r="I50" s="231"/>
      <c r="J50" s="231"/>
      <c r="K50" s="231"/>
    </row>
    <row r="51" spans="1:11" ht="13.5">
      <c r="A51" s="229"/>
      <c r="B51" s="230"/>
      <c r="C51" s="231"/>
      <c r="D51" s="231"/>
      <c r="E51" s="231"/>
      <c r="G51" s="229"/>
      <c r="H51" s="230"/>
      <c r="I51" s="231"/>
      <c r="J51" s="231"/>
      <c r="K51" s="231"/>
    </row>
    <row r="52" spans="1:11" ht="13.5">
      <c r="A52" s="229"/>
      <c r="B52" s="230"/>
      <c r="C52" s="231"/>
      <c r="D52" s="231"/>
      <c r="E52" s="231"/>
      <c r="G52" s="229"/>
      <c r="H52" s="230"/>
      <c r="I52" s="231"/>
      <c r="J52" s="231"/>
      <c r="K52" s="231"/>
    </row>
    <row r="53" spans="1:11" ht="13.5">
      <c r="A53" s="229"/>
      <c r="B53" s="234"/>
      <c r="C53" s="233"/>
      <c r="D53" s="233"/>
      <c r="E53" s="233"/>
      <c r="G53" s="229"/>
      <c r="H53" s="234"/>
      <c r="I53" s="233"/>
      <c r="J53" s="233"/>
      <c r="K53" s="233"/>
    </row>
    <row r="54" spans="1:11" ht="13.5">
      <c r="A54" s="229"/>
      <c r="B54" s="230"/>
      <c r="C54" s="233"/>
      <c r="D54" s="233"/>
      <c r="E54" s="233"/>
      <c r="G54" s="229"/>
      <c r="H54" s="230"/>
      <c r="I54" s="233"/>
      <c r="J54" s="233"/>
      <c r="K54" s="233"/>
    </row>
    <row r="55" spans="1:11" ht="13.5">
      <c r="A55" s="229"/>
      <c r="B55" s="234"/>
      <c r="C55" s="233"/>
      <c r="D55" s="233"/>
      <c r="E55" s="233"/>
      <c r="G55" s="229"/>
      <c r="H55" s="234"/>
      <c r="I55" s="233"/>
      <c r="J55" s="233"/>
      <c r="K55" s="233"/>
    </row>
    <row r="56" spans="1:11" ht="13.5">
      <c r="A56" s="229"/>
      <c r="B56" s="234"/>
      <c r="C56" s="233"/>
      <c r="D56" s="233"/>
      <c r="E56" s="233"/>
      <c r="G56" s="229"/>
      <c r="H56" s="234"/>
      <c r="I56" s="233"/>
      <c r="J56" s="233"/>
      <c r="K56" s="233"/>
    </row>
    <row r="57" spans="1:11" ht="13.5">
      <c r="A57" s="229"/>
      <c r="B57" s="234"/>
      <c r="C57" s="231"/>
      <c r="D57" s="233"/>
      <c r="E57" s="233"/>
      <c r="G57" s="229"/>
      <c r="H57" s="234"/>
      <c r="I57" s="231"/>
      <c r="J57" s="233"/>
      <c r="K57" s="233"/>
    </row>
    <row r="58" spans="1:11" ht="13.5">
      <c r="A58" s="229"/>
      <c r="B58" s="234"/>
      <c r="C58" s="231"/>
      <c r="D58" s="233"/>
      <c r="E58" s="231"/>
      <c r="G58" s="229"/>
      <c r="H58" s="234"/>
      <c r="I58" s="231"/>
      <c r="J58" s="233"/>
      <c r="K58" s="231"/>
    </row>
    <row r="59" spans="1:11" ht="13.5">
      <c r="A59" s="229"/>
      <c r="B59" s="234"/>
      <c r="C59" s="233"/>
      <c r="D59" s="233"/>
      <c r="E59" s="233"/>
      <c r="G59" s="229"/>
      <c r="H59" s="234"/>
      <c r="I59" s="233"/>
      <c r="J59" s="233"/>
      <c r="K59" s="233"/>
    </row>
    <row r="60" spans="1:11" ht="13.5">
      <c r="A60" s="229"/>
      <c r="B60" s="234"/>
      <c r="C60" s="233"/>
      <c r="D60" s="233"/>
      <c r="E60" s="233"/>
      <c r="G60" s="229"/>
      <c r="H60" s="234"/>
      <c r="I60" s="233"/>
      <c r="J60" s="233"/>
      <c r="K60" s="233"/>
    </row>
    <row r="61" spans="1:11" ht="13.5">
      <c r="A61" s="229"/>
      <c r="B61" s="234"/>
      <c r="C61" s="233"/>
      <c r="D61" s="233"/>
      <c r="E61" s="233"/>
      <c r="G61" s="229"/>
      <c r="H61" s="234"/>
      <c r="I61" s="233"/>
      <c r="J61" s="233"/>
      <c r="K61" s="233"/>
    </row>
    <row r="62" spans="1:11" ht="13.5">
      <c r="A62" s="229"/>
      <c r="B62" s="234"/>
      <c r="C62" s="233"/>
      <c r="D62" s="233"/>
      <c r="E62" s="233"/>
      <c r="G62" s="229"/>
      <c r="H62" s="234"/>
      <c r="I62" s="233"/>
      <c r="J62" s="233"/>
      <c r="K62" s="233"/>
    </row>
    <row r="63" spans="1:11" ht="13.5">
      <c r="A63" s="229"/>
      <c r="B63" s="234"/>
      <c r="C63" s="231"/>
      <c r="D63" s="233"/>
      <c r="E63" s="233"/>
      <c r="G63" s="229"/>
      <c r="H63" s="234"/>
      <c r="I63" s="231"/>
      <c r="J63" s="233"/>
      <c r="K63" s="233"/>
    </row>
    <row r="64" spans="1:11" ht="13.5">
      <c r="A64" s="229"/>
      <c r="B64" s="234"/>
      <c r="C64" s="233"/>
      <c r="D64" s="233"/>
      <c r="E64" s="233"/>
      <c r="G64" s="229"/>
      <c r="H64" s="234"/>
      <c r="I64" s="233"/>
      <c r="J64" s="233"/>
      <c r="K64" s="233"/>
    </row>
    <row r="65" spans="1:11" ht="13.5">
      <c r="A65" s="229"/>
      <c r="B65" s="234"/>
      <c r="C65" s="231"/>
      <c r="D65" s="233"/>
      <c r="E65" s="233"/>
      <c r="G65" s="229"/>
      <c r="H65" s="234"/>
      <c r="I65" s="231"/>
      <c r="J65" s="233"/>
      <c r="K65" s="233"/>
    </row>
    <row r="66" spans="1:11" ht="13.5">
      <c r="A66" s="229"/>
      <c r="B66" s="234"/>
      <c r="C66" s="233"/>
      <c r="D66" s="233"/>
      <c r="E66" s="233"/>
      <c r="G66" s="229"/>
      <c r="H66" s="234"/>
      <c r="I66" s="233"/>
      <c r="J66" s="233"/>
      <c r="K66" s="233"/>
    </row>
    <row r="67" spans="1:11" ht="13.5">
      <c r="A67" s="229"/>
      <c r="B67" s="234"/>
      <c r="C67" s="233"/>
      <c r="D67" s="233"/>
      <c r="E67" s="233"/>
      <c r="G67" s="229"/>
      <c r="H67" s="234"/>
      <c r="I67" s="233"/>
      <c r="J67" s="233"/>
      <c r="K67" s="233"/>
    </row>
    <row r="68" spans="1:11" ht="13.5">
      <c r="A68" s="229"/>
      <c r="B68" s="234"/>
      <c r="C68" s="233"/>
      <c r="D68" s="233"/>
      <c r="E68" s="233"/>
      <c r="G68" s="229"/>
      <c r="H68" s="234"/>
      <c r="I68" s="233"/>
      <c r="J68" s="233"/>
      <c r="K68" s="233"/>
    </row>
    <row r="69" spans="1:11" ht="13.5">
      <c r="A69" s="229"/>
      <c r="B69" s="234"/>
      <c r="C69" s="233"/>
      <c r="D69" s="233"/>
      <c r="E69" s="233"/>
      <c r="G69" s="229"/>
      <c r="H69" s="234"/>
      <c r="I69" s="233"/>
      <c r="J69" s="233"/>
      <c r="K69" s="233"/>
    </row>
    <row r="70" spans="1:11" ht="13.5">
      <c r="A70" s="229"/>
      <c r="B70" s="234"/>
      <c r="C70" s="233"/>
      <c r="D70" s="233"/>
      <c r="E70" s="233"/>
      <c r="G70" s="229"/>
      <c r="H70" s="234"/>
      <c r="I70" s="233"/>
      <c r="J70" s="233"/>
      <c r="K70" s="233"/>
    </row>
    <row r="71" spans="1:11" ht="13.5">
      <c r="A71" s="229"/>
      <c r="B71" s="234"/>
      <c r="C71" s="233"/>
      <c r="D71" s="233"/>
      <c r="E71" s="233"/>
      <c r="G71" s="229"/>
      <c r="H71" s="234"/>
      <c r="I71" s="233"/>
      <c r="J71" s="233"/>
      <c r="K71" s="233"/>
    </row>
    <row r="72" spans="1:11" ht="13.5">
      <c r="A72" s="911"/>
      <c r="B72" s="911"/>
      <c r="C72" s="202"/>
      <c r="D72" s="202"/>
      <c r="E72" s="202"/>
      <c r="G72" s="911"/>
      <c r="H72" s="911"/>
      <c r="I72" s="202"/>
      <c r="J72" s="202"/>
      <c r="K72" s="202"/>
    </row>
    <row r="73" spans="1:11" ht="13.5">
      <c r="A73" s="202"/>
      <c r="B73" s="202"/>
      <c r="C73" s="202"/>
      <c r="D73" s="202"/>
      <c r="E73" s="202"/>
      <c r="G73" s="202"/>
      <c r="H73" s="202"/>
      <c r="I73" s="202"/>
      <c r="J73" s="202"/>
      <c r="K73" s="202"/>
    </row>
    <row r="74" spans="1:11" ht="13.5">
      <c r="A74" s="202"/>
      <c r="B74" s="202"/>
      <c r="C74" s="202"/>
      <c r="D74" s="202"/>
      <c r="E74" s="202"/>
      <c r="G74" s="202"/>
      <c r="H74" s="202"/>
      <c r="I74" s="202"/>
      <c r="J74" s="202"/>
      <c r="K74" s="202"/>
    </row>
    <row r="75" spans="1:11" ht="13.5">
      <c r="A75" s="202"/>
      <c r="B75" s="202"/>
      <c r="C75" s="202"/>
      <c r="D75" s="202"/>
      <c r="E75" s="202"/>
      <c r="G75" s="202"/>
      <c r="H75" s="202"/>
      <c r="I75" s="202"/>
      <c r="J75" s="202"/>
      <c r="K75" s="202"/>
    </row>
    <row r="76" spans="1:11" ht="13.5">
      <c r="A76" s="202"/>
      <c r="B76" s="202"/>
      <c r="C76" s="202"/>
      <c r="D76" s="202"/>
      <c r="E76" s="202"/>
      <c r="G76" s="202"/>
      <c r="H76" s="202"/>
      <c r="I76" s="202"/>
      <c r="J76" s="202"/>
      <c r="K76" s="202"/>
    </row>
    <row r="77" spans="1:11" ht="13.5">
      <c r="A77" s="202"/>
      <c r="B77" s="202"/>
      <c r="C77" s="202"/>
      <c r="D77" s="202"/>
      <c r="E77" s="202"/>
      <c r="G77" s="202"/>
      <c r="H77" s="202"/>
      <c r="I77" s="202"/>
      <c r="J77" s="202"/>
      <c r="K77" s="202"/>
    </row>
    <row r="78" spans="1:11" ht="13.5">
      <c r="A78" s="202"/>
      <c r="B78" s="202"/>
      <c r="C78" s="202"/>
      <c r="D78" s="202"/>
      <c r="E78" s="202"/>
      <c r="G78" s="202"/>
      <c r="H78" s="202"/>
      <c r="I78" s="202"/>
      <c r="J78" s="202"/>
      <c r="K78" s="202"/>
    </row>
    <row r="79" spans="1:11" ht="13.5">
      <c r="A79" s="202"/>
      <c r="B79" s="202"/>
      <c r="C79" s="202"/>
      <c r="D79" s="202"/>
      <c r="E79" s="202"/>
      <c r="G79" s="202"/>
      <c r="H79" s="202"/>
      <c r="I79" s="202"/>
      <c r="J79" s="202"/>
      <c r="K79" s="202"/>
    </row>
    <row r="80" spans="1:11" ht="13.5">
      <c r="A80" s="202"/>
      <c r="B80" s="202"/>
      <c r="C80" s="202"/>
      <c r="D80" s="202"/>
      <c r="E80" s="202"/>
      <c r="G80" s="202"/>
      <c r="H80" s="202"/>
      <c r="I80" s="202"/>
      <c r="J80" s="202"/>
      <c r="K80" s="202"/>
    </row>
    <row r="81" spans="1:11" ht="13.5">
      <c r="A81" s="202"/>
      <c r="B81" s="202"/>
      <c r="C81" s="202"/>
      <c r="D81" s="202"/>
      <c r="E81" s="202"/>
      <c r="G81" s="202"/>
      <c r="H81" s="202"/>
      <c r="I81" s="202"/>
      <c r="J81" s="202"/>
      <c r="K81" s="202"/>
    </row>
    <row r="82" spans="1:11" ht="13.5">
      <c r="A82" s="202"/>
      <c r="B82" s="202"/>
      <c r="C82" s="202"/>
      <c r="D82" s="202"/>
      <c r="E82" s="202"/>
      <c r="G82" s="202"/>
      <c r="H82" s="202"/>
      <c r="I82" s="202"/>
      <c r="J82" s="202"/>
      <c r="K82" s="202"/>
    </row>
    <row r="83" spans="1:11" ht="13.5">
      <c r="A83" s="202"/>
      <c r="B83" s="202"/>
      <c r="C83" s="202"/>
      <c r="D83" s="202"/>
      <c r="E83" s="202"/>
      <c r="G83" s="202"/>
      <c r="H83" s="202"/>
      <c r="I83" s="202"/>
      <c r="J83" s="202"/>
      <c r="K83" s="202"/>
    </row>
    <row r="84" spans="1:11" ht="13.5">
      <c r="A84" s="202"/>
      <c r="B84" s="202"/>
      <c r="C84" s="202"/>
      <c r="D84" s="202"/>
      <c r="E84" s="202"/>
      <c r="G84" s="202"/>
      <c r="H84" s="202"/>
      <c r="I84" s="202"/>
      <c r="J84" s="202"/>
      <c r="K84" s="202"/>
    </row>
    <row r="85" spans="1:11" ht="13.5">
      <c r="A85" s="202"/>
      <c r="B85" s="202"/>
      <c r="C85" s="202"/>
      <c r="D85" s="202"/>
      <c r="E85" s="202"/>
      <c r="G85" s="202"/>
      <c r="H85" s="202"/>
      <c r="I85" s="202"/>
      <c r="J85" s="202"/>
      <c r="K85" s="202"/>
    </row>
    <row r="86" spans="1:11" ht="13.5">
      <c r="A86" s="202"/>
      <c r="B86" s="202"/>
      <c r="C86" s="202"/>
      <c r="D86" s="202"/>
      <c r="E86" s="202"/>
      <c r="G86" s="202"/>
      <c r="H86" s="202"/>
      <c r="I86" s="202"/>
      <c r="J86" s="202"/>
      <c r="K86" s="202"/>
    </row>
    <row r="87" spans="1:11" ht="13.5">
      <c r="A87" s="202"/>
      <c r="B87" s="202"/>
      <c r="C87" s="202"/>
      <c r="D87" s="202"/>
      <c r="E87" s="202"/>
      <c r="G87" s="202"/>
      <c r="H87" s="202"/>
      <c r="I87" s="202"/>
      <c r="J87" s="202"/>
      <c r="K87" s="202"/>
    </row>
    <row r="88" spans="1:11" ht="13.5">
      <c r="A88" s="202"/>
      <c r="B88" s="202"/>
      <c r="C88" s="202"/>
      <c r="D88" s="202"/>
      <c r="E88" s="202"/>
      <c r="G88" s="202"/>
      <c r="H88" s="202"/>
      <c r="I88" s="202"/>
      <c r="J88" s="202"/>
      <c r="K88" s="202"/>
    </row>
    <row r="89" spans="1:11" ht="13.5">
      <c r="A89" s="202"/>
      <c r="B89" s="202"/>
      <c r="C89" s="202"/>
      <c r="D89" s="202"/>
      <c r="E89" s="202"/>
      <c r="G89" s="202"/>
      <c r="H89" s="202"/>
      <c r="I89" s="202"/>
      <c r="J89" s="202"/>
      <c r="K89" s="202"/>
    </row>
    <row r="90" spans="1:11" ht="13.5">
      <c r="A90" s="202"/>
      <c r="B90" s="202"/>
      <c r="C90" s="202"/>
      <c r="D90" s="202"/>
      <c r="E90" s="202"/>
      <c r="G90" s="202"/>
      <c r="H90" s="202"/>
      <c r="I90" s="202"/>
      <c r="J90" s="202"/>
      <c r="K90" s="202"/>
    </row>
    <row r="91" spans="1:11" ht="13.5">
      <c r="A91" s="202"/>
      <c r="B91" s="202"/>
      <c r="C91" s="202"/>
      <c r="D91" s="202"/>
      <c r="E91" s="202"/>
      <c r="G91" s="202"/>
      <c r="H91" s="202"/>
      <c r="I91" s="202"/>
      <c r="J91" s="202"/>
      <c r="K91" s="202"/>
    </row>
    <row r="92" spans="1:11" ht="13.5">
      <c r="A92" s="202"/>
      <c r="B92" s="202"/>
      <c r="C92" s="202"/>
      <c r="D92" s="202"/>
      <c r="E92" s="202"/>
      <c r="G92" s="202"/>
      <c r="H92" s="202"/>
      <c r="I92" s="202"/>
      <c r="J92" s="202"/>
      <c r="K92" s="202"/>
    </row>
    <row r="93" spans="1:11" ht="13.5">
      <c r="A93" s="202"/>
      <c r="B93" s="202"/>
      <c r="C93" s="202"/>
      <c r="D93" s="202"/>
      <c r="E93" s="202"/>
      <c r="G93" s="202"/>
      <c r="H93" s="202"/>
      <c r="I93" s="202"/>
      <c r="J93" s="202"/>
      <c r="K93" s="202"/>
    </row>
    <row r="94" spans="1:11" ht="13.5">
      <c r="A94" s="202"/>
      <c r="B94" s="202"/>
      <c r="C94" s="202"/>
      <c r="D94" s="202"/>
      <c r="E94" s="202"/>
      <c r="G94" s="202"/>
      <c r="H94" s="202"/>
      <c r="I94" s="202"/>
      <c r="J94" s="202"/>
      <c r="K94" s="202"/>
    </row>
    <row r="95" spans="1:11" ht="13.5">
      <c r="A95" s="202"/>
      <c r="B95" s="202"/>
      <c r="C95" s="202"/>
      <c r="D95" s="202"/>
      <c r="E95" s="202"/>
      <c r="G95" s="202"/>
      <c r="H95" s="202"/>
      <c r="I95" s="202"/>
      <c r="J95" s="202"/>
      <c r="K95" s="202"/>
    </row>
    <row r="96" spans="1:11" ht="13.5">
      <c r="A96" s="202"/>
      <c r="B96" s="202"/>
      <c r="C96" s="202"/>
      <c r="D96" s="202"/>
      <c r="E96" s="202"/>
      <c r="G96" s="202"/>
      <c r="H96" s="202"/>
      <c r="I96" s="202"/>
      <c r="J96" s="202"/>
      <c r="K96" s="202"/>
    </row>
    <row r="97" spans="1:11" ht="13.5">
      <c r="A97" s="202"/>
      <c r="B97" s="202"/>
      <c r="C97" s="202"/>
      <c r="D97" s="202"/>
      <c r="E97" s="202"/>
      <c r="G97" s="202"/>
      <c r="H97" s="202"/>
      <c r="I97" s="202"/>
      <c r="J97" s="202"/>
      <c r="K97" s="202"/>
    </row>
    <row r="98" spans="1:11" ht="13.5">
      <c r="A98" s="202"/>
      <c r="B98" s="202"/>
      <c r="C98" s="202"/>
      <c r="D98" s="202"/>
      <c r="E98" s="202"/>
      <c r="G98" s="202"/>
      <c r="H98" s="202"/>
      <c r="I98" s="202"/>
      <c r="J98" s="202"/>
      <c r="K98" s="202"/>
    </row>
    <row r="99" spans="1:11" ht="13.5">
      <c r="A99" s="202"/>
      <c r="B99" s="202"/>
      <c r="C99" s="202"/>
      <c r="D99" s="202"/>
      <c r="E99" s="202"/>
      <c r="G99" s="202"/>
      <c r="H99" s="202"/>
      <c r="I99" s="202"/>
      <c r="J99" s="202"/>
      <c r="K99" s="202"/>
    </row>
    <row r="100" spans="1:11" ht="13.5">
      <c r="A100" s="202"/>
      <c r="B100" s="202"/>
      <c r="C100" s="202"/>
      <c r="D100" s="202"/>
      <c r="E100" s="202"/>
      <c r="G100" s="202"/>
      <c r="H100" s="202"/>
      <c r="I100" s="202"/>
      <c r="J100" s="202"/>
      <c r="K100" s="202"/>
    </row>
    <row r="101" spans="1:11" ht="13.5">
      <c r="A101" s="202"/>
      <c r="B101" s="202"/>
      <c r="C101" s="202"/>
      <c r="D101" s="202"/>
      <c r="E101" s="202"/>
      <c r="G101" s="202"/>
      <c r="H101" s="202"/>
      <c r="I101" s="202"/>
      <c r="J101" s="202"/>
      <c r="K101" s="202"/>
    </row>
    <row r="102" spans="1:11" ht="13.5">
      <c r="A102" s="202"/>
      <c r="B102" s="202"/>
      <c r="C102" s="202"/>
      <c r="D102" s="202"/>
      <c r="E102" s="202"/>
      <c r="G102" s="202"/>
      <c r="H102" s="202"/>
      <c r="I102" s="202"/>
      <c r="J102" s="202"/>
      <c r="K102" s="202"/>
    </row>
    <row r="103" spans="1:11" ht="13.5">
      <c r="A103" s="202"/>
      <c r="B103" s="202"/>
      <c r="C103" s="202"/>
      <c r="D103" s="202"/>
      <c r="E103" s="202"/>
      <c r="G103" s="202"/>
      <c r="H103" s="202"/>
      <c r="I103" s="202"/>
      <c r="J103" s="202"/>
      <c r="K103" s="202"/>
    </row>
    <row r="104" spans="1:11" ht="13.5">
      <c r="A104" s="202"/>
      <c r="B104" s="202"/>
      <c r="C104" s="202"/>
      <c r="D104" s="202"/>
      <c r="E104" s="202"/>
      <c r="G104" s="202"/>
      <c r="H104" s="202"/>
      <c r="I104" s="202"/>
      <c r="J104" s="202"/>
      <c r="K104" s="202"/>
    </row>
    <row r="105" spans="1:11" ht="13.5">
      <c r="A105" s="202"/>
      <c r="B105" s="202"/>
      <c r="C105" s="202"/>
      <c r="D105" s="202"/>
      <c r="E105" s="202"/>
      <c r="G105" s="202"/>
      <c r="H105" s="202"/>
      <c r="I105" s="202"/>
      <c r="J105" s="202"/>
      <c r="K105" s="202"/>
    </row>
    <row r="106" spans="1:11" ht="13.5">
      <c r="A106" s="202"/>
      <c r="B106" s="202"/>
      <c r="C106" s="202"/>
      <c r="D106" s="202"/>
      <c r="E106" s="202"/>
      <c r="G106" s="202"/>
      <c r="H106" s="202"/>
      <c r="I106" s="202"/>
      <c r="J106" s="202"/>
      <c r="K106" s="202"/>
    </row>
    <row r="107" spans="1:11" ht="13.5">
      <c r="A107" s="202"/>
      <c r="B107" s="202"/>
      <c r="C107" s="202"/>
      <c r="D107" s="202"/>
      <c r="E107" s="202"/>
      <c r="G107" s="202"/>
      <c r="H107" s="202"/>
      <c r="I107" s="202"/>
      <c r="J107" s="202"/>
      <c r="K107" s="202"/>
    </row>
    <row r="108" spans="1:11" ht="13.5">
      <c r="A108" s="202"/>
      <c r="B108" s="202"/>
      <c r="C108" s="202"/>
      <c r="D108" s="202"/>
      <c r="E108" s="202"/>
      <c r="G108" s="202"/>
      <c r="H108" s="202"/>
      <c r="I108" s="202"/>
      <c r="J108" s="202"/>
      <c r="K108" s="202"/>
    </row>
    <row r="109" spans="1:11" ht="13.5">
      <c r="A109" s="202"/>
      <c r="B109" s="202"/>
      <c r="C109" s="202"/>
      <c r="D109" s="202"/>
      <c r="E109" s="202"/>
      <c r="G109" s="202"/>
      <c r="H109" s="202"/>
      <c r="I109" s="202"/>
      <c r="J109" s="202"/>
      <c r="K109" s="202"/>
    </row>
    <row r="110" spans="1:11" ht="13.5">
      <c r="A110" s="202"/>
      <c r="B110" s="202"/>
      <c r="C110" s="202"/>
      <c r="D110" s="202"/>
      <c r="E110" s="202"/>
      <c r="G110" s="202"/>
      <c r="H110" s="202"/>
      <c r="I110" s="202"/>
      <c r="J110" s="202"/>
      <c r="K110" s="202"/>
    </row>
    <row r="111" spans="1:11" ht="13.5">
      <c r="A111" s="202"/>
      <c r="B111" s="202"/>
      <c r="C111" s="202"/>
      <c r="D111" s="202"/>
      <c r="E111" s="202"/>
      <c r="G111" s="202"/>
      <c r="H111" s="202"/>
      <c r="I111" s="202"/>
      <c r="J111" s="202"/>
      <c r="K111" s="202"/>
    </row>
    <row r="112" spans="1:11" ht="13.5">
      <c r="A112" s="202"/>
      <c r="B112" s="202"/>
      <c r="C112" s="202"/>
      <c r="D112" s="202"/>
      <c r="E112" s="202"/>
      <c r="G112" s="202"/>
      <c r="H112" s="202"/>
      <c r="I112" s="202"/>
      <c r="J112" s="202"/>
      <c r="K112" s="202"/>
    </row>
    <row r="113" spans="1:11" ht="13.5">
      <c r="A113" s="202"/>
      <c r="B113" s="202"/>
      <c r="C113" s="202"/>
      <c r="D113" s="202"/>
      <c r="E113" s="202"/>
      <c r="G113" s="202"/>
      <c r="H113" s="202"/>
      <c r="I113" s="202"/>
      <c r="J113" s="202"/>
      <c r="K113" s="202"/>
    </row>
    <row r="114" spans="1:11" ht="13.5">
      <c r="A114" s="202"/>
      <c r="B114" s="202"/>
      <c r="C114" s="202"/>
      <c r="D114" s="202"/>
      <c r="E114" s="202"/>
      <c r="G114" s="202"/>
      <c r="H114" s="202"/>
      <c r="I114" s="202"/>
      <c r="J114" s="202"/>
      <c r="K114" s="202"/>
    </row>
    <row r="115" spans="1:11" ht="13.5">
      <c r="A115" s="202"/>
      <c r="B115" s="202"/>
      <c r="C115" s="202"/>
      <c r="D115" s="202"/>
      <c r="E115" s="202"/>
      <c r="G115" s="202"/>
      <c r="H115" s="202"/>
      <c r="I115" s="202"/>
      <c r="J115" s="202"/>
      <c r="K115" s="202"/>
    </row>
    <row r="116" spans="1:11" ht="13.5">
      <c r="A116" s="202"/>
      <c r="B116" s="202"/>
      <c r="C116" s="202"/>
      <c r="D116" s="202"/>
      <c r="E116" s="202"/>
      <c r="G116" s="202"/>
      <c r="H116" s="202"/>
      <c r="I116" s="202"/>
      <c r="J116" s="202"/>
      <c r="K116" s="202"/>
    </row>
    <row r="117" spans="1:11" ht="13.5">
      <c r="A117" s="202"/>
      <c r="B117" s="202"/>
      <c r="C117" s="202"/>
      <c r="D117" s="202"/>
      <c r="E117" s="202"/>
      <c r="G117" s="202"/>
      <c r="H117" s="202"/>
      <c r="I117" s="202"/>
      <c r="J117" s="202"/>
      <c r="K117" s="202"/>
    </row>
    <row r="118" spans="1:11" ht="13.5">
      <c r="A118" s="202"/>
      <c r="B118" s="202"/>
      <c r="C118" s="202"/>
      <c r="D118" s="202"/>
      <c r="E118" s="202"/>
      <c r="G118" s="202"/>
      <c r="H118" s="202"/>
      <c r="I118" s="202"/>
      <c r="J118" s="202"/>
      <c r="K118" s="202"/>
    </row>
    <row r="119" spans="1:11" ht="13.5">
      <c r="A119" s="202"/>
      <c r="B119" s="202"/>
      <c r="C119" s="202"/>
      <c r="D119" s="202"/>
      <c r="E119" s="202"/>
      <c r="G119" s="202"/>
      <c r="H119" s="202"/>
      <c r="I119" s="202"/>
      <c r="J119" s="202"/>
      <c r="K119" s="202"/>
    </row>
    <row r="120" spans="1:11" ht="13.5">
      <c r="A120" s="202"/>
      <c r="B120" s="202"/>
      <c r="C120" s="202"/>
      <c r="D120" s="202"/>
      <c r="E120" s="202"/>
      <c r="G120" s="202"/>
      <c r="H120" s="202"/>
      <c r="I120" s="202"/>
      <c r="J120" s="202"/>
      <c r="K120" s="202"/>
    </row>
    <row r="121" spans="1:11" ht="13.5">
      <c r="A121" s="202"/>
      <c r="B121" s="202"/>
      <c r="C121" s="202"/>
      <c r="D121" s="202"/>
      <c r="E121" s="202"/>
      <c r="G121" s="202"/>
      <c r="H121" s="202"/>
      <c r="I121" s="202"/>
      <c r="J121" s="202"/>
      <c r="K121" s="202"/>
    </row>
    <row r="122" spans="1:11" ht="13.5">
      <c r="A122" s="202"/>
      <c r="B122" s="202"/>
      <c r="C122" s="202"/>
      <c r="D122" s="202"/>
      <c r="E122" s="202"/>
      <c r="G122" s="202"/>
      <c r="H122" s="202"/>
      <c r="I122" s="202"/>
      <c r="J122" s="202"/>
      <c r="K122" s="202"/>
    </row>
    <row r="123" spans="1:11" ht="13.5">
      <c r="A123" s="202"/>
      <c r="B123" s="202"/>
      <c r="C123" s="202"/>
      <c r="D123" s="202"/>
      <c r="E123" s="202"/>
      <c r="G123" s="202"/>
      <c r="H123" s="202"/>
      <c r="I123" s="202"/>
      <c r="J123" s="202"/>
      <c r="K123" s="202"/>
    </row>
    <row r="124" spans="1:11" ht="13.5">
      <c r="A124" s="202"/>
      <c r="B124" s="202"/>
      <c r="C124" s="202"/>
      <c r="D124" s="202"/>
      <c r="E124" s="202"/>
      <c r="G124" s="202"/>
      <c r="H124" s="202"/>
      <c r="I124" s="202"/>
      <c r="J124" s="202"/>
      <c r="K124" s="202"/>
    </row>
    <row r="125" spans="1:11" ht="13.5">
      <c r="A125" s="202"/>
      <c r="B125" s="202"/>
      <c r="C125" s="202"/>
      <c r="D125" s="202"/>
      <c r="E125" s="202"/>
      <c r="G125" s="202"/>
      <c r="H125" s="202"/>
      <c r="I125" s="202"/>
      <c r="J125" s="202"/>
      <c r="K125" s="202"/>
    </row>
    <row r="126" spans="1:11" ht="13.5">
      <c r="A126" s="202"/>
      <c r="B126" s="202"/>
      <c r="C126" s="202"/>
      <c r="D126" s="202"/>
      <c r="E126" s="202"/>
      <c r="G126" s="202"/>
      <c r="H126" s="202"/>
      <c r="I126" s="202"/>
      <c r="J126" s="202"/>
      <c r="K126" s="202"/>
    </row>
    <row r="127" spans="1:11" ht="13.5">
      <c r="A127" s="202"/>
      <c r="B127" s="202"/>
      <c r="C127" s="202"/>
      <c r="D127" s="202"/>
      <c r="E127" s="202"/>
      <c r="G127" s="202"/>
      <c r="H127" s="202"/>
      <c r="I127" s="202"/>
      <c r="J127" s="202"/>
      <c r="K127" s="202"/>
    </row>
    <row r="128" spans="1:11" ht="13.5">
      <c r="A128" s="202"/>
      <c r="B128" s="202"/>
      <c r="C128" s="202"/>
      <c r="D128" s="202"/>
      <c r="E128" s="202"/>
      <c r="G128" s="202"/>
      <c r="H128" s="202"/>
      <c r="I128" s="202"/>
      <c r="J128" s="202"/>
      <c r="K128" s="202"/>
    </row>
    <row r="129" spans="1:11" ht="13.5">
      <c r="A129" s="202"/>
      <c r="B129" s="202"/>
      <c r="C129" s="202"/>
      <c r="D129" s="202"/>
      <c r="E129" s="202"/>
      <c r="G129" s="202"/>
      <c r="H129" s="202"/>
      <c r="I129" s="202"/>
      <c r="J129" s="202"/>
      <c r="K129" s="202"/>
    </row>
    <row r="130" spans="1:11" ht="13.5">
      <c r="A130" s="202"/>
      <c r="B130" s="202"/>
      <c r="C130" s="202"/>
      <c r="D130" s="202"/>
      <c r="E130" s="202"/>
      <c r="G130" s="202"/>
      <c r="H130" s="202"/>
      <c r="I130" s="202"/>
      <c r="J130" s="202"/>
      <c r="K130" s="202"/>
    </row>
    <row r="131" spans="1:11" ht="13.5">
      <c r="A131" s="202"/>
      <c r="B131" s="202"/>
      <c r="C131" s="202"/>
      <c r="D131" s="202"/>
      <c r="E131" s="202"/>
      <c r="G131" s="202"/>
      <c r="H131" s="202"/>
      <c r="I131" s="202"/>
      <c r="J131" s="202"/>
      <c r="K131" s="202"/>
    </row>
    <row r="132" spans="1:11" ht="13.5">
      <c r="A132" s="202"/>
      <c r="B132" s="202"/>
      <c r="C132" s="202"/>
      <c r="D132" s="202"/>
      <c r="E132" s="202"/>
      <c r="G132" s="202"/>
      <c r="H132" s="202"/>
      <c r="I132" s="202"/>
      <c r="J132" s="202"/>
      <c r="K132" s="202"/>
    </row>
    <row r="133" spans="1:11" ht="13.5">
      <c r="A133" s="202"/>
      <c r="B133" s="202"/>
      <c r="C133" s="202"/>
      <c r="D133" s="202"/>
      <c r="E133" s="202"/>
      <c r="G133" s="202"/>
      <c r="H133" s="202"/>
      <c r="I133" s="202"/>
      <c r="J133" s="202"/>
      <c r="K133" s="202"/>
    </row>
    <row r="134" spans="1:11" ht="13.5">
      <c r="A134" s="202"/>
      <c r="B134" s="202"/>
      <c r="C134" s="202"/>
      <c r="D134" s="202"/>
      <c r="E134" s="202"/>
      <c r="G134" s="202"/>
      <c r="H134" s="202"/>
      <c r="I134" s="202"/>
      <c r="J134" s="202"/>
      <c r="K134" s="202"/>
    </row>
    <row r="135" spans="1:11" ht="13.5">
      <c r="A135" s="202"/>
      <c r="B135" s="202"/>
      <c r="C135" s="202"/>
      <c r="D135" s="202"/>
      <c r="E135" s="202"/>
      <c r="G135" s="202"/>
      <c r="H135" s="202"/>
      <c r="I135" s="202"/>
      <c r="J135" s="202"/>
      <c r="K135" s="202"/>
    </row>
    <row r="136" spans="1:11" ht="13.5">
      <c r="A136" s="202"/>
      <c r="B136" s="202"/>
      <c r="C136" s="202"/>
      <c r="D136" s="202"/>
      <c r="E136" s="202"/>
      <c r="G136" s="202"/>
      <c r="H136" s="202"/>
      <c r="I136" s="202"/>
      <c r="J136" s="202"/>
      <c r="K136" s="202"/>
    </row>
    <row r="137" spans="1:11" ht="13.5">
      <c r="A137" s="202"/>
      <c r="B137" s="202"/>
      <c r="C137" s="202"/>
      <c r="D137" s="202"/>
      <c r="E137" s="202"/>
      <c r="G137" s="202"/>
      <c r="H137" s="202"/>
      <c r="I137" s="202"/>
      <c r="J137" s="202"/>
      <c r="K137" s="202"/>
    </row>
    <row r="138" spans="1:11" ht="13.5">
      <c r="A138" s="202"/>
      <c r="B138" s="202"/>
      <c r="C138" s="202"/>
      <c r="D138" s="202"/>
      <c r="E138" s="202"/>
      <c r="G138" s="202"/>
      <c r="H138" s="202"/>
      <c r="I138" s="202"/>
      <c r="J138" s="202"/>
      <c r="K138" s="202"/>
    </row>
    <row r="139" spans="1:11" ht="13.5">
      <c r="A139" s="202"/>
      <c r="B139" s="202"/>
      <c r="C139" s="202"/>
      <c r="D139" s="202"/>
      <c r="E139" s="202"/>
      <c r="G139" s="202"/>
      <c r="H139" s="202"/>
      <c r="I139" s="202"/>
      <c r="J139" s="202"/>
      <c r="K139" s="202"/>
    </row>
    <row r="140" spans="1:11" ht="13.5">
      <c r="A140" s="202"/>
      <c r="B140" s="202"/>
      <c r="C140" s="202"/>
      <c r="D140" s="202"/>
      <c r="E140" s="202"/>
      <c r="G140" s="202"/>
      <c r="H140" s="202"/>
      <c r="I140" s="202"/>
      <c r="J140" s="202"/>
      <c r="K140" s="202"/>
    </row>
    <row r="141" spans="1:11" ht="13.5">
      <c r="A141" s="202"/>
      <c r="B141" s="202"/>
      <c r="C141" s="202"/>
      <c r="D141" s="202"/>
      <c r="E141" s="202"/>
      <c r="G141" s="202"/>
      <c r="H141" s="202"/>
      <c r="I141" s="202"/>
      <c r="J141" s="202"/>
      <c r="K141" s="202"/>
    </row>
    <row r="142" spans="1:11" ht="13.5">
      <c r="A142" s="202"/>
      <c r="B142" s="202"/>
      <c r="C142" s="202"/>
      <c r="D142" s="202"/>
      <c r="E142" s="202"/>
      <c r="G142" s="202"/>
      <c r="H142" s="202"/>
      <c r="I142" s="202"/>
      <c r="J142" s="202"/>
      <c r="K142" s="202"/>
    </row>
    <row r="143" spans="1:11" ht="13.5">
      <c r="A143" s="202"/>
      <c r="B143" s="202"/>
      <c r="C143" s="202"/>
      <c r="D143" s="202"/>
      <c r="E143" s="202"/>
      <c r="G143" s="202"/>
      <c r="H143" s="202"/>
      <c r="I143" s="202"/>
      <c r="J143" s="202"/>
      <c r="K143" s="202"/>
    </row>
    <row r="144" spans="1:11" ht="13.5">
      <c r="A144" s="202"/>
      <c r="B144" s="202"/>
      <c r="C144" s="202"/>
      <c r="D144" s="202"/>
      <c r="E144" s="202"/>
      <c r="G144" s="202"/>
      <c r="H144" s="202"/>
      <c r="I144" s="202"/>
      <c r="J144" s="202"/>
      <c r="K144" s="202"/>
    </row>
    <row r="145" spans="1:11" ht="13.5">
      <c r="A145" s="202"/>
      <c r="B145" s="202"/>
      <c r="C145" s="202"/>
      <c r="D145" s="202"/>
      <c r="E145" s="202"/>
      <c r="G145" s="202"/>
      <c r="H145" s="202"/>
      <c r="I145" s="202"/>
      <c r="J145" s="202"/>
      <c r="K145" s="202"/>
    </row>
    <row r="146" spans="1:11" ht="13.5">
      <c r="A146" s="202"/>
      <c r="B146" s="202"/>
      <c r="C146" s="202"/>
      <c r="D146" s="202"/>
      <c r="E146" s="202"/>
      <c r="G146" s="202"/>
      <c r="H146" s="202"/>
      <c r="I146" s="202"/>
      <c r="J146" s="202"/>
      <c r="K146" s="202"/>
    </row>
    <row r="147" spans="1:11" ht="13.5">
      <c r="A147" s="202"/>
      <c r="B147" s="202"/>
      <c r="C147" s="202"/>
      <c r="D147" s="202"/>
      <c r="E147" s="202"/>
      <c r="G147" s="202"/>
      <c r="H147" s="202"/>
      <c r="I147" s="202"/>
      <c r="J147" s="202"/>
      <c r="K147" s="202"/>
    </row>
    <row r="148" spans="1:11" ht="13.5">
      <c r="A148" s="202"/>
      <c r="B148" s="202"/>
      <c r="C148" s="202"/>
      <c r="D148" s="202"/>
      <c r="E148" s="202"/>
      <c r="G148" s="202"/>
      <c r="H148" s="202"/>
      <c r="I148" s="202"/>
      <c r="J148" s="202"/>
      <c r="K148" s="202"/>
    </row>
    <row r="149" spans="1:11" ht="13.5">
      <c r="A149" s="202"/>
      <c r="B149" s="202"/>
      <c r="C149" s="202"/>
      <c r="D149" s="202"/>
      <c r="E149" s="202"/>
      <c r="G149" s="202"/>
      <c r="H149" s="202"/>
      <c r="I149" s="202"/>
      <c r="J149" s="202"/>
      <c r="K149" s="202"/>
    </row>
    <row r="150" spans="1:11" ht="13.5">
      <c r="A150" s="202"/>
      <c r="B150" s="202"/>
      <c r="C150" s="202"/>
      <c r="D150" s="202"/>
      <c r="E150" s="202"/>
      <c r="G150" s="202"/>
      <c r="H150" s="202"/>
      <c r="I150" s="202"/>
      <c r="J150" s="202"/>
      <c r="K150" s="202"/>
    </row>
    <row r="151" spans="1:11" ht="13.5">
      <c r="A151" s="202"/>
      <c r="B151" s="202"/>
      <c r="C151" s="202"/>
      <c r="D151" s="202"/>
      <c r="E151" s="202"/>
      <c r="G151" s="202"/>
      <c r="H151" s="202"/>
      <c r="I151" s="202"/>
      <c r="J151" s="202"/>
      <c r="K151" s="202"/>
    </row>
    <row r="152" spans="1:11" ht="13.5">
      <c r="A152" s="202"/>
      <c r="B152" s="202"/>
      <c r="C152" s="202"/>
      <c r="D152" s="202"/>
      <c r="E152" s="202"/>
      <c r="G152" s="202"/>
      <c r="H152" s="202"/>
      <c r="I152" s="202"/>
      <c r="J152" s="202"/>
      <c r="K152" s="202"/>
    </row>
    <row r="153" spans="1:11" ht="13.5">
      <c r="A153" s="202"/>
      <c r="B153" s="202"/>
      <c r="C153" s="202"/>
      <c r="D153" s="202"/>
      <c r="E153" s="202"/>
      <c r="G153" s="202"/>
      <c r="H153" s="202"/>
      <c r="I153" s="202"/>
      <c r="J153" s="202"/>
      <c r="K153" s="202"/>
    </row>
    <row r="154" spans="1:11" ht="13.5">
      <c r="A154" s="202"/>
      <c r="B154" s="202"/>
      <c r="C154" s="202"/>
      <c r="D154" s="202"/>
      <c r="E154" s="202"/>
      <c r="G154" s="202"/>
      <c r="H154" s="202"/>
      <c r="I154" s="202"/>
      <c r="J154" s="202"/>
      <c r="K154" s="202"/>
    </row>
    <row r="155" spans="1:11" ht="13.5">
      <c r="A155" s="202"/>
      <c r="B155" s="202"/>
      <c r="C155" s="202"/>
      <c r="D155" s="202"/>
      <c r="E155" s="202"/>
      <c r="G155" s="202"/>
      <c r="H155" s="202"/>
      <c r="I155" s="202"/>
      <c r="J155" s="202"/>
      <c r="K155" s="202"/>
    </row>
    <row r="156" spans="1:11" ht="13.5">
      <c r="A156" s="202"/>
      <c r="B156" s="202"/>
      <c r="C156" s="202"/>
      <c r="D156" s="202"/>
      <c r="E156" s="202"/>
      <c r="G156" s="202"/>
      <c r="H156" s="202"/>
      <c r="I156" s="202"/>
      <c r="J156" s="202"/>
      <c r="K156" s="202"/>
    </row>
    <row r="157" spans="1:11" ht="13.5">
      <c r="A157" s="202"/>
      <c r="B157" s="202"/>
      <c r="C157" s="202"/>
      <c r="D157" s="202"/>
      <c r="E157" s="202"/>
      <c r="G157" s="202"/>
      <c r="H157" s="202"/>
      <c r="I157" s="202"/>
      <c r="J157" s="202"/>
      <c r="K157" s="202"/>
    </row>
    <row r="158" spans="1:11" ht="13.5">
      <c r="A158" s="202"/>
      <c r="B158" s="202"/>
      <c r="C158" s="202"/>
      <c r="D158" s="202"/>
      <c r="E158" s="202"/>
      <c r="G158" s="202"/>
      <c r="H158" s="202"/>
      <c r="I158" s="202"/>
      <c r="J158" s="202"/>
      <c r="K158" s="202"/>
    </row>
    <row r="159" spans="1:11" ht="13.5">
      <c r="A159" s="202"/>
      <c r="B159" s="202"/>
      <c r="C159" s="202"/>
      <c r="D159" s="202"/>
      <c r="E159" s="202"/>
      <c r="G159" s="202"/>
      <c r="H159" s="202"/>
      <c r="I159" s="202"/>
      <c r="J159" s="202"/>
      <c r="K159" s="202"/>
    </row>
    <row r="160" spans="1:11" ht="13.5">
      <c r="A160" s="202"/>
      <c r="B160" s="202"/>
      <c r="C160" s="202"/>
      <c r="D160" s="202"/>
      <c r="E160" s="202"/>
      <c r="G160" s="202"/>
      <c r="H160" s="202"/>
      <c r="I160" s="202"/>
      <c r="J160" s="202"/>
      <c r="K160" s="202"/>
    </row>
    <row r="161" spans="1:11" ht="13.5">
      <c r="A161" s="202"/>
      <c r="B161" s="202"/>
      <c r="C161" s="202"/>
      <c r="D161" s="202"/>
      <c r="E161" s="202"/>
      <c r="G161" s="202"/>
      <c r="H161" s="202"/>
      <c r="I161" s="202"/>
      <c r="J161" s="202"/>
      <c r="K161" s="202"/>
    </row>
    <row r="162" spans="1:11" ht="13.5">
      <c r="A162" s="202"/>
      <c r="B162" s="202"/>
      <c r="C162" s="202"/>
      <c r="D162" s="202"/>
      <c r="E162" s="202"/>
      <c r="G162" s="202"/>
      <c r="H162" s="202"/>
      <c r="I162" s="202"/>
      <c r="J162" s="202"/>
      <c r="K162" s="202"/>
    </row>
    <row r="163" spans="1:11" ht="13.5">
      <c r="A163" s="202"/>
      <c r="B163" s="202"/>
      <c r="C163" s="202"/>
      <c r="D163" s="202"/>
      <c r="E163" s="202"/>
      <c r="G163" s="202"/>
      <c r="H163" s="202"/>
      <c r="I163" s="202"/>
      <c r="J163" s="202"/>
      <c r="K163" s="202"/>
    </row>
    <row r="164" spans="1:11" ht="13.5">
      <c r="A164" s="202"/>
      <c r="B164" s="202"/>
      <c r="C164" s="202"/>
      <c r="D164" s="202"/>
      <c r="E164" s="202"/>
      <c r="G164" s="202"/>
      <c r="H164" s="202"/>
      <c r="I164" s="202"/>
      <c r="J164" s="202"/>
      <c r="K164" s="202"/>
    </row>
    <row r="165" spans="1:11" ht="13.5">
      <c r="A165" s="202"/>
      <c r="B165" s="202"/>
      <c r="C165" s="202"/>
      <c r="D165" s="202"/>
      <c r="E165" s="202"/>
      <c r="G165" s="202"/>
      <c r="H165" s="202"/>
      <c r="I165" s="202"/>
      <c r="J165" s="202"/>
      <c r="K165" s="202"/>
    </row>
    <row r="166" spans="1:11" ht="13.5">
      <c r="A166" s="202"/>
      <c r="B166" s="202"/>
      <c r="C166" s="202"/>
      <c r="D166" s="202"/>
      <c r="E166" s="202"/>
      <c r="G166" s="202"/>
      <c r="H166" s="202"/>
      <c r="I166" s="202"/>
      <c r="J166" s="202"/>
      <c r="K166" s="202"/>
    </row>
    <row r="167" spans="1:11" ht="13.5">
      <c r="A167" s="202"/>
      <c r="B167" s="202"/>
      <c r="C167" s="202"/>
      <c r="D167" s="202"/>
      <c r="E167" s="202"/>
      <c r="G167" s="202"/>
      <c r="H167" s="202"/>
      <c r="I167" s="202"/>
      <c r="J167" s="202"/>
      <c r="K167" s="202"/>
    </row>
    <row r="168" spans="1:11" ht="13.5">
      <c r="A168" s="202"/>
      <c r="B168" s="202"/>
      <c r="C168" s="202"/>
      <c r="D168" s="202"/>
      <c r="E168" s="202"/>
      <c r="G168" s="202"/>
      <c r="H168" s="202"/>
      <c r="I168" s="202"/>
      <c r="J168" s="202"/>
      <c r="K168" s="202"/>
    </row>
    <row r="169" spans="1:11" ht="13.5">
      <c r="A169" s="202"/>
      <c r="B169" s="202"/>
      <c r="C169" s="202"/>
      <c r="D169" s="202"/>
      <c r="E169" s="202"/>
      <c r="G169" s="202"/>
      <c r="H169" s="202"/>
      <c r="I169" s="202"/>
      <c r="J169" s="202"/>
      <c r="K169" s="202"/>
    </row>
    <row r="170" spans="1:11" ht="13.5">
      <c r="A170" s="202"/>
      <c r="B170" s="202"/>
      <c r="C170" s="202"/>
      <c r="D170" s="202"/>
      <c r="E170" s="202"/>
      <c r="G170" s="202"/>
      <c r="H170" s="202"/>
      <c r="I170" s="202"/>
      <c r="J170" s="202"/>
      <c r="K170" s="202"/>
    </row>
    <row r="171" spans="1:11" ht="13.5">
      <c r="A171" s="202"/>
      <c r="B171" s="202"/>
      <c r="C171" s="202"/>
      <c r="D171" s="202"/>
      <c r="E171" s="202"/>
      <c r="G171" s="202"/>
      <c r="H171" s="202"/>
      <c r="I171" s="202"/>
      <c r="J171" s="202"/>
      <c r="K171" s="202"/>
    </row>
    <row r="172" spans="1:11" ht="13.5">
      <c r="A172" s="202"/>
      <c r="B172" s="202"/>
      <c r="C172" s="202"/>
      <c r="D172" s="202"/>
      <c r="E172" s="202"/>
      <c r="G172" s="202"/>
      <c r="H172" s="202"/>
      <c r="I172" s="202"/>
      <c r="J172" s="202"/>
      <c r="K172" s="202"/>
    </row>
    <row r="173" spans="1:11" ht="13.5">
      <c r="A173" s="202"/>
      <c r="B173" s="202"/>
      <c r="C173" s="202"/>
      <c r="D173" s="202"/>
      <c r="E173" s="202"/>
      <c r="G173" s="202"/>
      <c r="H173" s="202"/>
      <c r="I173" s="202"/>
      <c r="J173" s="202"/>
      <c r="K173" s="202"/>
    </row>
    <row r="174" spans="1:11" ht="13.5">
      <c r="A174" s="202"/>
      <c r="B174" s="202"/>
      <c r="C174" s="202"/>
      <c r="D174" s="202"/>
      <c r="E174" s="202"/>
      <c r="G174" s="202"/>
      <c r="H174" s="202"/>
      <c r="I174" s="202"/>
      <c r="J174" s="202"/>
      <c r="K174" s="202"/>
    </row>
    <row r="175" spans="1:11" ht="13.5">
      <c r="A175" s="202"/>
      <c r="B175" s="202"/>
      <c r="C175" s="202"/>
      <c r="D175" s="202"/>
      <c r="E175" s="202"/>
      <c r="G175" s="202"/>
      <c r="H175" s="202"/>
      <c r="I175" s="202"/>
      <c r="J175" s="202"/>
      <c r="K175" s="202"/>
    </row>
    <row r="176" spans="1:11" ht="13.5">
      <c r="A176" s="202"/>
      <c r="B176" s="202"/>
      <c r="C176" s="202"/>
      <c r="D176" s="202"/>
      <c r="E176" s="202"/>
      <c r="G176" s="202"/>
      <c r="H176" s="202"/>
      <c r="I176" s="202"/>
      <c r="J176" s="202"/>
      <c r="K176" s="202"/>
    </row>
    <row r="177" spans="1:11" ht="13.5">
      <c r="A177" s="202"/>
      <c r="B177" s="202"/>
      <c r="C177" s="202"/>
      <c r="D177" s="202"/>
      <c r="E177" s="202"/>
      <c r="G177" s="202"/>
      <c r="H177" s="202"/>
      <c r="I177" s="202"/>
      <c r="J177" s="202"/>
      <c r="K177" s="202"/>
    </row>
    <row r="178" spans="1:11" ht="13.5">
      <c r="A178" s="202"/>
      <c r="B178" s="202"/>
      <c r="C178" s="202"/>
      <c r="D178" s="202"/>
      <c r="E178" s="202"/>
      <c r="G178" s="202"/>
      <c r="H178" s="202"/>
      <c r="I178" s="202"/>
      <c r="J178" s="202"/>
      <c r="K178" s="202"/>
    </row>
    <row r="179" spans="1:11" ht="13.5">
      <c r="A179" s="202"/>
      <c r="B179" s="202"/>
      <c r="C179" s="202"/>
      <c r="D179" s="202"/>
      <c r="E179" s="202"/>
      <c r="G179" s="202"/>
      <c r="H179" s="202"/>
      <c r="I179" s="202"/>
      <c r="J179" s="202"/>
      <c r="K179" s="202"/>
    </row>
    <row r="180" spans="1:11" ht="13.5">
      <c r="A180" s="202"/>
      <c r="B180" s="202"/>
      <c r="C180" s="202"/>
      <c r="D180" s="202"/>
      <c r="E180" s="202"/>
      <c r="G180" s="202"/>
      <c r="H180" s="202"/>
      <c r="I180" s="202"/>
      <c r="J180" s="202"/>
      <c r="K180" s="202"/>
    </row>
    <row r="181" spans="1:11" ht="13.5">
      <c r="A181" s="202"/>
      <c r="B181" s="202"/>
      <c r="C181" s="202"/>
      <c r="D181" s="202"/>
      <c r="E181" s="202"/>
      <c r="G181" s="202"/>
      <c r="H181" s="202"/>
      <c r="I181" s="202"/>
      <c r="J181" s="202"/>
      <c r="K181" s="202"/>
    </row>
    <row r="182" spans="1:11" ht="13.5">
      <c r="A182" s="202"/>
      <c r="B182" s="202"/>
      <c r="C182" s="202"/>
      <c r="D182" s="202"/>
      <c r="E182" s="202"/>
      <c r="G182" s="202"/>
      <c r="H182" s="202"/>
      <c r="I182" s="202"/>
      <c r="J182" s="202"/>
      <c r="K182" s="202"/>
    </row>
    <row r="183" spans="1:11" ht="13.5">
      <c r="A183" s="202"/>
      <c r="B183" s="202"/>
      <c r="C183" s="202"/>
      <c r="D183" s="202"/>
      <c r="E183" s="202"/>
      <c r="G183" s="202"/>
      <c r="H183" s="202"/>
      <c r="I183" s="202"/>
      <c r="J183" s="202"/>
      <c r="K183" s="202"/>
    </row>
    <row r="184" spans="1:11" ht="13.5">
      <c r="A184" s="202"/>
      <c r="B184" s="202"/>
      <c r="C184" s="202"/>
      <c r="D184" s="202"/>
      <c r="E184" s="202"/>
      <c r="G184" s="202"/>
      <c r="H184" s="202"/>
      <c r="I184" s="202"/>
      <c r="J184" s="202"/>
      <c r="K184" s="202"/>
    </row>
    <row r="185" spans="1:11" ht="13.5">
      <c r="A185" s="202"/>
      <c r="B185" s="202"/>
      <c r="C185" s="202"/>
      <c r="D185" s="202"/>
      <c r="E185" s="202"/>
      <c r="G185" s="202"/>
      <c r="H185" s="202"/>
      <c r="I185" s="202"/>
      <c r="J185" s="202"/>
      <c r="K185" s="202"/>
    </row>
    <row r="186" spans="1:11" ht="13.5">
      <c r="A186" s="202"/>
      <c r="B186" s="202"/>
      <c r="C186" s="202"/>
      <c r="D186" s="202"/>
      <c r="E186" s="202"/>
      <c r="G186" s="202"/>
      <c r="H186" s="202"/>
      <c r="I186" s="202"/>
      <c r="J186" s="202"/>
      <c r="K186" s="202"/>
    </row>
    <row r="187" spans="1:11" ht="13.5">
      <c r="A187" s="202"/>
      <c r="B187" s="202"/>
      <c r="C187" s="202"/>
      <c r="D187" s="202"/>
      <c r="E187" s="202"/>
      <c r="G187" s="202"/>
      <c r="H187" s="202"/>
      <c r="I187" s="202"/>
      <c r="J187" s="202"/>
      <c r="K187" s="202"/>
    </row>
    <row r="188" spans="1:11" ht="13.5">
      <c r="A188" s="202"/>
      <c r="B188" s="202"/>
      <c r="C188" s="202"/>
      <c r="D188" s="202"/>
      <c r="E188" s="202"/>
      <c r="G188" s="202"/>
      <c r="H188" s="202"/>
      <c r="I188" s="202"/>
      <c r="J188" s="202"/>
      <c r="K188" s="202"/>
    </row>
    <row r="189" spans="1:11" ht="13.5">
      <c r="A189" s="202"/>
      <c r="B189" s="202"/>
      <c r="C189" s="202"/>
      <c r="D189" s="202"/>
      <c r="E189" s="202"/>
      <c r="G189" s="202"/>
      <c r="H189" s="202"/>
      <c r="I189" s="202"/>
      <c r="J189" s="202"/>
      <c r="K189" s="202"/>
    </row>
    <row r="190" spans="1:11" ht="13.5">
      <c r="A190" s="202"/>
      <c r="B190" s="202"/>
      <c r="C190" s="202"/>
      <c r="D190" s="202"/>
      <c r="E190" s="202"/>
      <c r="G190" s="202"/>
      <c r="H190" s="202"/>
      <c r="I190" s="202"/>
      <c r="J190" s="202"/>
      <c r="K190" s="202"/>
    </row>
    <row r="191" spans="1:11" ht="13.5">
      <c r="A191" s="202"/>
      <c r="B191" s="202"/>
      <c r="C191" s="202"/>
      <c r="D191" s="202"/>
      <c r="E191" s="202"/>
      <c r="G191" s="202"/>
      <c r="H191" s="202"/>
      <c r="I191" s="202"/>
      <c r="J191" s="202"/>
      <c r="K191" s="202"/>
    </row>
    <row r="192" spans="1:11" ht="13.5">
      <c r="A192" s="202"/>
      <c r="B192" s="202"/>
      <c r="C192" s="202"/>
      <c r="D192" s="202"/>
      <c r="E192" s="202"/>
      <c r="G192" s="202"/>
      <c r="H192" s="202"/>
      <c r="I192" s="202"/>
      <c r="J192" s="202"/>
      <c r="K192" s="202"/>
    </row>
    <row r="193" spans="1:11" ht="13.5">
      <c r="A193" s="202"/>
      <c r="B193" s="202"/>
      <c r="C193" s="202"/>
      <c r="D193" s="202"/>
      <c r="E193" s="202"/>
      <c r="G193" s="202"/>
      <c r="H193" s="202"/>
      <c r="I193" s="202"/>
      <c r="J193" s="202"/>
      <c r="K193" s="202"/>
    </row>
    <row r="194" spans="1:11" ht="13.5">
      <c r="A194" s="202"/>
      <c r="B194" s="202"/>
      <c r="C194" s="202"/>
      <c r="D194" s="202"/>
      <c r="E194" s="202"/>
      <c r="G194" s="202"/>
      <c r="H194" s="202"/>
      <c r="I194" s="202"/>
      <c r="J194" s="202"/>
      <c r="K194" s="202"/>
    </row>
    <row r="195" spans="1:11" ht="13.5">
      <c r="A195" s="202"/>
      <c r="B195" s="202"/>
      <c r="C195" s="202"/>
      <c r="D195" s="202"/>
      <c r="E195" s="202"/>
      <c r="G195" s="202"/>
      <c r="H195" s="202"/>
      <c r="I195" s="202"/>
      <c r="J195" s="202"/>
      <c r="K195" s="202"/>
    </row>
    <row r="196" spans="1:11" ht="13.5">
      <c r="A196" s="202"/>
      <c r="B196" s="202"/>
      <c r="C196" s="202"/>
      <c r="D196" s="202"/>
      <c r="E196" s="202"/>
      <c r="G196" s="202"/>
      <c r="H196" s="202"/>
      <c r="I196" s="202"/>
      <c r="J196" s="202"/>
      <c r="K196" s="202"/>
    </row>
    <row r="197" spans="1:11" ht="13.5">
      <c r="A197" s="202"/>
      <c r="B197" s="202"/>
      <c r="C197" s="202"/>
      <c r="D197" s="202"/>
      <c r="E197" s="202"/>
      <c r="G197" s="202"/>
      <c r="H197" s="202"/>
      <c r="I197" s="202"/>
      <c r="J197" s="202"/>
      <c r="K197" s="202"/>
    </row>
    <row r="198" spans="1:11" ht="13.5">
      <c r="A198" s="202"/>
      <c r="B198" s="202"/>
      <c r="C198" s="202"/>
      <c r="D198" s="202"/>
      <c r="E198" s="202"/>
      <c r="G198" s="202"/>
      <c r="H198" s="202"/>
      <c r="I198" s="202"/>
      <c r="J198" s="202"/>
      <c r="K198" s="202"/>
    </row>
    <row r="199" spans="1:11" ht="13.5">
      <c r="A199" s="202"/>
      <c r="B199" s="202"/>
      <c r="C199" s="202"/>
      <c r="D199" s="202"/>
      <c r="E199" s="202"/>
      <c r="G199" s="202"/>
      <c r="H199" s="202"/>
      <c r="I199" s="202"/>
      <c r="J199" s="202"/>
      <c r="K199" s="202"/>
    </row>
    <row r="200" spans="1:11" ht="13.5">
      <c r="A200" s="202"/>
      <c r="B200" s="202"/>
      <c r="C200" s="202"/>
      <c r="D200" s="202"/>
      <c r="E200" s="202"/>
      <c r="G200" s="202"/>
      <c r="H200" s="202"/>
      <c r="I200" s="202"/>
      <c r="J200" s="202"/>
      <c r="K200" s="202"/>
    </row>
    <row r="201" spans="1:11" ht="13.5">
      <c r="A201" s="202"/>
      <c r="B201" s="202"/>
      <c r="C201" s="202"/>
      <c r="D201" s="202"/>
      <c r="E201" s="202"/>
      <c r="G201" s="202"/>
      <c r="H201" s="202"/>
      <c r="I201" s="202"/>
      <c r="J201" s="202"/>
      <c r="K201" s="202"/>
    </row>
    <row r="202" spans="1:11" ht="13.5">
      <c r="A202" s="202"/>
      <c r="B202" s="202"/>
      <c r="C202" s="202"/>
      <c r="D202" s="202"/>
      <c r="E202" s="202"/>
      <c r="G202" s="202"/>
      <c r="H202" s="202"/>
      <c r="I202" s="202"/>
      <c r="J202" s="202"/>
      <c r="K202" s="202"/>
    </row>
    <row r="203" spans="1:11" ht="13.5">
      <c r="A203" s="202"/>
      <c r="B203" s="202"/>
      <c r="C203" s="202"/>
      <c r="D203" s="202"/>
      <c r="E203" s="202"/>
      <c r="G203" s="202"/>
      <c r="H203" s="202"/>
      <c r="I203" s="202"/>
      <c r="J203" s="202"/>
      <c r="K203" s="202"/>
    </row>
    <row r="204" spans="1:11" ht="13.5">
      <c r="A204" s="202"/>
      <c r="B204" s="202"/>
      <c r="C204" s="202"/>
      <c r="D204" s="202"/>
      <c r="E204" s="202"/>
      <c r="G204" s="202"/>
      <c r="H204" s="202"/>
      <c r="I204" s="202"/>
      <c r="J204" s="202"/>
      <c r="K204" s="202"/>
    </row>
    <row r="205" spans="1:11" ht="13.5">
      <c r="A205" s="202"/>
      <c r="B205" s="202"/>
      <c r="C205" s="202"/>
      <c r="D205" s="202"/>
      <c r="E205" s="202"/>
      <c r="G205" s="202"/>
      <c r="H205" s="202"/>
      <c r="I205" s="202"/>
      <c r="J205" s="202"/>
      <c r="K205" s="202"/>
    </row>
    <row r="206" spans="1:11" ht="13.5">
      <c r="A206" s="202"/>
      <c r="B206" s="202"/>
      <c r="C206" s="202"/>
      <c r="D206" s="202"/>
      <c r="E206" s="202"/>
      <c r="G206" s="202"/>
      <c r="H206" s="202"/>
      <c r="I206" s="202"/>
      <c r="J206" s="202"/>
      <c r="K206" s="202"/>
    </row>
    <row r="207" spans="1:11" ht="13.5">
      <c r="A207" s="202"/>
      <c r="B207" s="202"/>
      <c r="C207" s="202"/>
      <c r="D207" s="202"/>
      <c r="E207" s="202"/>
      <c r="G207" s="202"/>
      <c r="H207" s="202"/>
      <c r="I207" s="202"/>
      <c r="J207" s="202"/>
      <c r="K207" s="202"/>
    </row>
    <row r="208" spans="1:11" ht="13.5">
      <c r="A208" s="202"/>
      <c r="B208" s="202"/>
      <c r="C208" s="202"/>
      <c r="D208" s="202"/>
      <c r="E208" s="202"/>
      <c r="G208" s="202"/>
      <c r="H208" s="202"/>
      <c r="I208" s="202"/>
      <c r="J208" s="202"/>
      <c r="K208" s="202"/>
    </row>
    <row r="209" spans="1:11" ht="13.5">
      <c r="A209" s="202"/>
      <c r="B209" s="202"/>
      <c r="C209" s="202"/>
      <c r="D209" s="202"/>
      <c r="E209" s="202"/>
      <c r="G209" s="202"/>
      <c r="H209" s="202"/>
      <c r="I209" s="202"/>
      <c r="J209" s="202"/>
      <c r="K209" s="202"/>
    </row>
    <row r="210" spans="1:11" ht="13.5">
      <c r="A210" s="202"/>
      <c r="B210" s="202"/>
      <c r="C210" s="202"/>
      <c r="D210" s="202"/>
      <c r="E210" s="202"/>
      <c r="G210" s="202"/>
      <c r="H210" s="202"/>
      <c r="I210" s="202"/>
      <c r="J210" s="202"/>
      <c r="K210" s="202"/>
    </row>
    <row r="211" spans="1:11" ht="13.5">
      <c r="A211" s="202"/>
      <c r="B211" s="202"/>
      <c r="C211" s="202"/>
      <c r="D211" s="202"/>
      <c r="E211" s="202"/>
      <c r="G211" s="202"/>
      <c r="H211" s="202"/>
      <c r="I211" s="202"/>
      <c r="J211" s="202"/>
      <c r="K211" s="202"/>
    </row>
    <row r="212" spans="1:11" ht="13.5">
      <c r="A212" s="202"/>
      <c r="B212" s="202"/>
      <c r="C212" s="202"/>
      <c r="D212" s="202"/>
      <c r="E212" s="202"/>
      <c r="G212" s="202"/>
      <c r="H212" s="202"/>
      <c r="I212" s="202"/>
      <c r="J212" s="202"/>
      <c r="K212" s="202"/>
    </row>
    <row r="213" spans="1:11" ht="13.5">
      <c r="A213" s="202"/>
      <c r="B213" s="202"/>
      <c r="C213" s="202"/>
      <c r="D213" s="202"/>
      <c r="E213" s="202"/>
      <c r="G213" s="202"/>
      <c r="H213" s="202"/>
      <c r="I213" s="202"/>
      <c r="J213" s="202"/>
      <c r="K213" s="202"/>
    </row>
    <row r="214" spans="1:11" ht="13.5">
      <c r="A214" s="202"/>
      <c r="B214" s="202"/>
      <c r="C214" s="202"/>
      <c r="D214" s="202"/>
      <c r="E214" s="202"/>
      <c r="G214" s="202"/>
      <c r="H214" s="202"/>
      <c r="I214" s="202"/>
      <c r="J214" s="202"/>
      <c r="K214" s="202"/>
    </row>
    <row r="215" spans="1:11" ht="13.5">
      <c r="A215" s="202"/>
      <c r="B215" s="202"/>
      <c r="C215" s="202"/>
      <c r="D215" s="202"/>
      <c r="E215" s="202"/>
      <c r="G215" s="202"/>
      <c r="H215" s="202"/>
      <c r="I215" s="202"/>
      <c r="J215" s="202"/>
      <c r="K215" s="202"/>
    </row>
    <row r="216" spans="1:11" ht="13.5">
      <c r="A216" s="202"/>
      <c r="B216" s="202"/>
      <c r="C216" s="202"/>
      <c r="D216" s="202"/>
      <c r="E216" s="202"/>
      <c r="G216" s="202"/>
      <c r="H216" s="202"/>
      <c r="I216" s="202"/>
      <c r="J216" s="202"/>
      <c r="K216" s="202"/>
    </row>
    <row r="217" spans="1:11" ht="13.5">
      <c r="A217" s="202"/>
      <c r="B217" s="202"/>
      <c r="C217" s="202"/>
      <c r="D217" s="202"/>
      <c r="E217" s="202"/>
      <c r="G217" s="202"/>
      <c r="H217" s="202"/>
      <c r="I217" s="202"/>
      <c r="J217" s="202"/>
      <c r="K217" s="202"/>
    </row>
    <row r="218" spans="1:11" ht="13.5">
      <c r="A218" s="202"/>
      <c r="B218" s="202"/>
      <c r="C218" s="202"/>
      <c r="D218" s="202"/>
      <c r="E218" s="202"/>
      <c r="G218" s="202"/>
      <c r="H218" s="202"/>
      <c r="I218" s="202"/>
      <c r="J218" s="202"/>
      <c r="K218" s="202"/>
    </row>
    <row r="219" spans="1:11" ht="13.5">
      <c r="A219" s="202"/>
      <c r="B219" s="202"/>
      <c r="C219" s="202"/>
      <c r="D219" s="202"/>
      <c r="E219" s="202"/>
      <c r="G219" s="202"/>
      <c r="H219" s="202"/>
      <c r="I219" s="202"/>
      <c r="J219" s="202"/>
      <c r="K219" s="202"/>
    </row>
    <row r="220" spans="1:11" ht="13.5">
      <c r="A220" s="202"/>
      <c r="B220" s="202"/>
      <c r="C220" s="202"/>
      <c r="D220" s="202"/>
      <c r="E220" s="202"/>
      <c r="G220" s="202"/>
      <c r="H220" s="202"/>
      <c r="I220" s="202"/>
      <c r="J220" s="202"/>
      <c r="K220" s="202"/>
    </row>
    <row r="221" spans="1:11" ht="13.5">
      <c r="A221" s="202"/>
      <c r="B221" s="202"/>
      <c r="C221" s="202"/>
      <c r="D221" s="202"/>
      <c r="E221" s="202"/>
      <c r="G221" s="202"/>
      <c r="H221" s="202"/>
      <c r="I221" s="202"/>
      <c r="J221" s="202"/>
      <c r="K221" s="202"/>
    </row>
    <row r="222" spans="1:11" ht="13.5">
      <c r="A222" s="202"/>
      <c r="B222" s="202"/>
      <c r="C222" s="202"/>
      <c r="D222" s="202"/>
      <c r="E222" s="202"/>
      <c r="G222" s="202"/>
      <c r="H222" s="202"/>
      <c r="I222" s="202"/>
      <c r="J222" s="202"/>
      <c r="K222" s="202"/>
    </row>
    <row r="223" spans="1:11" ht="13.5">
      <c r="A223" s="202"/>
      <c r="B223" s="202"/>
      <c r="C223" s="202"/>
      <c r="D223" s="202"/>
      <c r="E223" s="202"/>
      <c r="G223" s="202"/>
      <c r="H223" s="202"/>
      <c r="I223" s="202"/>
      <c r="J223" s="202"/>
      <c r="K223" s="202"/>
    </row>
    <row r="224" spans="1:11" ht="13.5">
      <c r="A224" s="202"/>
      <c r="B224" s="202"/>
      <c r="C224" s="202"/>
      <c r="D224" s="202"/>
      <c r="E224" s="202"/>
      <c r="G224" s="202"/>
      <c r="H224" s="202"/>
      <c r="I224" s="202"/>
      <c r="J224" s="202"/>
      <c r="K224" s="202"/>
    </row>
    <row r="225" spans="1:11" ht="13.5">
      <c r="A225" s="202"/>
      <c r="B225" s="202"/>
      <c r="C225" s="202"/>
      <c r="D225" s="202"/>
      <c r="E225" s="202"/>
      <c r="G225" s="202"/>
      <c r="H225" s="202"/>
      <c r="I225" s="202"/>
      <c r="J225" s="202"/>
      <c r="K225" s="202"/>
    </row>
    <row r="226" spans="1:11" ht="13.5">
      <c r="A226" s="202"/>
      <c r="B226" s="202"/>
      <c r="C226" s="202"/>
      <c r="D226" s="202"/>
      <c r="E226" s="202"/>
      <c r="G226" s="202"/>
      <c r="H226" s="202"/>
      <c r="I226" s="202"/>
      <c r="J226" s="202"/>
      <c r="K226" s="202"/>
    </row>
    <row r="227" spans="1:11" ht="13.5">
      <c r="A227" s="202"/>
      <c r="B227" s="202"/>
      <c r="C227" s="202"/>
      <c r="D227" s="202"/>
      <c r="E227" s="202"/>
      <c r="G227" s="202"/>
      <c r="H227" s="202"/>
      <c r="I227" s="202"/>
      <c r="J227" s="202"/>
      <c r="K227" s="202"/>
    </row>
    <row r="228" spans="1:11" ht="13.5">
      <c r="A228" s="202"/>
      <c r="B228" s="202"/>
      <c r="C228" s="202"/>
      <c r="D228" s="202"/>
      <c r="E228" s="202"/>
      <c r="G228" s="202"/>
      <c r="H228" s="202"/>
      <c r="I228" s="202"/>
      <c r="J228" s="202"/>
      <c r="K228" s="202"/>
    </row>
    <row r="229" spans="1:11" ht="13.5">
      <c r="A229" s="202"/>
      <c r="B229" s="202"/>
      <c r="C229" s="202"/>
      <c r="D229" s="202"/>
      <c r="E229" s="202"/>
      <c r="G229" s="202"/>
      <c r="H229" s="202"/>
      <c r="I229" s="202"/>
      <c r="J229" s="202"/>
      <c r="K229" s="202"/>
    </row>
    <row r="230" spans="1:11" ht="13.5">
      <c r="A230" s="202"/>
      <c r="B230" s="202"/>
      <c r="C230" s="202"/>
      <c r="D230" s="202"/>
      <c r="E230" s="202"/>
      <c r="G230" s="202"/>
      <c r="H230" s="202"/>
      <c r="I230" s="202"/>
      <c r="J230" s="202"/>
      <c r="K230" s="202"/>
    </row>
    <row r="231" spans="1:11" ht="13.5">
      <c r="A231" s="202"/>
      <c r="B231" s="202"/>
      <c r="C231" s="202"/>
      <c r="D231" s="202"/>
      <c r="E231" s="202"/>
      <c r="G231" s="202"/>
      <c r="H231" s="202"/>
      <c r="I231" s="202"/>
      <c r="J231" s="202"/>
      <c r="K231" s="202"/>
    </row>
    <row r="232" spans="1:11" ht="13.5">
      <c r="A232" s="202"/>
      <c r="B232" s="202"/>
      <c r="C232" s="202"/>
      <c r="D232" s="202"/>
      <c r="E232" s="202"/>
      <c r="G232" s="202"/>
      <c r="H232" s="202"/>
      <c r="I232" s="202"/>
      <c r="J232" s="202"/>
      <c r="K232" s="202"/>
    </row>
    <row r="233" spans="1:11" ht="13.5">
      <c r="A233" s="202"/>
      <c r="B233" s="202"/>
      <c r="C233" s="202"/>
      <c r="D233" s="202"/>
      <c r="E233" s="202"/>
      <c r="G233" s="202"/>
      <c r="H233" s="202"/>
      <c r="I233" s="202"/>
      <c r="J233" s="202"/>
      <c r="K233" s="202"/>
    </row>
    <row r="234" spans="1:11" ht="13.5">
      <c r="A234" s="202"/>
      <c r="B234" s="202"/>
      <c r="C234" s="202"/>
      <c r="D234" s="202"/>
      <c r="E234" s="202"/>
      <c r="G234" s="202"/>
      <c r="H234" s="202"/>
      <c r="I234" s="202"/>
      <c r="J234" s="202"/>
      <c r="K234" s="202"/>
    </row>
    <row r="235" spans="1:11" ht="13.5">
      <c r="A235" s="202"/>
      <c r="B235" s="202"/>
      <c r="C235" s="202"/>
      <c r="D235" s="202"/>
      <c r="E235" s="202"/>
      <c r="G235" s="202"/>
      <c r="H235" s="202"/>
      <c r="I235" s="202"/>
      <c r="J235" s="202"/>
      <c r="K235" s="202"/>
    </row>
    <row r="236" spans="1:11" ht="13.5">
      <c r="A236" s="202"/>
      <c r="B236" s="202"/>
      <c r="C236" s="202"/>
      <c r="D236" s="202"/>
      <c r="E236" s="202"/>
      <c r="G236" s="202"/>
      <c r="H236" s="202"/>
      <c r="I236" s="202"/>
      <c r="J236" s="202"/>
      <c r="K236" s="202"/>
    </row>
    <row r="237" spans="1:11" ht="13.5">
      <c r="A237" s="202"/>
      <c r="B237" s="202"/>
      <c r="C237" s="202"/>
      <c r="D237" s="202"/>
      <c r="E237" s="202"/>
      <c r="G237" s="202"/>
      <c r="H237" s="202"/>
      <c r="I237" s="202"/>
      <c r="J237" s="202"/>
      <c r="K237" s="202"/>
    </row>
    <row r="238" spans="1:11" ht="13.5">
      <c r="A238" s="202"/>
      <c r="B238" s="202"/>
      <c r="C238" s="202"/>
      <c r="D238" s="202"/>
      <c r="E238" s="202"/>
      <c r="G238" s="202"/>
      <c r="H238" s="202"/>
      <c r="I238" s="202"/>
      <c r="J238" s="202"/>
      <c r="K238" s="202"/>
    </row>
    <row r="239" spans="1:11" ht="13.5">
      <c r="A239" s="202"/>
      <c r="B239" s="202"/>
      <c r="C239" s="202"/>
      <c r="D239" s="202"/>
      <c r="E239" s="202"/>
      <c r="G239" s="202"/>
      <c r="H239" s="202"/>
      <c r="I239" s="202"/>
      <c r="J239" s="202"/>
      <c r="K239" s="202"/>
    </row>
    <row r="240" spans="1:11" ht="13.5">
      <c r="A240" s="202"/>
      <c r="B240" s="202"/>
      <c r="C240" s="202"/>
      <c r="D240" s="202"/>
      <c r="E240" s="202"/>
      <c r="G240" s="202"/>
      <c r="H240" s="202"/>
      <c r="I240" s="202"/>
      <c r="J240" s="202"/>
      <c r="K240" s="202"/>
    </row>
    <row r="241" spans="1:11" ht="13.5">
      <c r="A241" s="202"/>
      <c r="B241" s="202"/>
      <c r="C241" s="202"/>
      <c r="D241" s="202"/>
      <c r="E241" s="202"/>
      <c r="G241" s="202"/>
      <c r="H241" s="202"/>
      <c r="I241" s="202"/>
      <c r="J241" s="202"/>
      <c r="K241" s="202"/>
    </row>
    <row r="242" spans="1:11" ht="13.5">
      <c r="A242" s="202"/>
      <c r="B242" s="202"/>
      <c r="C242" s="202"/>
      <c r="D242" s="202"/>
      <c r="E242" s="202"/>
      <c r="G242" s="202"/>
      <c r="H242" s="202"/>
      <c r="I242" s="202"/>
      <c r="J242" s="202"/>
      <c r="K242" s="202"/>
    </row>
    <row r="243" spans="1:11" ht="13.5">
      <c r="A243" s="202"/>
      <c r="B243" s="202"/>
      <c r="C243" s="202"/>
      <c r="D243" s="202"/>
      <c r="E243" s="202"/>
      <c r="G243" s="202"/>
      <c r="H243" s="202"/>
      <c r="I243" s="202"/>
      <c r="J243" s="202"/>
      <c r="K243" s="202"/>
    </row>
    <row r="244" spans="1:11" ht="13.5">
      <c r="A244" s="202"/>
      <c r="B244" s="202"/>
      <c r="C244" s="202"/>
      <c r="D244" s="202"/>
      <c r="E244" s="202"/>
      <c r="G244" s="202"/>
      <c r="H244" s="202"/>
      <c r="I244" s="202"/>
      <c r="J244" s="202"/>
      <c r="K244" s="202"/>
    </row>
    <row r="245" spans="1:11" ht="13.5">
      <c r="A245" s="202"/>
      <c r="B245" s="202"/>
      <c r="C245" s="202"/>
      <c r="D245" s="202"/>
      <c r="E245" s="202"/>
      <c r="G245" s="202"/>
      <c r="H245" s="202"/>
      <c r="I245" s="202"/>
      <c r="J245" s="202"/>
      <c r="K245" s="202"/>
    </row>
    <row r="246" spans="1:11" ht="13.5">
      <c r="A246" s="202"/>
      <c r="B246" s="202"/>
      <c r="C246" s="202"/>
      <c r="D246" s="202"/>
      <c r="E246" s="202"/>
      <c r="G246" s="202"/>
      <c r="H246" s="202"/>
      <c r="I246" s="202"/>
      <c r="J246" s="202"/>
      <c r="K246" s="202"/>
    </row>
    <row r="247" spans="1:11" ht="13.5">
      <c r="A247" s="202"/>
      <c r="B247" s="202"/>
      <c r="C247" s="202"/>
      <c r="D247" s="202"/>
      <c r="E247" s="202"/>
      <c r="G247" s="202"/>
      <c r="H247" s="202"/>
      <c r="I247" s="202"/>
      <c r="J247" s="202"/>
      <c r="K247" s="202"/>
    </row>
    <row r="248" spans="1:11" ht="13.5">
      <c r="A248" s="202"/>
      <c r="B248" s="202"/>
      <c r="C248" s="202"/>
      <c r="D248" s="202"/>
      <c r="E248" s="202"/>
      <c r="G248" s="202"/>
      <c r="H248" s="202"/>
      <c r="I248" s="202"/>
      <c r="J248" s="202"/>
      <c r="K248" s="202"/>
    </row>
    <row r="249" spans="1:11" ht="13.5">
      <c r="A249" s="202"/>
      <c r="B249" s="202"/>
      <c r="C249" s="202"/>
      <c r="D249" s="202"/>
      <c r="E249" s="202"/>
      <c r="G249" s="202"/>
      <c r="H249" s="202"/>
      <c r="I249" s="202"/>
      <c r="J249" s="202"/>
      <c r="K249" s="202"/>
    </row>
    <row r="250" spans="1:11" ht="13.5">
      <c r="A250" s="202"/>
      <c r="B250" s="202"/>
      <c r="C250" s="202"/>
      <c r="D250" s="202"/>
      <c r="E250" s="202"/>
      <c r="G250" s="202"/>
      <c r="H250" s="202"/>
      <c r="I250" s="202"/>
      <c r="J250" s="202"/>
      <c r="K250" s="202"/>
    </row>
    <row r="251" spans="1:11" ht="13.5">
      <c r="A251" s="202"/>
      <c r="B251" s="202"/>
      <c r="C251" s="202"/>
      <c r="D251" s="202"/>
      <c r="E251" s="202"/>
      <c r="G251" s="202"/>
      <c r="H251" s="202"/>
      <c r="I251" s="202"/>
      <c r="J251" s="202"/>
      <c r="K251" s="202"/>
    </row>
    <row r="252" spans="1:11" ht="13.5" customHeight="1">
      <c r="A252" s="202"/>
      <c r="B252" s="202"/>
      <c r="C252" s="202"/>
      <c r="D252" s="202"/>
      <c r="E252" s="202"/>
      <c r="G252" s="202"/>
      <c r="H252" s="202"/>
      <c r="I252" s="202"/>
      <c r="J252" s="202"/>
      <c r="K252" s="202"/>
    </row>
    <row r="253" spans="1:11" ht="13.5" customHeight="1">
      <c r="A253" s="202"/>
      <c r="B253" s="202"/>
      <c r="C253" s="202"/>
      <c r="D253" s="202"/>
      <c r="E253" s="202"/>
      <c r="G253" s="202"/>
      <c r="H253" s="202"/>
      <c r="I253" s="202"/>
      <c r="J253" s="202"/>
      <c r="K253" s="202"/>
    </row>
    <row r="254" spans="1:11" ht="13.5" customHeight="1">
      <c r="A254" s="202"/>
      <c r="B254" s="202"/>
      <c r="C254" s="202"/>
      <c r="D254" s="202"/>
      <c r="E254" s="202"/>
      <c r="G254" s="202"/>
      <c r="H254" s="202"/>
      <c r="I254" s="202"/>
      <c r="J254" s="202"/>
      <c r="K254" s="202"/>
    </row>
    <row r="255" spans="1:11" ht="13.5" customHeight="1">
      <c r="A255" s="202"/>
      <c r="B255" s="202"/>
      <c r="C255" s="202"/>
      <c r="D255" s="202"/>
      <c r="E255" s="202"/>
      <c r="G255" s="202"/>
      <c r="H255" s="202"/>
      <c r="I255" s="202"/>
      <c r="J255" s="202"/>
      <c r="K255" s="202"/>
    </row>
    <row r="256" spans="1:11" ht="13.5" customHeight="1">
      <c r="A256" s="202"/>
      <c r="B256" s="202"/>
      <c r="C256" s="202"/>
      <c r="D256" s="202"/>
      <c r="E256" s="202"/>
      <c r="G256" s="202"/>
      <c r="H256" s="202"/>
      <c r="I256" s="202"/>
      <c r="J256" s="202"/>
      <c r="K256" s="202"/>
    </row>
    <row r="257" spans="1:11" ht="13.5" customHeight="1">
      <c r="A257" s="202"/>
      <c r="B257" s="202"/>
      <c r="C257" s="202"/>
      <c r="D257" s="202"/>
      <c r="E257" s="202"/>
      <c r="G257" s="202"/>
      <c r="H257" s="202"/>
      <c r="I257" s="202"/>
      <c r="J257" s="202"/>
      <c r="K257" s="202"/>
    </row>
    <row r="258" spans="1:11" ht="13.5" customHeight="1">
      <c r="A258" s="202"/>
      <c r="B258" s="202"/>
      <c r="C258" s="202"/>
      <c r="D258" s="202"/>
      <c r="E258" s="202"/>
      <c r="G258" s="202"/>
      <c r="H258" s="202"/>
      <c r="I258" s="202"/>
      <c r="J258" s="202"/>
      <c r="K258" s="202"/>
    </row>
    <row r="259" spans="1:11" ht="13.5" customHeight="1">
      <c r="A259" s="202"/>
      <c r="B259" s="202"/>
      <c r="C259" s="202"/>
      <c r="D259" s="202"/>
      <c r="E259" s="202"/>
      <c r="G259" s="202"/>
      <c r="H259" s="202"/>
      <c r="I259" s="202"/>
      <c r="J259" s="202"/>
      <c r="K259" s="202"/>
    </row>
    <row r="260" spans="1:11" ht="13.5" customHeight="1">
      <c r="A260" s="202"/>
      <c r="B260" s="202"/>
      <c r="C260" s="202"/>
      <c r="D260" s="202"/>
      <c r="E260" s="202"/>
      <c r="G260" s="202"/>
      <c r="H260" s="202"/>
      <c r="I260" s="202"/>
      <c r="J260" s="202"/>
      <c r="K260" s="202"/>
    </row>
    <row r="261" spans="1:11" ht="13.5" customHeight="1">
      <c r="A261" s="202"/>
      <c r="B261" s="202"/>
      <c r="C261" s="202"/>
      <c r="D261" s="202"/>
      <c r="E261" s="202"/>
      <c r="G261" s="202"/>
      <c r="H261" s="202"/>
      <c r="I261" s="202"/>
      <c r="J261" s="202"/>
      <c r="K261" s="202"/>
    </row>
    <row r="262" spans="1:11" ht="13.5" customHeight="1">
      <c r="A262" s="202"/>
      <c r="B262" s="202"/>
      <c r="C262" s="202"/>
      <c r="D262" s="202"/>
      <c r="E262" s="202"/>
      <c r="G262" s="202"/>
      <c r="H262" s="202"/>
      <c r="I262" s="202"/>
      <c r="J262" s="202"/>
      <c r="K262" s="202"/>
    </row>
    <row r="263" spans="1:11" ht="13.5" customHeight="1">
      <c r="A263" s="202"/>
      <c r="B263" s="202"/>
      <c r="C263" s="202"/>
      <c r="D263" s="202"/>
      <c r="E263" s="202"/>
      <c r="G263" s="202"/>
      <c r="H263" s="202"/>
      <c r="I263" s="202"/>
      <c r="J263" s="202"/>
      <c r="K263" s="202"/>
    </row>
    <row r="264" spans="1:11" ht="13.5" customHeight="1">
      <c r="A264" s="202"/>
      <c r="B264" s="202"/>
      <c r="C264" s="202"/>
      <c r="D264" s="202"/>
      <c r="E264" s="202"/>
      <c r="G264" s="202"/>
      <c r="H264" s="202"/>
      <c r="I264" s="202"/>
      <c r="J264" s="202"/>
      <c r="K264" s="202"/>
    </row>
    <row r="265" spans="1:11" ht="13.5" customHeight="1">
      <c r="A265" s="202"/>
      <c r="B265" s="202"/>
      <c r="C265" s="202"/>
      <c r="D265" s="202"/>
      <c r="E265" s="202"/>
      <c r="G265" s="202"/>
      <c r="H265" s="202"/>
      <c r="I265" s="202"/>
      <c r="J265" s="202"/>
      <c r="K265" s="202"/>
    </row>
    <row r="266" spans="1:11" ht="13.5" customHeight="1">
      <c r="A266" s="202"/>
      <c r="B266" s="202"/>
      <c r="C266" s="202"/>
      <c r="D266" s="202"/>
      <c r="E266" s="202"/>
      <c r="G266" s="202"/>
      <c r="H266" s="202"/>
      <c r="I266" s="202"/>
      <c r="J266" s="202"/>
      <c r="K266" s="202"/>
    </row>
    <row r="267" spans="1:11" ht="13.5" customHeight="1">
      <c r="A267" s="202"/>
      <c r="B267" s="202"/>
      <c r="C267" s="202"/>
      <c r="D267" s="202"/>
      <c r="E267" s="202"/>
      <c r="G267" s="202"/>
      <c r="H267" s="202"/>
      <c r="I267" s="202"/>
      <c r="J267" s="202"/>
      <c r="K267" s="202"/>
    </row>
    <row r="268" spans="1:11" ht="13.5" customHeight="1">
      <c r="A268" s="202"/>
      <c r="B268" s="202"/>
      <c r="C268" s="202"/>
      <c r="D268" s="202"/>
      <c r="E268" s="202"/>
      <c r="G268" s="202"/>
      <c r="H268" s="202"/>
      <c r="I268" s="202"/>
      <c r="J268" s="202"/>
      <c r="K268" s="202"/>
    </row>
    <row r="269" spans="1:11" ht="13.5" customHeight="1">
      <c r="A269" s="202"/>
      <c r="B269" s="202"/>
      <c r="C269" s="202"/>
      <c r="D269" s="202"/>
      <c r="E269" s="202"/>
      <c r="G269" s="202"/>
      <c r="H269" s="202"/>
      <c r="I269" s="202"/>
      <c r="J269" s="202"/>
      <c r="K269" s="202"/>
    </row>
    <row r="270" spans="1:11" ht="13.5" customHeight="1">
      <c r="A270" s="202"/>
      <c r="B270" s="202"/>
      <c r="C270" s="202"/>
      <c r="D270" s="202"/>
      <c r="E270" s="202"/>
      <c r="G270" s="202"/>
      <c r="H270" s="202"/>
      <c r="I270" s="202"/>
      <c r="J270" s="202"/>
      <c r="K270" s="202"/>
    </row>
    <row r="271" spans="1:11" ht="13.5" customHeight="1">
      <c r="A271" s="202"/>
      <c r="B271" s="202"/>
      <c r="C271" s="202"/>
      <c r="D271" s="202"/>
      <c r="E271" s="202"/>
      <c r="G271" s="202"/>
      <c r="H271" s="202"/>
      <c r="I271" s="202"/>
      <c r="J271" s="202"/>
      <c r="K271" s="202"/>
    </row>
    <row r="272" spans="1:11" ht="13.5" customHeight="1">
      <c r="A272" s="202"/>
      <c r="B272" s="202"/>
      <c r="C272" s="202"/>
      <c r="D272" s="202"/>
      <c r="E272" s="202"/>
      <c r="G272" s="202"/>
      <c r="H272" s="202"/>
      <c r="I272" s="202"/>
      <c r="J272" s="202"/>
      <c r="K272" s="202"/>
    </row>
    <row r="273" spans="1:11" ht="13.5" customHeight="1">
      <c r="A273" s="202"/>
      <c r="B273" s="202"/>
      <c r="C273" s="202"/>
      <c r="D273" s="202"/>
      <c r="E273" s="202"/>
      <c r="G273" s="202"/>
      <c r="H273" s="202"/>
      <c r="I273" s="202"/>
      <c r="J273" s="202"/>
      <c r="K273" s="202"/>
    </row>
    <row r="274" spans="1:11" ht="13.5" customHeight="1">
      <c r="A274" s="202"/>
      <c r="B274" s="202"/>
      <c r="C274" s="202"/>
      <c r="D274" s="202"/>
      <c r="E274" s="202"/>
      <c r="G274" s="202"/>
      <c r="H274" s="202"/>
      <c r="I274" s="202"/>
      <c r="J274" s="202"/>
      <c r="K274" s="202"/>
    </row>
    <row r="275" spans="1:11" ht="13.5" customHeight="1">
      <c r="A275" s="202"/>
      <c r="B275" s="202"/>
      <c r="C275" s="202"/>
      <c r="D275" s="202"/>
      <c r="E275" s="202"/>
      <c r="G275" s="202"/>
      <c r="H275" s="202"/>
      <c r="I275" s="202"/>
      <c r="J275" s="202"/>
      <c r="K275" s="202"/>
    </row>
    <row r="276" spans="1:11" ht="13.5" customHeight="1">
      <c r="A276" s="202"/>
      <c r="B276" s="202"/>
      <c r="C276" s="202"/>
      <c r="D276" s="202"/>
      <c r="E276" s="202"/>
      <c r="G276" s="202"/>
      <c r="H276" s="202"/>
      <c r="I276" s="202"/>
      <c r="J276" s="202"/>
      <c r="K276" s="202"/>
    </row>
    <row r="277" spans="1:11" ht="13.5" customHeight="1">
      <c r="A277" s="202"/>
      <c r="B277" s="202"/>
      <c r="C277" s="202"/>
      <c r="D277" s="202"/>
      <c r="E277" s="202"/>
      <c r="G277" s="202"/>
      <c r="H277" s="202"/>
      <c r="I277" s="202"/>
      <c r="J277" s="202"/>
      <c r="K277" s="202"/>
    </row>
    <row r="278" spans="1:11" ht="13.5" customHeight="1">
      <c r="A278" s="202"/>
      <c r="B278" s="202"/>
      <c r="C278" s="202"/>
      <c r="D278" s="202"/>
      <c r="E278" s="202"/>
      <c r="G278" s="202"/>
      <c r="H278" s="202"/>
      <c r="I278" s="202"/>
      <c r="J278" s="202"/>
      <c r="K278" s="202"/>
    </row>
    <row r="279" spans="1:11" ht="13.5" customHeight="1">
      <c r="A279" s="202"/>
      <c r="B279" s="202"/>
      <c r="C279" s="202"/>
      <c r="D279" s="202"/>
      <c r="E279" s="202"/>
      <c r="G279" s="202"/>
      <c r="H279" s="202"/>
      <c r="I279" s="202"/>
      <c r="J279" s="202"/>
      <c r="K279" s="202"/>
    </row>
    <row r="280" spans="1:11" ht="13.5" customHeight="1">
      <c r="A280" s="202"/>
      <c r="B280" s="202"/>
      <c r="C280" s="202"/>
      <c r="D280" s="202"/>
      <c r="E280" s="202"/>
      <c r="G280" s="202"/>
      <c r="H280" s="202"/>
      <c r="I280" s="202"/>
      <c r="J280" s="202"/>
      <c r="K280" s="202"/>
    </row>
    <row r="281" spans="1:11" ht="13.5" customHeight="1">
      <c r="A281" s="202"/>
      <c r="B281" s="202"/>
      <c r="C281" s="202"/>
      <c r="D281" s="202"/>
      <c r="E281" s="202"/>
      <c r="G281" s="202"/>
      <c r="H281" s="202"/>
      <c r="I281" s="202"/>
      <c r="J281" s="202"/>
      <c r="K281" s="202"/>
    </row>
    <row r="282" spans="1:11" ht="13.5" customHeight="1">
      <c r="A282" s="202"/>
      <c r="B282" s="202"/>
      <c r="C282" s="202"/>
      <c r="D282" s="202"/>
      <c r="E282" s="202"/>
      <c r="G282" s="202"/>
      <c r="H282" s="202"/>
      <c r="I282" s="202"/>
      <c r="J282" s="202"/>
      <c r="K282" s="202"/>
    </row>
    <row r="283" spans="1:11" ht="13.5" customHeight="1">
      <c r="A283" s="202"/>
      <c r="B283" s="202"/>
      <c r="C283" s="202"/>
      <c r="D283" s="202"/>
      <c r="E283" s="202"/>
      <c r="G283" s="202"/>
      <c r="H283" s="202"/>
      <c r="I283" s="202"/>
      <c r="J283" s="202"/>
      <c r="K283" s="202"/>
    </row>
  </sheetData>
  <sheetProtection/>
  <mergeCells count="4">
    <mergeCell ref="A1:K1"/>
    <mergeCell ref="A72:B72"/>
    <mergeCell ref="G72:H72"/>
    <mergeCell ref="G36:H3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Z82"/>
  <sheetViews>
    <sheetView showGridLines="0" zoomScale="120" zoomScaleNormal="120" zoomScaleSheetLayoutView="64" zoomScalePageLayoutView="0" workbookViewId="0" topLeftCell="A1">
      <selection activeCell="A1" sqref="A1:AP1"/>
    </sheetView>
  </sheetViews>
  <sheetFormatPr defaultColWidth="9.00390625" defaultRowHeight="13.5"/>
  <cols>
    <col min="1" max="1" width="3.625" style="412" customWidth="1"/>
    <col min="2" max="2" width="2.50390625" style="668" bestFit="1" customWidth="1"/>
    <col min="3" max="3" width="2.125" style="668" customWidth="1"/>
    <col min="4" max="4" width="3.25390625" style="668" bestFit="1" customWidth="1"/>
    <col min="5" max="5" width="2.125" style="668" customWidth="1"/>
    <col min="6" max="6" width="1.12109375" style="668" customWidth="1"/>
    <col min="7" max="9" width="1.25" style="668" customWidth="1"/>
    <col min="10" max="11" width="2.125" style="666" customWidth="1"/>
    <col min="12" max="12" width="0.875" style="668" customWidth="1"/>
    <col min="13" max="16" width="2.125" style="668" customWidth="1"/>
    <col min="17" max="20" width="0.875" style="668" customWidth="1"/>
    <col min="21" max="21" width="3.25390625" style="666" bestFit="1" customWidth="1"/>
    <col min="22" max="22" width="2.125" style="666" customWidth="1"/>
    <col min="23" max="23" width="0.875" style="668" customWidth="1"/>
    <col min="24" max="26" width="2.375" style="668" customWidth="1"/>
    <col min="27" max="29" width="2.00390625" style="668" customWidth="1"/>
    <col min="30" max="30" width="2.375" style="666" customWidth="1"/>
    <col min="31" max="31" width="2.125" style="666" customWidth="1"/>
    <col min="32" max="32" width="0.875" style="668" customWidth="1"/>
    <col min="33" max="33" width="1.12109375" style="668" customWidth="1"/>
    <col min="34" max="36" width="2.125" style="668" customWidth="1"/>
    <col min="37" max="39" width="1.12109375" style="668" customWidth="1"/>
    <col min="40" max="40" width="3.25390625" style="666" customWidth="1"/>
    <col min="41" max="41" width="2.125" style="666" customWidth="1"/>
    <col min="42" max="42" width="0.875" style="668" customWidth="1"/>
    <col min="43" max="45" width="2.125" style="668" customWidth="1"/>
    <col min="46" max="48" width="2.375" style="668" customWidth="1"/>
    <col min="49" max="49" width="3.25390625" style="666" bestFit="1" customWidth="1"/>
    <col min="50" max="50" width="2.125" style="666" customWidth="1"/>
    <col min="51" max="51" width="0.875" style="668" customWidth="1"/>
    <col min="52" max="59" width="2.125" style="668" customWidth="1"/>
    <col min="60" max="60" width="3.25390625" style="666" bestFit="1" customWidth="1"/>
    <col min="61" max="61" width="2.125" style="666" customWidth="1"/>
    <col min="62" max="62" width="0.875" style="668" customWidth="1"/>
    <col min="63" max="66" width="2.125" style="668" customWidth="1"/>
    <col min="67" max="69" width="1.4921875" style="668" customWidth="1"/>
    <col min="70" max="70" width="3.25390625" style="666" bestFit="1" customWidth="1"/>
    <col min="71" max="71" width="2.125" style="666" customWidth="1"/>
    <col min="72" max="72" width="0.875" style="668" customWidth="1"/>
    <col min="73" max="76" width="2.125" style="668" customWidth="1"/>
    <col min="77" max="77" width="1.37890625" style="668" customWidth="1"/>
    <col min="78" max="80" width="1.12109375" style="668" customWidth="1"/>
    <col min="81" max="81" width="3.25390625" style="666" bestFit="1" customWidth="1"/>
    <col min="82" max="82" width="2.125" style="666" customWidth="1"/>
    <col min="83" max="83" width="0.875" style="668" customWidth="1"/>
    <col min="84" max="87" width="2.125" style="668" customWidth="1"/>
    <col min="88" max="91" width="1.12109375" style="668" customWidth="1"/>
    <col min="92" max="92" width="3.25390625" style="666" customWidth="1"/>
    <col min="93" max="93" width="2.125" style="666" customWidth="1"/>
    <col min="94" max="94" width="0.875" style="668" customWidth="1"/>
    <col min="95" max="99" width="2.125" style="668" customWidth="1"/>
    <col min="100" max="101" width="1.75390625" style="668" customWidth="1"/>
    <col min="102" max="102" width="2.00390625" style="668" customWidth="1"/>
    <col min="103" max="103" width="3.25390625" style="666" customWidth="1"/>
    <col min="104" max="104" width="2.125" style="666" customWidth="1"/>
    <col min="105" max="16384" width="9.00390625" style="412" customWidth="1"/>
  </cols>
  <sheetData>
    <row r="1" spans="1:104" ht="19.5" customHeight="1">
      <c r="A1" s="979" t="s">
        <v>1157</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79"/>
      <c r="AE1" s="979"/>
      <c r="AF1" s="979"/>
      <c r="AG1" s="979"/>
      <c r="AH1" s="979"/>
      <c r="AI1" s="979"/>
      <c r="AJ1" s="979"/>
      <c r="AK1" s="979"/>
      <c r="AL1" s="979"/>
      <c r="AM1" s="979"/>
      <c r="AN1" s="979"/>
      <c r="AO1" s="979"/>
      <c r="AP1" s="979"/>
      <c r="AQ1" s="410"/>
      <c r="AR1" s="410"/>
      <c r="AS1" s="410"/>
      <c r="AT1" s="410"/>
      <c r="AU1" s="410"/>
      <c r="AV1" s="411"/>
      <c r="AW1" s="411"/>
      <c r="AX1" s="410"/>
      <c r="AY1" s="410"/>
      <c r="AZ1" s="410"/>
      <c r="BA1" s="410"/>
      <c r="BB1" s="410"/>
      <c r="BC1" s="410"/>
      <c r="BD1" s="410"/>
      <c r="BE1" s="410"/>
      <c r="BF1" s="410"/>
      <c r="BG1" s="411"/>
      <c r="BH1" s="411"/>
      <c r="BI1" s="410"/>
      <c r="BJ1" s="410"/>
      <c r="BK1" s="410"/>
      <c r="BL1" s="410"/>
      <c r="BM1" s="410"/>
      <c r="BN1" s="410"/>
      <c r="BO1" s="410"/>
      <c r="BP1" s="410"/>
      <c r="BQ1" s="411"/>
      <c r="BR1" s="411"/>
      <c r="BS1" s="410"/>
      <c r="BT1" s="410"/>
      <c r="BU1" s="410"/>
      <c r="BV1" s="410"/>
      <c r="BW1" s="410"/>
      <c r="BX1" s="410"/>
      <c r="BY1" s="410"/>
      <c r="BZ1" s="410"/>
      <c r="CA1" s="410"/>
      <c r="CB1" s="411"/>
      <c r="CC1" s="411"/>
      <c r="CD1" s="410"/>
      <c r="CE1" s="410"/>
      <c r="CF1" s="410"/>
      <c r="CG1" s="410"/>
      <c r="CH1" s="410"/>
      <c r="CI1" s="410"/>
      <c r="CJ1" s="410"/>
      <c r="CK1" s="410"/>
      <c r="CL1" s="410"/>
      <c r="CM1" s="411"/>
      <c r="CN1" s="411"/>
      <c r="CO1" s="410"/>
      <c r="CP1" s="410"/>
      <c r="CQ1" s="410"/>
      <c r="CR1" s="410"/>
      <c r="CS1" s="410"/>
      <c r="CT1" s="410"/>
      <c r="CU1" s="410"/>
      <c r="CV1" s="410"/>
      <c r="CW1" s="410"/>
      <c r="CX1" s="411"/>
      <c r="CY1" s="411"/>
      <c r="CZ1" s="412"/>
    </row>
    <row r="2" spans="1:104" ht="6.75" customHeight="1" thickBot="1">
      <c r="A2" s="667"/>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410"/>
      <c r="AR2" s="410"/>
      <c r="AS2" s="410"/>
      <c r="AT2" s="410"/>
      <c r="AU2" s="410"/>
      <c r="AV2" s="411"/>
      <c r="AW2" s="411"/>
      <c r="AX2" s="410"/>
      <c r="AY2" s="410"/>
      <c r="AZ2" s="410"/>
      <c r="BA2" s="410"/>
      <c r="BB2" s="410"/>
      <c r="BC2" s="410"/>
      <c r="BD2" s="410"/>
      <c r="BE2" s="410"/>
      <c r="BF2" s="410"/>
      <c r="BG2" s="411"/>
      <c r="BH2" s="411"/>
      <c r="BI2" s="410"/>
      <c r="BJ2" s="410"/>
      <c r="BK2" s="410"/>
      <c r="BL2" s="410"/>
      <c r="BM2" s="410"/>
      <c r="BN2" s="410"/>
      <c r="BO2" s="410"/>
      <c r="BP2" s="410"/>
      <c r="BQ2" s="411"/>
      <c r="BR2" s="411"/>
      <c r="BS2" s="410"/>
      <c r="BT2" s="410"/>
      <c r="BU2" s="410"/>
      <c r="BV2" s="410"/>
      <c r="BW2" s="410"/>
      <c r="BX2" s="410"/>
      <c r="BY2" s="410"/>
      <c r="BZ2" s="410"/>
      <c r="CA2" s="410"/>
      <c r="CB2" s="411"/>
      <c r="CC2" s="411"/>
      <c r="CD2" s="410"/>
      <c r="CE2" s="410"/>
      <c r="CF2" s="410"/>
      <c r="CG2" s="410"/>
      <c r="CH2" s="410"/>
      <c r="CI2" s="410"/>
      <c r="CJ2" s="410"/>
      <c r="CK2" s="410"/>
      <c r="CL2" s="410"/>
      <c r="CM2" s="411"/>
      <c r="CN2" s="411"/>
      <c r="CO2" s="410"/>
      <c r="CP2" s="410"/>
      <c r="CQ2" s="410"/>
      <c r="CR2" s="410"/>
      <c r="CS2" s="410"/>
      <c r="CT2" s="410"/>
      <c r="CU2" s="410"/>
      <c r="CV2" s="410"/>
      <c r="CW2" s="410"/>
      <c r="CX2" s="411"/>
      <c r="CY2" s="411"/>
      <c r="CZ2" s="412"/>
    </row>
    <row r="3" spans="2:104" ht="14.25" thickTop="1">
      <c r="B3" s="1006" t="s">
        <v>796</v>
      </c>
      <c r="C3" s="1007"/>
      <c r="D3" s="1007"/>
      <c r="E3" s="1008"/>
      <c r="F3" s="410"/>
      <c r="G3" s="410"/>
      <c r="H3" s="410"/>
      <c r="I3" s="410"/>
      <c r="J3" s="411"/>
      <c r="K3" s="411"/>
      <c r="L3" s="410"/>
      <c r="M3" s="410"/>
      <c r="N3" s="410"/>
      <c r="O3" s="410"/>
      <c r="P3" s="410"/>
      <c r="Q3" s="410"/>
      <c r="R3" s="410"/>
      <c r="S3" s="410"/>
      <c r="T3" s="410"/>
      <c r="U3" s="411"/>
      <c r="V3" s="411"/>
      <c r="W3" s="410"/>
      <c r="X3" s="410"/>
      <c r="Y3" s="410"/>
      <c r="Z3" s="410"/>
      <c r="AA3" s="410"/>
      <c r="AB3" s="410"/>
      <c r="AC3" s="410"/>
      <c r="AD3" s="411"/>
      <c r="AE3" s="411"/>
      <c r="AF3" s="410"/>
      <c r="AG3" s="410"/>
      <c r="AH3" s="410"/>
      <c r="AI3" s="410"/>
      <c r="AJ3" s="410"/>
      <c r="AK3" s="410"/>
      <c r="AL3" s="410"/>
      <c r="AM3" s="410"/>
      <c r="AN3" s="411"/>
      <c r="AO3" s="411"/>
      <c r="AP3" s="410"/>
      <c r="AQ3" s="410"/>
      <c r="AR3" s="410"/>
      <c r="AS3" s="410"/>
      <c r="AT3" s="410"/>
      <c r="AU3" s="410"/>
      <c r="AV3" s="410"/>
      <c r="AW3" s="411"/>
      <c r="AX3" s="411"/>
      <c r="AY3" s="410"/>
      <c r="AZ3" s="410"/>
      <c r="BA3" s="410"/>
      <c r="BB3" s="410"/>
      <c r="BC3" s="410"/>
      <c r="BD3" s="410"/>
      <c r="BE3" s="410"/>
      <c r="BF3" s="410"/>
      <c r="BG3" s="410"/>
      <c r="BH3" s="411"/>
      <c r="BI3" s="411"/>
      <c r="BJ3" s="410"/>
      <c r="BK3" s="410"/>
      <c r="BL3" s="410"/>
      <c r="BM3" s="410"/>
      <c r="BN3" s="410"/>
      <c r="BO3" s="410"/>
      <c r="BP3" s="410"/>
      <c r="BQ3" s="410"/>
      <c r="BR3" s="411"/>
      <c r="BS3" s="411"/>
      <c r="BT3" s="410"/>
      <c r="BU3" s="410"/>
      <c r="BV3" s="410"/>
      <c r="BW3" s="410"/>
      <c r="BX3" s="410"/>
      <c r="BY3" s="410"/>
      <c r="BZ3" s="410"/>
      <c r="CA3" s="410"/>
      <c r="CB3" s="410"/>
      <c r="CC3" s="411"/>
      <c r="CD3" s="411"/>
      <c r="CE3" s="410"/>
      <c r="CF3" s="410"/>
      <c r="CG3" s="410"/>
      <c r="CH3" s="410"/>
      <c r="CI3" s="410"/>
      <c r="CJ3" s="410"/>
      <c r="CK3" s="410"/>
      <c r="CL3" s="410"/>
      <c r="CM3" s="410"/>
      <c r="CN3" s="411"/>
      <c r="CO3" s="411"/>
      <c r="CP3" s="410"/>
      <c r="CQ3" s="410"/>
      <c r="CR3" s="410"/>
      <c r="CS3" s="410"/>
      <c r="CT3" s="410"/>
      <c r="CU3" s="410"/>
      <c r="CV3" s="410"/>
      <c r="CW3" s="410"/>
      <c r="CX3" s="410"/>
      <c r="CY3" s="411"/>
      <c r="CZ3" s="411"/>
    </row>
    <row r="4" spans="2:104" ht="14.25" thickBot="1">
      <c r="B4" s="1009"/>
      <c r="C4" s="1010"/>
      <c r="D4" s="1010"/>
      <c r="E4" s="1011"/>
      <c r="F4" s="410"/>
      <c r="G4" s="410"/>
      <c r="H4" s="410"/>
      <c r="I4" s="410"/>
      <c r="J4" s="411"/>
      <c r="K4" s="411"/>
      <c r="L4" s="410"/>
      <c r="M4" s="410"/>
      <c r="N4" s="410"/>
      <c r="O4" s="410"/>
      <c r="P4" s="410"/>
      <c r="Q4" s="410"/>
      <c r="R4" s="410"/>
      <c r="S4" s="410"/>
      <c r="T4" s="410"/>
      <c r="U4" s="411"/>
      <c r="V4" s="411"/>
      <c r="W4" s="410"/>
      <c r="X4" s="410"/>
      <c r="Y4" s="410"/>
      <c r="Z4" s="410"/>
      <c r="AA4" s="410"/>
      <c r="AB4" s="410"/>
      <c r="AC4" s="410"/>
      <c r="AD4" s="411"/>
      <c r="AE4" s="411"/>
      <c r="AF4" s="410"/>
      <c r="AG4" s="410"/>
      <c r="AH4" s="410"/>
      <c r="AI4" s="410"/>
      <c r="AJ4" s="410"/>
      <c r="AK4" s="410"/>
      <c r="AL4" s="410"/>
      <c r="AM4" s="410"/>
      <c r="AN4" s="411"/>
      <c r="AO4" s="411"/>
      <c r="AP4" s="410"/>
      <c r="AQ4" s="410"/>
      <c r="AR4" s="410"/>
      <c r="AS4" s="410"/>
      <c r="AT4" s="410"/>
      <c r="AU4" s="410"/>
      <c r="AV4" s="410"/>
      <c r="AW4" s="411"/>
      <c r="AX4" s="411"/>
      <c r="AY4" s="410"/>
      <c r="AZ4" s="410"/>
      <c r="BA4" s="410"/>
      <c r="BB4" s="410"/>
      <c r="BC4" s="410"/>
      <c r="BD4" s="410"/>
      <c r="BE4" s="410"/>
      <c r="BF4" s="410"/>
      <c r="BG4" s="410"/>
      <c r="BH4" s="411"/>
      <c r="BI4" s="411"/>
      <c r="BJ4" s="410"/>
      <c r="BK4" s="410"/>
      <c r="BL4" s="410"/>
      <c r="BM4" s="410"/>
      <c r="BN4" s="410"/>
      <c r="BO4" s="410"/>
      <c r="BP4" s="410"/>
      <c r="BQ4" s="410"/>
      <c r="BR4" s="411"/>
      <c r="BS4" s="411"/>
      <c r="BT4" s="410"/>
      <c r="BU4" s="410"/>
      <c r="BV4" s="410"/>
      <c r="BW4" s="410"/>
      <c r="BX4" s="410"/>
      <c r="BY4" s="410"/>
      <c r="BZ4" s="410"/>
      <c r="CA4" s="410"/>
      <c r="CB4" s="410"/>
      <c r="CC4" s="411"/>
      <c r="CD4" s="411"/>
      <c r="CE4" s="410"/>
      <c r="CF4" s="410"/>
      <c r="CG4" s="410"/>
      <c r="CH4" s="410"/>
      <c r="CI4" s="410"/>
      <c r="CJ4" s="410"/>
      <c r="CK4" s="410"/>
      <c r="CL4" s="410"/>
      <c r="CM4" s="410"/>
      <c r="CN4" s="411"/>
      <c r="CO4" s="411"/>
      <c r="CP4" s="410"/>
      <c r="CQ4" s="410"/>
      <c r="CR4" s="410"/>
      <c r="CS4" s="410"/>
      <c r="CT4" s="410"/>
      <c r="CU4" s="410"/>
      <c r="CV4" s="410"/>
      <c r="CW4" s="410"/>
      <c r="CX4" s="410"/>
      <c r="CY4" s="411"/>
      <c r="CZ4" s="411"/>
    </row>
    <row r="5" spans="4:104" ht="14.25" thickTop="1">
      <c r="D5" s="419"/>
      <c r="E5" s="410"/>
      <c r="F5" s="410"/>
      <c r="G5" s="410"/>
      <c r="H5" s="410"/>
      <c r="I5" s="410"/>
      <c r="J5" s="411"/>
      <c r="K5" s="411"/>
      <c r="L5" s="410"/>
      <c r="M5" s="410"/>
      <c r="N5" s="410"/>
      <c r="O5" s="410"/>
      <c r="P5" s="410"/>
      <c r="Q5" s="410"/>
      <c r="R5" s="410"/>
      <c r="S5" s="410"/>
      <c r="T5" s="410"/>
      <c r="U5" s="411"/>
      <c r="V5" s="411"/>
      <c r="W5" s="410"/>
      <c r="X5" s="410"/>
      <c r="Y5" s="410"/>
      <c r="Z5" s="410"/>
      <c r="AA5" s="410"/>
      <c r="AB5" s="410"/>
      <c r="AC5" s="410"/>
      <c r="AD5" s="411"/>
      <c r="AE5" s="411"/>
      <c r="AF5" s="410"/>
      <c r="AG5" s="410"/>
      <c r="AH5" s="410"/>
      <c r="AI5" s="410"/>
      <c r="AJ5" s="410"/>
      <c r="AK5" s="410"/>
      <c r="AL5" s="410"/>
      <c r="AM5" s="410"/>
      <c r="AN5" s="411"/>
      <c r="AO5" s="411"/>
      <c r="AP5" s="410"/>
      <c r="AQ5" s="410"/>
      <c r="AR5" s="410"/>
      <c r="AS5" s="410"/>
      <c r="AT5" s="410"/>
      <c r="AU5" s="410"/>
      <c r="AV5" s="410"/>
      <c r="AW5" s="411"/>
      <c r="AX5" s="411"/>
      <c r="AY5" s="410"/>
      <c r="AZ5" s="410"/>
      <c r="BA5" s="410"/>
      <c r="BB5" s="410"/>
      <c r="BC5" s="410"/>
      <c r="BD5" s="410"/>
      <c r="BE5" s="410"/>
      <c r="BF5" s="410"/>
      <c r="BG5" s="410"/>
      <c r="BH5" s="411"/>
      <c r="BI5" s="411"/>
      <c r="BJ5" s="410"/>
      <c r="BK5" s="410"/>
      <c r="BL5" s="410"/>
      <c r="BM5" s="410"/>
      <c r="BN5" s="410"/>
      <c r="BO5" s="410"/>
      <c r="BP5" s="410"/>
      <c r="BQ5" s="410"/>
      <c r="BR5" s="411"/>
      <c r="BS5" s="411"/>
      <c r="BT5" s="410"/>
      <c r="BU5" s="410"/>
      <c r="BV5" s="410"/>
      <c r="BW5" s="410"/>
      <c r="BX5" s="410"/>
      <c r="BY5" s="410"/>
      <c r="BZ5" s="410"/>
      <c r="CA5" s="410"/>
      <c r="CB5" s="410"/>
      <c r="CC5" s="411"/>
      <c r="CD5" s="411"/>
      <c r="CE5" s="410"/>
      <c r="CF5" s="410"/>
      <c r="CG5" s="410"/>
      <c r="CH5" s="410"/>
      <c r="CI5" s="410"/>
      <c r="CJ5" s="410"/>
      <c r="CK5" s="410"/>
      <c r="CL5" s="410"/>
      <c r="CM5" s="410"/>
      <c r="CN5" s="411"/>
      <c r="CO5" s="411"/>
      <c r="CP5" s="410"/>
      <c r="CQ5" s="410"/>
      <c r="CR5" s="410"/>
      <c r="CS5" s="410"/>
      <c r="CT5" s="410"/>
      <c r="CU5" s="410"/>
      <c r="CV5" s="410"/>
      <c r="CW5" s="410"/>
      <c r="CX5" s="410"/>
      <c r="CY5" s="411"/>
      <c r="CZ5" s="411"/>
    </row>
    <row r="6" spans="4:104" ht="14.25" thickBot="1">
      <c r="D6" s="413"/>
      <c r="E6" s="414"/>
      <c r="F6" s="414"/>
      <c r="G6" s="414"/>
      <c r="H6" s="414"/>
      <c r="I6" s="414"/>
      <c r="J6" s="415"/>
      <c r="K6" s="415"/>
      <c r="L6" s="414"/>
      <c r="M6" s="414"/>
      <c r="N6" s="416"/>
      <c r="O6" s="410"/>
      <c r="P6" s="410"/>
      <c r="Q6" s="410"/>
      <c r="R6" s="410"/>
      <c r="S6" s="410"/>
      <c r="T6" s="410"/>
      <c r="U6" s="411"/>
      <c r="V6" s="411"/>
      <c r="W6" s="410"/>
      <c r="X6" s="410"/>
      <c r="Y6" s="410"/>
      <c r="Z6" s="410"/>
      <c r="AA6" s="410"/>
      <c r="AB6" s="410"/>
      <c r="AC6" s="410"/>
      <c r="AD6" s="411"/>
      <c r="AE6" s="411"/>
      <c r="AF6" s="410"/>
      <c r="AG6" s="410"/>
      <c r="AH6" s="410"/>
      <c r="AI6" s="410"/>
      <c r="AJ6" s="410"/>
      <c r="AK6" s="410"/>
      <c r="AL6" s="410"/>
      <c r="AM6" s="410"/>
      <c r="AN6" s="411"/>
      <c r="AO6" s="411"/>
      <c r="AP6" s="410"/>
      <c r="AQ6" s="410"/>
      <c r="AR6" s="410"/>
      <c r="AS6" s="410"/>
      <c r="AT6" s="410"/>
      <c r="AU6" s="410"/>
      <c r="AV6" s="410"/>
      <c r="AW6" s="411"/>
      <c r="AX6" s="411"/>
      <c r="AY6" s="410"/>
      <c r="AZ6" s="410"/>
      <c r="BA6" s="410"/>
      <c r="BB6" s="410"/>
      <c r="BC6" s="410"/>
      <c r="BD6" s="410"/>
      <c r="BE6" s="410"/>
      <c r="BF6" s="410"/>
      <c r="BG6" s="410"/>
      <c r="BH6" s="411"/>
      <c r="BI6" s="411"/>
      <c r="BJ6" s="410"/>
      <c r="BK6" s="410"/>
      <c r="BL6" s="410"/>
      <c r="BM6" s="410"/>
      <c r="BN6" s="410"/>
      <c r="BO6" s="410"/>
      <c r="BP6" s="410"/>
      <c r="BQ6" s="410"/>
      <c r="BR6" s="411"/>
      <c r="BS6" s="411"/>
      <c r="BT6" s="410"/>
      <c r="BU6" s="410"/>
      <c r="BV6" s="410"/>
      <c r="BW6" s="410"/>
      <c r="BX6" s="410"/>
      <c r="BY6" s="410"/>
      <c r="BZ6" s="410"/>
      <c r="CA6" s="410"/>
      <c r="CB6" s="410"/>
      <c r="CC6" s="411"/>
      <c r="CD6" s="411"/>
      <c r="CE6" s="410"/>
      <c r="CF6" s="410"/>
      <c r="CG6" s="410"/>
      <c r="CH6" s="410"/>
      <c r="CI6" s="410"/>
      <c r="CJ6" s="410"/>
      <c r="CK6" s="410"/>
      <c r="CL6" s="410"/>
      <c r="CM6" s="410"/>
      <c r="CN6" s="411"/>
      <c r="CO6" s="411"/>
      <c r="CP6" s="410"/>
      <c r="CQ6" s="410"/>
      <c r="CR6" s="410"/>
      <c r="CS6" s="410"/>
      <c r="CT6" s="410"/>
      <c r="CU6" s="410"/>
      <c r="CV6" s="410"/>
      <c r="CW6" s="410"/>
      <c r="CX6" s="410"/>
      <c r="CY6" s="411"/>
      <c r="CZ6" s="411"/>
    </row>
    <row r="7" spans="2:104" ht="14.25" thickTop="1">
      <c r="B7" s="1006" t="s">
        <v>797</v>
      </c>
      <c r="C7" s="1007"/>
      <c r="D7" s="1007"/>
      <c r="E7" s="1008"/>
      <c r="F7" s="410"/>
      <c r="G7" s="410"/>
      <c r="H7" s="410"/>
      <c r="I7" s="410"/>
      <c r="J7" s="411"/>
      <c r="K7" s="411"/>
      <c r="L7" s="410"/>
      <c r="M7" s="1006" t="s">
        <v>798</v>
      </c>
      <c r="N7" s="1007"/>
      <c r="O7" s="1007"/>
      <c r="P7" s="1008"/>
      <c r="Q7" s="410"/>
      <c r="R7" s="410"/>
      <c r="S7" s="410"/>
      <c r="T7" s="410"/>
      <c r="U7" s="411"/>
      <c r="V7" s="411"/>
      <c r="W7" s="410"/>
      <c r="X7" s="410"/>
      <c r="Y7" s="410"/>
      <c r="Z7" s="410"/>
      <c r="AA7" s="410"/>
      <c r="AB7" s="410"/>
      <c r="AC7" s="410"/>
      <c r="AD7" s="411"/>
      <c r="AE7" s="411"/>
      <c r="AF7" s="410"/>
      <c r="AG7" s="410"/>
      <c r="AH7" s="410"/>
      <c r="AI7" s="410"/>
      <c r="AJ7" s="410"/>
      <c r="AK7" s="410"/>
      <c r="AL7" s="410"/>
      <c r="AM7" s="410"/>
      <c r="AN7" s="411"/>
      <c r="AO7" s="411"/>
      <c r="AP7" s="410"/>
      <c r="AQ7" s="410"/>
      <c r="AR7" s="410"/>
      <c r="AS7" s="410"/>
      <c r="AT7" s="410"/>
      <c r="AU7" s="410"/>
      <c r="AV7" s="410"/>
      <c r="AW7" s="411"/>
      <c r="AX7" s="411"/>
      <c r="AY7" s="410"/>
      <c r="AZ7" s="410"/>
      <c r="BA7" s="410"/>
      <c r="BB7" s="410"/>
      <c r="BC7" s="410"/>
      <c r="BD7" s="410"/>
      <c r="BE7" s="410"/>
      <c r="BF7" s="410"/>
      <c r="BG7" s="410"/>
      <c r="BH7" s="411"/>
      <c r="BI7" s="411"/>
      <c r="BJ7" s="410"/>
      <c r="BK7" s="410"/>
      <c r="BL7" s="410"/>
      <c r="BM7" s="410"/>
      <c r="BN7" s="410"/>
      <c r="BO7" s="410"/>
      <c r="BP7" s="410"/>
      <c r="BQ7" s="410"/>
      <c r="BR7" s="411"/>
      <c r="BS7" s="411"/>
      <c r="BT7" s="410"/>
      <c r="BU7" s="410"/>
      <c r="BV7" s="410"/>
      <c r="BW7" s="410"/>
      <c r="BX7" s="410"/>
      <c r="BY7" s="410"/>
      <c r="BZ7" s="410"/>
      <c r="CA7" s="410"/>
      <c r="CB7" s="410"/>
      <c r="CC7" s="411"/>
      <c r="CD7" s="411"/>
      <c r="CE7" s="410"/>
      <c r="CF7" s="410"/>
      <c r="CG7" s="410"/>
      <c r="CH7" s="410"/>
      <c r="CI7" s="410"/>
      <c r="CJ7" s="410"/>
      <c r="CK7" s="410"/>
      <c r="CL7" s="410"/>
      <c r="CM7" s="410"/>
      <c r="CN7" s="411"/>
      <c r="CO7" s="411"/>
      <c r="CP7" s="410"/>
      <c r="CQ7" s="410"/>
      <c r="CR7" s="410"/>
      <c r="CS7" s="410"/>
      <c r="CT7" s="410"/>
      <c r="CU7" s="410"/>
      <c r="CV7" s="410"/>
      <c r="CW7" s="410"/>
      <c r="CX7" s="410"/>
      <c r="CY7" s="411"/>
      <c r="CZ7" s="411"/>
    </row>
    <row r="8" spans="2:104" ht="14.25" thickBot="1">
      <c r="B8" s="1009"/>
      <c r="C8" s="1010"/>
      <c r="D8" s="1010"/>
      <c r="E8" s="1011"/>
      <c r="F8" s="410"/>
      <c r="G8" s="410"/>
      <c r="H8" s="410"/>
      <c r="I8" s="410"/>
      <c r="J8" s="411"/>
      <c r="K8" s="411"/>
      <c r="L8" s="410"/>
      <c r="M8" s="1009"/>
      <c r="N8" s="1010"/>
      <c r="O8" s="1010"/>
      <c r="P8" s="1011"/>
      <c r="Q8" s="410"/>
      <c r="R8" s="410"/>
      <c r="S8" s="410"/>
      <c r="T8" s="410"/>
      <c r="U8" s="411"/>
      <c r="V8" s="411"/>
      <c r="W8" s="410"/>
      <c r="X8" s="410"/>
      <c r="Y8" s="410"/>
      <c r="Z8" s="410"/>
      <c r="AA8" s="410"/>
      <c r="AB8" s="410"/>
      <c r="AC8" s="410"/>
      <c r="AD8" s="411"/>
      <c r="AE8" s="411"/>
      <c r="AF8" s="410"/>
      <c r="AG8" s="410"/>
      <c r="AH8" s="410"/>
      <c r="AI8" s="410"/>
      <c r="AJ8" s="410"/>
      <c r="AK8" s="410"/>
      <c r="AL8" s="410"/>
      <c r="AM8" s="410"/>
      <c r="AN8" s="411"/>
      <c r="AO8" s="411"/>
      <c r="AP8" s="410"/>
      <c r="AQ8" s="410"/>
      <c r="AR8" s="410"/>
      <c r="AS8" s="410"/>
      <c r="AT8" s="410"/>
      <c r="AU8" s="410"/>
      <c r="AV8" s="410"/>
      <c r="AW8" s="411"/>
      <c r="AX8" s="411"/>
      <c r="AY8" s="410"/>
      <c r="AZ8" s="410"/>
      <c r="BA8" s="410"/>
      <c r="BB8" s="410"/>
      <c r="BC8" s="410"/>
      <c r="BD8" s="410"/>
      <c r="BE8" s="410"/>
      <c r="BF8" s="410"/>
      <c r="BG8" s="410"/>
      <c r="BH8" s="411"/>
      <c r="BI8" s="411"/>
      <c r="BJ8" s="410"/>
      <c r="BK8" s="410"/>
      <c r="BL8" s="410"/>
      <c r="BM8" s="410"/>
      <c r="BN8" s="410"/>
      <c r="BO8" s="410"/>
      <c r="BP8" s="410"/>
      <c r="BQ8" s="410"/>
      <c r="BR8" s="411"/>
      <c r="BS8" s="411"/>
      <c r="BT8" s="410"/>
      <c r="BU8" s="410"/>
      <c r="BV8" s="410"/>
      <c r="BW8" s="410"/>
      <c r="BX8" s="410"/>
      <c r="BY8" s="410"/>
      <c r="BZ8" s="410"/>
      <c r="CA8" s="410"/>
      <c r="CB8" s="410"/>
      <c r="CC8" s="411"/>
      <c r="CD8" s="411"/>
      <c r="CE8" s="410"/>
      <c r="CF8" s="410"/>
      <c r="CG8" s="410"/>
      <c r="CH8" s="410"/>
      <c r="CI8" s="410"/>
      <c r="CJ8" s="410"/>
      <c r="CK8" s="410"/>
      <c r="CL8" s="410"/>
      <c r="CM8" s="410"/>
      <c r="CN8" s="411"/>
      <c r="CO8" s="411"/>
      <c r="CP8" s="410"/>
      <c r="CQ8" s="410"/>
      <c r="CR8" s="410"/>
      <c r="CS8" s="410"/>
      <c r="CT8" s="410"/>
      <c r="CU8" s="410"/>
      <c r="CV8" s="410"/>
      <c r="CW8" s="410"/>
      <c r="CX8" s="410"/>
      <c r="CY8" s="411"/>
      <c r="CZ8" s="411"/>
    </row>
    <row r="9" spans="2:104" ht="14.25" thickTop="1">
      <c r="B9" s="417"/>
      <c r="C9" s="418"/>
      <c r="D9" s="419"/>
      <c r="E9" s="410"/>
      <c r="F9" s="410"/>
      <c r="G9" s="410"/>
      <c r="H9" s="410"/>
      <c r="I9" s="410"/>
      <c r="J9" s="411"/>
      <c r="K9" s="411"/>
      <c r="L9" s="410"/>
      <c r="M9" s="420"/>
      <c r="N9" s="421"/>
      <c r="O9" s="410"/>
      <c r="P9" s="410"/>
      <c r="Q9" s="410"/>
      <c r="R9" s="410"/>
      <c r="S9" s="410"/>
      <c r="T9" s="410"/>
      <c r="U9" s="411"/>
      <c r="V9" s="411"/>
      <c r="W9" s="410"/>
      <c r="X9" s="410"/>
      <c r="Y9" s="410"/>
      <c r="Z9" s="410"/>
      <c r="AA9" s="410"/>
      <c r="AB9" s="410"/>
      <c r="AC9" s="410"/>
      <c r="AD9" s="411"/>
      <c r="AE9" s="411"/>
      <c r="AF9" s="410"/>
      <c r="AG9" s="410"/>
      <c r="AH9" s="410"/>
      <c r="AI9" s="410"/>
      <c r="AJ9" s="410"/>
      <c r="AK9" s="410"/>
      <c r="AL9" s="410"/>
      <c r="AM9" s="410"/>
      <c r="AN9" s="411"/>
      <c r="AO9" s="411"/>
      <c r="AP9" s="410"/>
      <c r="AQ9" s="410"/>
      <c r="AR9" s="410"/>
      <c r="AS9" s="410"/>
      <c r="AT9" s="410"/>
      <c r="AU9" s="410"/>
      <c r="AV9" s="410"/>
      <c r="AW9" s="411"/>
      <c r="AX9" s="411"/>
      <c r="AY9" s="410"/>
      <c r="AZ9" s="410"/>
      <c r="BA9" s="410"/>
      <c r="BB9" s="410"/>
      <c r="BC9" s="410"/>
      <c r="BD9" s="410"/>
      <c r="BE9" s="410"/>
      <c r="BF9" s="410"/>
      <c r="BG9" s="410"/>
      <c r="BH9" s="411"/>
      <c r="BI9" s="411"/>
      <c r="BJ9" s="410"/>
      <c r="BK9" s="410"/>
      <c r="BL9" s="410"/>
      <c r="BM9" s="410"/>
      <c r="BN9" s="410"/>
      <c r="BO9" s="410"/>
      <c r="BP9" s="410"/>
      <c r="BQ9" s="410"/>
      <c r="BR9" s="411"/>
      <c r="BS9" s="411"/>
      <c r="BT9" s="410"/>
      <c r="BU9" s="410"/>
      <c r="BV9" s="410"/>
      <c r="BW9" s="410"/>
      <c r="BX9" s="410"/>
      <c r="BY9" s="410"/>
      <c r="BZ9" s="410"/>
      <c r="CA9" s="410"/>
      <c r="CB9" s="410"/>
      <c r="CC9" s="411"/>
      <c r="CD9" s="411"/>
      <c r="CE9" s="410"/>
      <c r="CF9" s="410"/>
      <c r="CG9" s="410"/>
      <c r="CH9" s="410"/>
      <c r="CI9" s="410"/>
      <c r="CJ9" s="410"/>
      <c r="CK9" s="410"/>
      <c r="CL9" s="410"/>
      <c r="CM9" s="410"/>
      <c r="CN9" s="411"/>
      <c r="CO9" s="411"/>
      <c r="CP9" s="410"/>
      <c r="CQ9" s="410"/>
      <c r="CR9" s="410"/>
      <c r="CS9" s="410"/>
      <c r="CT9" s="410"/>
      <c r="CU9" s="410"/>
      <c r="CV9" s="410"/>
      <c r="CW9" s="410"/>
      <c r="CX9" s="410"/>
      <c r="CY9" s="411"/>
      <c r="CZ9" s="411"/>
    </row>
    <row r="10" spans="2:104" ht="13.5">
      <c r="B10" s="422"/>
      <c r="C10" s="414"/>
      <c r="D10" s="414"/>
      <c r="E10" s="414"/>
      <c r="F10" s="414"/>
      <c r="G10" s="414"/>
      <c r="H10" s="414"/>
      <c r="I10" s="414"/>
      <c r="J10" s="414"/>
      <c r="K10" s="414"/>
      <c r="L10" s="414"/>
      <c r="M10" s="423"/>
      <c r="N10" s="424"/>
      <c r="O10" s="414"/>
      <c r="P10" s="414"/>
      <c r="Q10" s="414"/>
      <c r="R10" s="414"/>
      <c r="S10" s="414"/>
      <c r="T10" s="414"/>
      <c r="U10" s="415"/>
      <c r="V10" s="415"/>
      <c r="W10" s="414"/>
      <c r="X10" s="414"/>
      <c r="Y10" s="414"/>
      <c r="Z10" s="414"/>
      <c r="AA10" s="414"/>
      <c r="AB10" s="414"/>
      <c r="AC10" s="414"/>
      <c r="AD10" s="415"/>
      <c r="AE10" s="415"/>
      <c r="AF10" s="414"/>
      <c r="AG10" s="414"/>
      <c r="AH10" s="414"/>
      <c r="AI10" s="414"/>
      <c r="AJ10" s="414"/>
      <c r="AK10" s="414"/>
      <c r="AL10" s="414"/>
      <c r="AM10" s="414"/>
      <c r="AN10" s="415"/>
      <c r="AO10" s="415"/>
      <c r="AP10" s="414"/>
      <c r="AQ10" s="425"/>
      <c r="AR10" s="414"/>
      <c r="AS10" s="414"/>
      <c r="AT10" s="414"/>
      <c r="AU10" s="414"/>
      <c r="AV10" s="414"/>
      <c r="AW10" s="415"/>
      <c r="AX10" s="415"/>
      <c r="AY10" s="414"/>
      <c r="AZ10" s="425"/>
      <c r="BA10" s="414"/>
      <c r="BB10" s="414"/>
      <c r="BC10" s="414"/>
      <c r="BD10" s="414"/>
      <c r="BE10" s="414"/>
      <c r="BF10" s="414"/>
      <c r="BG10" s="414"/>
      <c r="BH10" s="415"/>
      <c r="BI10" s="415"/>
      <c r="BJ10" s="414"/>
      <c r="BK10" s="414"/>
      <c r="BL10" s="414"/>
      <c r="BM10" s="414"/>
      <c r="BN10" s="414"/>
      <c r="BO10" s="414"/>
      <c r="BP10" s="414"/>
      <c r="BQ10" s="414"/>
      <c r="BR10" s="415"/>
      <c r="BS10" s="415"/>
      <c r="BT10" s="414"/>
      <c r="BU10" s="425"/>
      <c r="BV10" s="414"/>
      <c r="BW10" s="414"/>
      <c r="BX10" s="414"/>
      <c r="BY10" s="414"/>
      <c r="BZ10" s="414"/>
      <c r="CA10" s="414"/>
      <c r="CB10" s="414"/>
      <c r="CC10" s="415"/>
      <c r="CD10" s="415"/>
      <c r="CE10" s="414"/>
      <c r="CF10" s="425"/>
      <c r="CG10" s="414"/>
      <c r="CH10" s="414"/>
      <c r="CI10" s="414"/>
      <c r="CJ10" s="414"/>
      <c r="CK10" s="414"/>
      <c r="CL10" s="414"/>
      <c r="CM10" s="414"/>
      <c r="CN10" s="415"/>
      <c r="CO10" s="415"/>
      <c r="CP10" s="414"/>
      <c r="CQ10" s="425"/>
      <c r="CR10" s="414"/>
      <c r="CS10" s="414"/>
      <c r="CT10" s="414"/>
      <c r="CU10" s="414"/>
      <c r="CV10" s="414"/>
      <c r="CW10" s="414"/>
      <c r="CX10" s="414"/>
      <c r="CY10" s="415"/>
      <c r="CZ10" s="415"/>
    </row>
    <row r="11" spans="2:104" ht="14.25" thickBot="1">
      <c r="B11" s="426"/>
      <c r="C11" s="427"/>
      <c r="M11" s="428"/>
      <c r="O11" s="429"/>
      <c r="P11" s="429"/>
      <c r="Q11" s="429"/>
      <c r="R11" s="429"/>
      <c r="S11" s="429"/>
      <c r="T11" s="429"/>
      <c r="U11" s="430"/>
      <c r="V11" s="430"/>
      <c r="W11" s="429"/>
      <c r="X11" s="428"/>
      <c r="Y11" s="429"/>
      <c r="Z11" s="429"/>
      <c r="AA11" s="429"/>
      <c r="AB11" s="429"/>
      <c r="AC11" s="429"/>
      <c r="AD11" s="430"/>
      <c r="AE11" s="430"/>
      <c r="AF11" s="429"/>
      <c r="AG11" s="431"/>
      <c r="AH11" s="429"/>
      <c r="AI11" s="429"/>
      <c r="AJ11" s="429"/>
      <c r="AK11" s="429"/>
      <c r="AL11" s="429"/>
      <c r="AM11" s="429"/>
      <c r="AN11" s="430"/>
      <c r="AO11" s="430"/>
      <c r="AP11" s="429"/>
      <c r="AQ11" s="432"/>
      <c r="AR11" s="429"/>
      <c r="AS11" s="429"/>
      <c r="AT11" s="429"/>
      <c r="AU11" s="429"/>
      <c r="AV11" s="429"/>
      <c r="AW11" s="430"/>
      <c r="AX11" s="430"/>
      <c r="AY11" s="429"/>
      <c r="AZ11" s="432"/>
      <c r="BA11" s="429"/>
      <c r="BB11" s="429"/>
      <c r="BC11" s="429"/>
      <c r="BD11" s="429"/>
      <c r="BE11" s="429"/>
      <c r="BF11" s="429"/>
      <c r="BG11" s="429"/>
      <c r="BH11" s="430"/>
      <c r="BI11" s="430"/>
      <c r="BJ11" s="429"/>
      <c r="BK11" s="428"/>
      <c r="BL11" s="429"/>
      <c r="BM11" s="429"/>
      <c r="BN11" s="429"/>
      <c r="BO11" s="429"/>
      <c r="BP11" s="429"/>
      <c r="BQ11" s="429"/>
      <c r="BR11" s="430"/>
      <c r="BS11" s="430"/>
      <c r="BT11" s="429"/>
      <c r="BU11" s="432"/>
      <c r="BV11" s="429"/>
      <c r="BW11" s="429"/>
      <c r="BX11" s="429"/>
      <c r="BY11" s="429"/>
      <c r="BZ11" s="429"/>
      <c r="CA11" s="429"/>
      <c r="CB11" s="429"/>
      <c r="CC11" s="430"/>
      <c r="CD11" s="430"/>
      <c r="CE11" s="429"/>
      <c r="CF11" s="432"/>
      <c r="CG11" s="429"/>
      <c r="CH11" s="429"/>
      <c r="CI11" s="429"/>
      <c r="CJ11" s="429"/>
      <c r="CK11" s="429"/>
      <c r="CL11" s="429"/>
      <c r="CM11" s="429"/>
      <c r="CN11" s="430"/>
      <c r="CO11" s="430"/>
      <c r="CP11" s="429"/>
      <c r="CQ11" s="432"/>
      <c r="CR11" s="429"/>
      <c r="CS11" s="429"/>
      <c r="CT11" s="429"/>
      <c r="CU11" s="429"/>
      <c r="CV11" s="429"/>
      <c r="CW11" s="429"/>
      <c r="CX11" s="429"/>
      <c r="CY11" s="430"/>
      <c r="CZ11" s="430"/>
    </row>
    <row r="12" spans="2:104" ht="14.25" thickBot="1">
      <c r="B12" s="433" t="s">
        <v>367</v>
      </c>
      <c r="C12" s="434"/>
      <c r="D12" s="434"/>
      <c r="E12" s="434"/>
      <c r="F12" s="434"/>
      <c r="G12" s="434"/>
      <c r="H12" s="434"/>
      <c r="I12" s="434"/>
      <c r="J12" s="1000">
        <v>65</v>
      </c>
      <c r="K12" s="1001"/>
      <c r="M12" s="435" t="s">
        <v>368</v>
      </c>
      <c r="N12" s="436"/>
      <c r="O12" s="436"/>
      <c r="P12" s="434"/>
      <c r="Q12" s="434"/>
      <c r="R12" s="434"/>
      <c r="S12" s="434"/>
      <c r="T12" s="434"/>
      <c r="U12" s="1000">
        <v>36</v>
      </c>
      <c r="V12" s="1001"/>
      <c r="X12" s="435" t="s">
        <v>720</v>
      </c>
      <c r="Y12" s="436"/>
      <c r="Z12" s="436"/>
      <c r="AA12" s="434"/>
      <c r="AB12" s="434"/>
      <c r="AC12" s="434"/>
      <c r="AD12" s="1000">
        <v>103</v>
      </c>
      <c r="AE12" s="1001"/>
      <c r="AG12" s="433" t="s">
        <v>799</v>
      </c>
      <c r="AH12" s="434"/>
      <c r="AI12" s="434"/>
      <c r="AJ12" s="434"/>
      <c r="AK12" s="434"/>
      <c r="AL12" s="434"/>
      <c r="AM12" s="434"/>
      <c r="AN12" s="1000">
        <v>108</v>
      </c>
      <c r="AO12" s="1001"/>
      <c r="AQ12" s="433" t="s">
        <v>800</v>
      </c>
      <c r="AR12" s="434"/>
      <c r="AS12" s="434"/>
      <c r="AT12" s="434"/>
      <c r="AU12" s="434"/>
      <c r="AV12" s="434"/>
      <c r="AW12" s="1000">
        <v>152</v>
      </c>
      <c r="AX12" s="1001"/>
      <c r="AZ12" s="433" t="s">
        <v>6</v>
      </c>
      <c r="BA12" s="434"/>
      <c r="BB12" s="434"/>
      <c r="BC12" s="434"/>
      <c r="BD12" s="434"/>
      <c r="BE12" s="434"/>
      <c r="BF12" s="434"/>
      <c r="BG12" s="434"/>
      <c r="BH12" s="1000">
        <v>162</v>
      </c>
      <c r="BI12" s="1001"/>
      <c r="BK12" s="433" t="s">
        <v>369</v>
      </c>
      <c r="BL12" s="434"/>
      <c r="BM12" s="437"/>
      <c r="BN12" s="437"/>
      <c r="BO12" s="434"/>
      <c r="BP12" s="434"/>
      <c r="BQ12" s="434"/>
      <c r="BR12" s="1000">
        <v>62</v>
      </c>
      <c r="BS12" s="1001"/>
      <c r="BU12" s="433" t="s">
        <v>370</v>
      </c>
      <c r="BV12" s="434"/>
      <c r="BW12" s="434"/>
      <c r="BX12" s="434"/>
      <c r="BY12" s="434"/>
      <c r="BZ12" s="434"/>
      <c r="CA12" s="434"/>
      <c r="CB12" s="434"/>
      <c r="CC12" s="1000">
        <v>35</v>
      </c>
      <c r="CD12" s="1001"/>
      <c r="CF12" s="433" t="s">
        <v>801</v>
      </c>
      <c r="CG12" s="434"/>
      <c r="CH12" s="434"/>
      <c r="CI12" s="434"/>
      <c r="CJ12" s="434"/>
      <c r="CK12" s="434"/>
      <c r="CL12" s="434"/>
      <c r="CM12" s="434"/>
      <c r="CN12" s="1000">
        <v>60</v>
      </c>
      <c r="CO12" s="1001"/>
      <c r="CQ12" s="433" t="s">
        <v>371</v>
      </c>
      <c r="CR12" s="434"/>
      <c r="CS12" s="434"/>
      <c r="CT12" s="434"/>
      <c r="CU12" s="434"/>
      <c r="CV12" s="434"/>
      <c r="CW12" s="434"/>
      <c r="CX12" s="434"/>
      <c r="CY12" s="1000">
        <v>77</v>
      </c>
      <c r="CZ12" s="1001"/>
    </row>
    <row r="13" spans="2:103" ht="13.5">
      <c r="B13" s="672"/>
      <c r="C13" s="989"/>
      <c r="D13" s="988"/>
      <c r="E13" s="988"/>
      <c r="F13" s="988"/>
      <c r="G13" s="988"/>
      <c r="H13" s="988"/>
      <c r="I13" s="988"/>
      <c r="J13" s="974"/>
      <c r="K13" s="974"/>
      <c r="M13" s="997" t="s">
        <v>802</v>
      </c>
      <c r="N13" s="998"/>
      <c r="O13" s="998"/>
      <c r="P13" s="998"/>
      <c r="Q13" s="998"/>
      <c r="R13" s="998"/>
      <c r="S13" s="998"/>
      <c r="T13" s="998"/>
      <c r="U13" s="974"/>
      <c r="X13" s="1002" t="s">
        <v>803</v>
      </c>
      <c r="Y13" s="1003"/>
      <c r="Z13" s="1003"/>
      <c r="AA13" s="1003"/>
      <c r="AB13" s="1003"/>
      <c r="AC13" s="1003"/>
      <c r="AD13" s="974"/>
      <c r="AG13" s="672"/>
      <c r="AH13" s="988"/>
      <c r="AI13" s="988"/>
      <c r="AJ13" s="988"/>
      <c r="AK13" s="988"/>
      <c r="AL13" s="988"/>
      <c r="AM13" s="988"/>
      <c r="AN13" s="974"/>
      <c r="AQ13" s="671"/>
      <c r="AR13" s="988"/>
      <c r="AS13" s="988"/>
      <c r="AT13" s="988"/>
      <c r="AU13" s="988"/>
      <c r="AV13" s="988"/>
      <c r="AW13" s="974"/>
      <c r="AZ13" s="671"/>
      <c r="BA13" s="988"/>
      <c r="BB13" s="988"/>
      <c r="BC13" s="988"/>
      <c r="BD13" s="988"/>
      <c r="BE13" s="988"/>
      <c r="BF13" s="988"/>
      <c r="BG13" s="988"/>
      <c r="BH13" s="974"/>
      <c r="BK13" s="992" t="s">
        <v>804</v>
      </c>
      <c r="BL13" s="995"/>
      <c r="BM13" s="995"/>
      <c r="BN13" s="995"/>
      <c r="BO13" s="995"/>
      <c r="BP13" s="995"/>
      <c r="BQ13" s="995"/>
      <c r="BR13" s="974">
        <v>1</v>
      </c>
      <c r="BU13" s="672"/>
      <c r="BV13" s="991"/>
      <c r="BW13" s="991"/>
      <c r="BX13" s="991"/>
      <c r="BY13" s="991"/>
      <c r="BZ13" s="991"/>
      <c r="CA13" s="991"/>
      <c r="CB13" s="991"/>
      <c r="CC13" s="974"/>
      <c r="CF13" s="992"/>
      <c r="CG13" s="993"/>
      <c r="CH13" s="993"/>
      <c r="CI13" s="993"/>
      <c r="CJ13" s="993"/>
      <c r="CK13" s="993"/>
      <c r="CL13" s="993"/>
      <c r="CM13" s="993"/>
      <c r="CN13" s="993"/>
      <c r="CQ13" s="992" t="s">
        <v>805</v>
      </c>
      <c r="CR13" s="995"/>
      <c r="CS13" s="995"/>
      <c r="CT13" s="995"/>
      <c r="CU13" s="995"/>
      <c r="CV13" s="995"/>
      <c r="CW13" s="995"/>
      <c r="CX13" s="995"/>
      <c r="CY13" s="995"/>
    </row>
    <row r="14" spans="2:103" ht="13.5">
      <c r="B14" s="672"/>
      <c r="C14" s="988"/>
      <c r="D14" s="988"/>
      <c r="E14" s="988"/>
      <c r="F14" s="988"/>
      <c r="G14" s="988"/>
      <c r="H14" s="988"/>
      <c r="I14" s="988"/>
      <c r="J14" s="975"/>
      <c r="K14" s="975"/>
      <c r="M14" s="999"/>
      <c r="N14" s="998"/>
      <c r="O14" s="998"/>
      <c r="P14" s="998"/>
      <c r="Q14" s="998"/>
      <c r="R14" s="998"/>
      <c r="S14" s="998"/>
      <c r="T14" s="998"/>
      <c r="U14" s="975"/>
      <c r="X14" s="1004"/>
      <c r="Y14" s="1005"/>
      <c r="Z14" s="1005"/>
      <c r="AA14" s="1005"/>
      <c r="AB14" s="1005"/>
      <c r="AC14" s="1005"/>
      <c r="AD14" s="975"/>
      <c r="AG14" s="672"/>
      <c r="AH14" s="988"/>
      <c r="AI14" s="988"/>
      <c r="AJ14" s="988"/>
      <c r="AK14" s="988"/>
      <c r="AL14" s="988"/>
      <c r="AM14" s="988"/>
      <c r="AN14" s="975"/>
      <c r="AQ14" s="672"/>
      <c r="AR14" s="988"/>
      <c r="AS14" s="988"/>
      <c r="AT14" s="988"/>
      <c r="AU14" s="988"/>
      <c r="AV14" s="988"/>
      <c r="AW14" s="975"/>
      <c r="AZ14" s="672"/>
      <c r="BA14" s="988"/>
      <c r="BB14" s="988"/>
      <c r="BC14" s="988"/>
      <c r="BD14" s="988"/>
      <c r="BE14" s="988"/>
      <c r="BF14" s="988"/>
      <c r="BG14" s="988"/>
      <c r="BH14" s="975"/>
      <c r="BK14" s="996"/>
      <c r="BL14" s="988"/>
      <c r="BM14" s="988"/>
      <c r="BN14" s="988"/>
      <c r="BO14" s="988"/>
      <c r="BP14" s="988"/>
      <c r="BQ14" s="988"/>
      <c r="BR14" s="975"/>
      <c r="BU14" s="672"/>
      <c r="BV14" s="991"/>
      <c r="BW14" s="991"/>
      <c r="BX14" s="991"/>
      <c r="BY14" s="991"/>
      <c r="BZ14" s="991"/>
      <c r="CA14" s="991"/>
      <c r="CB14" s="991"/>
      <c r="CC14" s="975"/>
      <c r="CF14" s="994"/>
      <c r="CG14" s="989"/>
      <c r="CH14" s="989"/>
      <c r="CI14" s="989"/>
      <c r="CJ14" s="989"/>
      <c r="CK14" s="989"/>
      <c r="CL14" s="989"/>
      <c r="CM14" s="989"/>
      <c r="CN14" s="989"/>
      <c r="CQ14" s="996"/>
      <c r="CR14" s="988"/>
      <c r="CS14" s="988"/>
      <c r="CT14" s="988"/>
      <c r="CU14" s="988"/>
      <c r="CV14" s="988"/>
      <c r="CW14" s="988"/>
      <c r="CX14" s="988"/>
      <c r="CY14" s="988"/>
    </row>
    <row r="15" spans="2:103" ht="13.5">
      <c r="B15" s="672"/>
      <c r="C15" s="989" t="s">
        <v>806</v>
      </c>
      <c r="D15" s="988"/>
      <c r="E15" s="988"/>
      <c r="F15" s="988"/>
      <c r="G15" s="988"/>
      <c r="H15" s="988"/>
      <c r="I15" s="988"/>
      <c r="J15" s="974"/>
      <c r="K15" s="974"/>
      <c r="M15" s="997" t="s">
        <v>807</v>
      </c>
      <c r="N15" s="998"/>
      <c r="O15" s="998"/>
      <c r="P15" s="998"/>
      <c r="Q15" s="998"/>
      <c r="R15" s="998"/>
      <c r="S15" s="998"/>
      <c r="T15" s="998"/>
      <c r="U15" s="974"/>
      <c r="X15" s="439"/>
      <c r="Y15" s="989" t="s">
        <v>808</v>
      </c>
      <c r="Z15" s="988"/>
      <c r="AA15" s="988"/>
      <c r="AB15" s="988"/>
      <c r="AC15" s="988"/>
      <c r="AD15" s="974"/>
      <c r="AG15" s="672"/>
      <c r="AH15" s="988"/>
      <c r="AI15" s="988"/>
      <c r="AJ15" s="988"/>
      <c r="AK15" s="988"/>
      <c r="AL15" s="988"/>
      <c r="AM15" s="988"/>
      <c r="AN15" s="974"/>
      <c r="AQ15" s="672"/>
      <c r="AR15" s="988"/>
      <c r="AS15" s="988"/>
      <c r="AT15" s="988"/>
      <c r="AU15" s="988"/>
      <c r="AV15" s="988"/>
      <c r="AW15" s="974"/>
      <c r="AZ15" s="672"/>
      <c r="BA15" s="988"/>
      <c r="BB15" s="988"/>
      <c r="BC15" s="988"/>
      <c r="BD15" s="988"/>
      <c r="BE15" s="988"/>
      <c r="BF15" s="988"/>
      <c r="BG15" s="988"/>
      <c r="BH15" s="974"/>
      <c r="BK15" s="439"/>
      <c r="BL15" s="989" t="s">
        <v>809</v>
      </c>
      <c r="BM15" s="989"/>
      <c r="BN15" s="989"/>
      <c r="BO15" s="989"/>
      <c r="BP15" s="989"/>
      <c r="BQ15" s="989"/>
      <c r="BR15" s="974"/>
      <c r="BU15" s="439"/>
      <c r="BV15" s="989" t="s">
        <v>810</v>
      </c>
      <c r="BW15" s="989"/>
      <c r="BX15" s="989"/>
      <c r="BY15" s="989"/>
      <c r="BZ15" s="989"/>
      <c r="CA15" s="989"/>
      <c r="CB15" s="989"/>
      <c r="CC15" s="974"/>
      <c r="CF15" s="672"/>
      <c r="CG15" s="990"/>
      <c r="CH15" s="990"/>
      <c r="CI15" s="990"/>
      <c r="CJ15" s="990"/>
      <c r="CK15" s="990"/>
      <c r="CL15" s="990"/>
      <c r="CM15" s="990"/>
      <c r="CN15" s="990"/>
      <c r="CO15" s="990"/>
      <c r="CQ15" s="672"/>
      <c r="CR15" s="988"/>
      <c r="CS15" s="988"/>
      <c r="CT15" s="988"/>
      <c r="CU15" s="988"/>
      <c r="CV15" s="988"/>
      <c r="CW15" s="988"/>
      <c r="CX15" s="988"/>
      <c r="CY15" s="974"/>
    </row>
    <row r="16" spans="2:103" ht="13.5">
      <c r="B16" s="440"/>
      <c r="C16" s="988"/>
      <c r="D16" s="988"/>
      <c r="E16" s="988"/>
      <c r="F16" s="988"/>
      <c r="G16" s="988"/>
      <c r="H16" s="988"/>
      <c r="I16" s="988"/>
      <c r="J16" s="975"/>
      <c r="K16" s="975"/>
      <c r="M16" s="999"/>
      <c r="N16" s="998"/>
      <c r="O16" s="998"/>
      <c r="P16" s="998"/>
      <c r="Q16" s="998"/>
      <c r="R16" s="998"/>
      <c r="S16" s="998"/>
      <c r="T16" s="998"/>
      <c r="U16" s="975"/>
      <c r="X16" s="440"/>
      <c r="Y16" s="988"/>
      <c r="Z16" s="988"/>
      <c r="AA16" s="988"/>
      <c r="AB16" s="988"/>
      <c r="AC16" s="988"/>
      <c r="AD16" s="975"/>
      <c r="AG16" s="672"/>
      <c r="AH16" s="988"/>
      <c r="AI16" s="988"/>
      <c r="AJ16" s="988"/>
      <c r="AK16" s="988"/>
      <c r="AL16" s="988"/>
      <c r="AM16" s="988"/>
      <c r="AN16" s="975"/>
      <c r="AQ16" s="672"/>
      <c r="AR16" s="988"/>
      <c r="AS16" s="988"/>
      <c r="AT16" s="988"/>
      <c r="AU16" s="988"/>
      <c r="AV16" s="988"/>
      <c r="AW16" s="975"/>
      <c r="AZ16" s="672"/>
      <c r="BA16" s="988"/>
      <c r="BB16" s="988"/>
      <c r="BC16" s="988"/>
      <c r="BD16" s="988"/>
      <c r="BE16" s="988"/>
      <c r="BF16" s="988"/>
      <c r="BG16" s="988"/>
      <c r="BH16" s="975"/>
      <c r="BK16" s="440"/>
      <c r="BL16" s="989"/>
      <c r="BM16" s="989"/>
      <c r="BN16" s="989"/>
      <c r="BO16" s="989"/>
      <c r="BP16" s="989"/>
      <c r="BQ16" s="989"/>
      <c r="BR16" s="975"/>
      <c r="BU16" s="440"/>
      <c r="BV16" s="989"/>
      <c r="BW16" s="989"/>
      <c r="BX16" s="989"/>
      <c r="BY16" s="989"/>
      <c r="BZ16" s="989"/>
      <c r="CA16" s="989"/>
      <c r="CB16" s="989"/>
      <c r="CC16" s="975"/>
      <c r="CF16" s="438"/>
      <c r="CG16" s="990"/>
      <c r="CH16" s="990"/>
      <c r="CI16" s="990"/>
      <c r="CJ16" s="990"/>
      <c r="CK16" s="990"/>
      <c r="CL16" s="990"/>
      <c r="CM16" s="990"/>
      <c r="CN16" s="990"/>
      <c r="CO16" s="990"/>
      <c r="CQ16" s="672"/>
      <c r="CR16" s="988"/>
      <c r="CS16" s="988"/>
      <c r="CT16" s="988"/>
      <c r="CU16" s="988"/>
      <c r="CV16" s="988"/>
      <c r="CW16" s="988"/>
      <c r="CX16" s="988"/>
      <c r="CY16" s="975"/>
    </row>
    <row r="17" spans="2:103" ht="13.5">
      <c r="B17" s="439"/>
      <c r="C17" s="989" t="s">
        <v>811</v>
      </c>
      <c r="D17" s="988"/>
      <c r="E17" s="988"/>
      <c r="F17" s="988"/>
      <c r="G17" s="988"/>
      <c r="H17" s="988"/>
      <c r="I17" s="988"/>
      <c r="J17" s="974">
        <v>1</v>
      </c>
      <c r="K17" s="974"/>
      <c r="M17" s="672"/>
      <c r="N17" s="990"/>
      <c r="O17" s="990"/>
      <c r="P17" s="990"/>
      <c r="Q17" s="990"/>
      <c r="R17" s="990"/>
      <c r="S17" s="990"/>
      <c r="T17" s="990"/>
      <c r="U17" s="974"/>
      <c r="X17" s="672"/>
      <c r="Y17" s="989"/>
      <c r="Z17" s="988"/>
      <c r="AA17" s="988"/>
      <c r="AB17" s="988"/>
      <c r="AC17" s="988"/>
      <c r="AD17" s="974"/>
      <c r="AG17" s="672"/>
      <c r="AH17" s="988"/>
      <c r="AI17" s="988"/>
      <c r="AJ17" s="988"/>
      <c r="AK17" s="988"/>
      <c r="AL17" s="988"/>
      <c r="AM17" s="988"/>
      <c r="AN17" s="974"/>
      <c r="AQ17" s="672"/>
      <c r="AR17" s="988"/>
      <c r="AS17" s="988"/>
      <c r="AT17" s="988"/>
      <c r="AU17" s="988"/>
      <c r="AV17" s="988"/>
      <c r="AW17" s="974"/>
      <c r="AZ17" s="672"/>
      <c r="BA17" s="988"/>
      <c r="BB17" s="988"/>
      <c r="BC17" s="988"/>
      <c r="BD17" s="988"/>
      <c r="BE17" s="988"/>
      <c r="BF17" s="988"/>
      <c r="BG17" s="988"/>
      <c r="BH17" s="974"/>
      <c r="BK17" s="672"/>
      <c r="BL17" s="988"/>
      <c r="BM17" s="988"/>
      <c r="BN17" s="988"/>
      <c r="BO17" s="988"/>
      <c r="BP17" s="988"/>
      <c r="BQ17" s="988"/>
      <c r="BR17" s="974"/>
      <c r="BU17" s="672"/>
      <c r="BV17" s="991"/>
      <c r="BW17" s="991"/>
      <c r="BX17" s="991"/>
      <c r="BY17" s="991"/>
      <c r="BZ17" s="991"/>
      <c r="CA17" s="991"/>
      <c r="CB17" s="991"/>
      <c r="CC17" s="974"/>
      <c r="CF17" s="672"/>
      <c r="CG17" s="988"/>
      <c r="CH17" s="988"/>
      <c r="CI17" s="988"/>
      <c r="CJ17" s="988"/>
      <c r="CK17" s="988"/>
      <c r="CL17" s="988"/>
      <c r="CM17" s="988"/>
      <c r="CN17" s="974"/>
      <c r="CQ17" s="672"/>
      <c r="CR17" s="988"/>
      <c r="CS17" s="988"/>
      <c r="CT17" s="988"/>
      <c r="CU17" s="988"/>
      <c r="CV17" s="988"/>
      <c r="CW17" s="988"/>
      <c r="CX17" s="988"/>
      <c r="CY17" s="974"/>
    </row>
    <row r="18" spans="2:103" ht="13.5">
      <c r="B18" s="440"/>
      <c r="C18" s="988"/>
      <c r="D18" s="988"/>
      <c r="E18" s="988"/>
      <c r="F18" s="988"/>
      <c r="G18" s="988"/>
      <c r="H18" s="988"/>
      <c r="I18" s="988"/>
      <c r="J18" s="975"/>
      <c r="K18" s="975"/>
      <c r="M18" s="438"/>
      <c r="N18" s="990"/>
      <c r="O18" s="990"/>
      <c r="P18" s="990"/>
      <c r="Q18" s="990"/>
      <c r="R18" s="990"/>
      <c r="S18" s="990"/>
      <c r="T18" s="990"/>
      <c r="U18" s="975"/>
      <c r="X18" s="672"/>
      <c r="Y18" s="988"/>
      <c r="Z18" s="988"/>
      <c r="AA18" s="988"/>
      <c r="AB18" s="988"/>
      <c r="AC18" s="988"/>
      <c r="AD18" s="975"/>
      <c r="AG18" s="672"/>
      <c r="AH18" s="988"/>
      <c r="AI18" s="988"/>
      <c r="AJ18" s="988"/>
      <c r="AK18" s="988"/>
      <c r="AL18" s="988"/>
      <c r="AM18" s="988"/>
      <c r="AN18" s="975"/>
      <c r="AQ18" s="672"/>
      <c r="AR18" s="988"/>
      <c r="AS18" s="988"/>
      <c r="AT18" s="988"/>
      <c r="AU18" s="988"/>
      <c r="AV18" s="988"/>
      <c r="AW18" s="975"/>
      <c r="AZ18" s="672"/>
      <c r="BA18" s="988"/>
      <c r="BB18" s="988"/>
      <c r="BC18" s="988"/>
      <c r="BD18" s="988"/>
      <c r="BE18" s="988"/>
      <c r="BF18" s="988"/>
      <c r="BG18" s="988"/>
      <c r="BH18" s="975"/>
      <c r="BK18" s="672"/>
      <c r="BL18" s="988"/>
      <c r="BM18" s="988"/>
      <c r="BN18" s="988"/>
      <c r="BO18" s="988"/>
      <c r="BP18" s="988"/>
      <c r="BQ18" s="988"/>
      <c r="BR18" s="975"/>
      <c r="BU18" s="672"/>
      <c r="BV18" s="991"/>
      <c r="BW18" s="991"/>
      <c r="BX18" s="991"/>
      <c r="BY18" s="991"/>
      <c r="BZ18" s="991"/>
      <c r="CA18" s="991"/>
      <c r="CB18" s="991"/>
      <c r="CC18" s="975"/>
      <c r="CF18" s="672"/>
      <c r="CG18" s="988"/>
      <c r="CH18" s="988"/>
      <c r="CI18" s="988"/>
      <c r="CJ18" s="988"/>
      <c r="CK18" s="988"/>
      <c r="CL18" s="988"/>
      <c r="CM18" s="988"/>
      <c r="CN18" s="975"/>
      <c r="CQ18" s="672"/>
      <c r="CR18" s="988"/>
      <c r="CS18" s="988"/>
      <c r="CT18" s="988"/>
      <c r="CU18" s="988"/>
      <c r="CV18" s="988"/>
      <c r="CW18" s="988"/>
      <c r="CX18" s="988"/>
      <c r="CY18" s="975"/>
    </row>
    <row r="19" spans="2:95" ht="13.5">
      <c r="B19" s="672"/>
      <c r="M19" s="672"/>
      <c r="X19" s="672"/>
      <c r="AG19" s="672"/>
      <c r="AQ19" s="439"/>
      <c r="AZ19" s="439"/>
      <c r="BK19" s="439"/>
      <c r="BU19" s="439"/>
      <c r="CF19" s="672"/>
      <c r="CQ19" s="439"/>
    </row>
    <row r="20" spans="2:103" ht="13.5">
      <c r="B20" s="441"/>
      <c r="C20" s="442" t="s">
        <v>812</v>
      </c>
      <c r="D20" s="443"/>
      <c r="E20" s="443"/>
      <c r="F20" s="443"/>
      <c r="G20" s="443"/>
      <c r="H20" s="443"/>
      <c r="I20" s="443"/>
      <c r="J20" s="444">
        <v>12</v>
      </c>
      <c r="K20" s="445"/>
      <c r="M20" s="441"/>
      <c r="N20" s="446" t="s">
        <v>489</v>
      </c>
      <c r="O20" s="447"/>
      <c r="P20" s="443"/>
      <c r="Q20" s="443"/>
      <c r="R20" s="443"/>
      <c r="S20" s="443"/>
      <c r="T20" s="443"/>
      <c r="U20" s="444">
        <v>16</v>
      </c>
      <c r="X20" s="441"/>
      <c r="Y20" s="446" t="s">
        <v>813</v>
      </c>
      <c r="Z20" s="447"/>
      <c r="AA20" s="443"/>
      <c r="AB20" s="443"/>
      <c r="AC20" s="443"/>
      <c r="AD20" s="444">
        <v>11</v>
      </c>
      <c r="AG20" s="440"/>
      <c r="AH20" s="442" t="s">
        <v>814</v>
      </c>
      <c r="AI20" s="448"/>
      <c r="AJ20" s="443"/>
      <c r="AK20" s="443"/>
      <c r="AL20" s="443"/>
      <c r="AM20" s="443"/>
      <c r="AN20" s="444">
        <v>11</v>
      </c>
      <c r="AQ20" s="673"/>
      <c r="AR20" s="644" t="s">
        <v>1124</v>
      </c>
      <c r="AS20" s="645"/>
      <c r="AT20" s="646"/>
      <c r="AU20" s="646"/>
      <c r="AV20" s="646"/>
      <c r="AW20" s="645">
        <v>95</v>
      </c>
      <c r="AX20" s="643"/>
      <c r="AZ20" s="440"/>
      <c r="BA20" s="446" t="s">
        <v>815</v>
      </c>
      <c r="BB20" s="449"/>
      <c r="BC20" s="443"/>
      <c r="BD20" s="443"/>
      <c r="BE20" s="443"/>
      <c r="BF20" s="443"/>
      <c r="BG20" s="443"/>
      <c r="BH20" s="444">
        <v>67</v>
      </c>
      <c r="BK20" s="672"/>
      <c r="BL20" s="442" t="s">
        <v>816</v>
      </c>
      <c r="BM20" s="448"/>
      <c r="BN20" s="443"/>
      <c r="BO20" s="443"/>
      <c r="BP20" s="443"/>
      <c r="BQ20" s="443"/>
      <c r="BR20" s="444">
        <v>11</v>
      </c>
      <c r="BU20" s="440"/>
      <c r="BV20" s="442" t="s">
        <v>817</v>
      </c>
      <c r="BW20" s="450"/>
      <c r="BX20" s="443"/>
      <c r="BY20" s="443"/>
      <c r="BZ20" s="443"/>
      <c r="CA20" s="443"/>
      <c r="CB20" s="443"/>
      <c r="CC20" s="444">
        <v>13</v>
      </c>
      <c r="CF20" s="441"/>
      <c r="CG20" s="442" t="s">
        <v>376</v>
      </c>
      <c r="CH20" s="448"/>
      <c r="CI20" s="443"/>
      <c r="CJ20" s="443"/>
      <c r="CK20" s="443"/>
      <c r="CL20" s="443"/>
      <c r="CM20" s="443"/>
      <c r="CN20" s="444">
        <v>17</v>
      </c>
      <c r="CQ20" s="672"/>
      <c r="CR20" s="446" t="s">
        <v>818</v>
      </c>
      <c r="CS20" s="447"/>
      <c r="CT20" s="447"/>
      <c r="CU20" s="447"/>
      <c r="CV20" s="443"/>
      <c r="CW20" s="443"/>
      <c r="CX20" s="443"/>
      <c r="CY20" s="444">
        <v>4</v>
      </c>
    </row>
    <row r="21" spans="2:104" ht="13.5">
      <c r="B21" s="672"/>
      <c r="C21" s="672"/>
      <c r="D21" s="668" t="s">
        <v>819</v>
      </c>
      <c r="K21" s="445">
        <v>6</v>
      </c>
      <c r="M21" s="451"/>
      <c r="N21" s="452" t="s">
        <v>569</v>
      </c>
      <c r="O21" s="669"/>
      <c r="X21" s="672"/>
      <c r="Y21" s="439"/>
      <c r="Z21" s="668" t="s">
        <v>820</v>
      </c>
      <c r="AE21" s="666">
        <v>10</v>
      </c>
      <c r="AG21" s="672"/>
      <c r="AH21" s="439"/>
      <c r="AI21" s="668" t="s">
        <v>7</v>
      </c>
      <c r="AO21" s="666">
        <v>10</v>
      </c>
      <c r="AQ21" s="647"/>
      <c r="AR21" s="647" t="s">
        <v>1125</v>
      </c>
      <c r="AS21" s="648"/>
      <c r="AT21" s="648"/>
      <c r="AU21" s="648"/>
      <c r="AV21" s="648"/>
      <c r="AW21" s="648"/>
      <c r="AX21" s="643"/>
      <c r="AZ21" s="672"/>
      <c r="BA21" s="452" t="s">
        <v>377</v>
      </c>
      <c r="BB21" s="669"/>
      <c r="BI21" s="666">
        <v>1</v>
      </c>
      <c r="BK21" s="451"/>
      <c r="BL21" s="672" t="s">
        <v>539</v>
      </c>
      <c r="BU21" s="672"/>
      <c r="BV21" s="672" t="s">
        <v>825</v>
      </c>
      <c r="BW21" s="670"/>
      <c r="CF21" s="672"/>
      <c r="CG21" s="672" t="s">
        <v>821</v>
      </c>
      <c r="CO21" s="666">
        <v>1</v>
      </c>
      <c r="CQ21" s="672"/>
      <c r="CR21" s="439"/>
      <c r="CS21" s="668" t="s">
        <v>721</v>
      </c>
      <c r="CZ21" s="666">
        <v>3</v>
      </c>
    </row>
    <row r="22" spans="2:95" ht="13.5">
      <c r="B22" s="672"/>
      <c r="C22" s="439"/>
      <c r="D22" s="668" t="s">
        <v>822</v>
      </c>
      <c r="K22" s="666">
        <v>5</v>
      </c>
      <c r="M22" s="451"/>
      <c r="N22" s="452" t="s">
        <v>823</v>
      </c>
      <c r="O22" s="669"/>
      <c r="X22" s="672"/>
      <c r="AG22" s="672"/>
      <c r="AQ22" s="647"/>
      <c r="AR22" s="647" t="s">
        <v>1126</v>
      </c>
      <c r="AS22" s="648"/>
      <c r="AT22" s="648"/>
      <c r="AU22" s="648"/>
      <c r="AV22" s="648" t="s">
        <v>1127</v>
      </c>
      <c r="AW22" s="648"/>
      <c r="AX22" s="643"/>
      <c r="AZ22" s="672"/>
      <c r="BA22" s="672"/>
      <c r="BB22" s="669" t="s">
        <v>9</v>
      </c>
      <c r="BI22" s="666">
        <v>4</v>
      </c>
      <c r="BK22" s="672"/>
      <c r="BL22" s="439"/>
      <c r="BM22" s="668" t="s">
        <v>824</v>
      </c>
      <c r="BS22" s="666">
        <v>10</v>
      </c>
      <c r="BU22" s="672"/>
      <c r="BV22" s="672" t="s">
        <v>828</v>
      </c>
      <c r="BW22" s="670"/>
      <c r="CD22" s="666">
        <v>1</v>
      </c>
      <c r="CF22" s="672"/>
      <c r="CG22" s="672"/>
      <c r="CH22" s="668" t="s">
        <v>378</v>
      </c>
      <c r="CO22" s="666">
        <v>11</v>
      </c>
      <c r="CQ22" s="672"/>
    </row>
    <row r="23" spans="2:103" ht="13.5">
      <c r="B23" s="672"/>
      <c r="M23" s="451"/>
      <c r="N23" s="672"/>
      <c r="O23" s="668" t="s">
        <v>374</v>
      </c>
      <c r="V23" s="666">
        <v>11</v>
      </c>
      <c r="X23" s="441"/>
      <c r="Y23" s="446" t="s">
        <v>17</v>
      </c>
      <c r="Z23" s="447"/>
      <c r="AA23" s="443"/>
      <c r="AB23" s="443"/>
      <c r="AC23" s="443"/>
      <c r="AD23" s="444">
        <v>7</v>
      </c>
      <c r="AG23" s="440"/>
      <c r="AH23" s="446" t="s">
        <v>373</v>
      </c>
      <c r="AI23" s="449"/>
      <c r="AJ23" s="443"/>
      <c r="AK23" s="443"/>
      <c r="AL23" s="443"/>
      <c r="AM23" s="443"/>
      <c r="AN23" s="444">
        <v>33</v>
      </c>
      <c r="AQ23" s="647"/>
      <c r="AR23" s="647"/>
      <c r="AS23" s="648" t="s">
        <v>1128</v>
      </c>
      <c r="AT23" s="648"/>
      <c r="AU23" s="648"/>
      <c r="AV23" s="648"/>
      <c r="AW23" s="648"/>
      <c r="AX23" s="643">
        <v>13</v>
      </c>
      <c r="AZ23" s="672"/>
      <c r="BA23" s="672"/>
      <c r="BB23" s="668" t="s">
        <v>827</v>
      </c>
      <c r="BI23" s="666">
        <v>7</v>
      </c>
      <c r="BK23" s="439"/>
      <c r="BU23" s="672"/>
      <c r="BV23" s="439"/>
      <c r="BW23" s="668" t="s">
        <v>10</v>
      </c>
      <c r="CD23" s="666">
        <v>11</v>
      </c>
      <c r="CF23" s="672"/>
      <c r="CG23" s="439"/>
      <c r="CH23" s="668" t="s">
        <v>829</v>
      </c>
      <c r="CO23" s="666">
        <v>4</v>
      </c>
      <c r="CQ23" s="441"/>
      <c r="CR23" s="442" t="s">
        <v>830</v>
      </c>
      <c r="CS23" s="448"/>
      <c r="CT23" s="443"/>
      <c r="CU23" s="443"/>
      <c r="CV23" s="443"/>
      <c r="CW23" s="443"/>
      <c r="CX23" s="443"/>
      <c r="CY23" s="444">
        <v>13</v>
      </c>
    </row>
    <row r="24" spans="2:104" ht="13.5">
      <c r="B24" s="441"/>
      <c r="C24" s="442" t="s">
        <v>831</v>
      </c>
      <c r="D24" s="448"/>
      <c r="E24" s="443"/>
      <c r="F24" s="443"/>
      <c r="G24" s="443"/>
      <c r="H24" s="443"/>
      <c r="I24" s="443"/>
      <c r="J24" s="444">
        <v>6</v>
      </c>
      <c r="M24" s="672"/>
      <c r="N24" s="439"/>
      <c r="O24" s="668" t="s">
        <v>375</v>
      </c>
      <c r="V24" s="666">
        <v>4</v>
      </c>
      <c r="X24" s="672"/>
      <c r="Y24" s="439"/>
      <c r="Z24" s="668" t="s">
        <v>832</v>
      </c>
      <c r="AE24" s="666">
        <v>6</v>
      </c>
      <c r="AG24" s="672"/>
      <c r="AH24" s="440" t="s">
        <v>579</v>
      </c>
      <c r="AQ24" s="647"/>
      <c r="AR24" s="647"/>
      <c r="AS24" s="648" t="s">
        <v>1129</v>
      </c>
      <c r="AT24" s="648"/>
      <c r="AU24" s="648"/>
      <c r="AV24" s="648"/>
      <c r="AW24" s="648"/>
      <c r="AX24" s="643">
        <v>8</v>
      </c>
      <c r="AZ24" s="672"/>
      <c r="BA24" s="453"/>
      <c r="BB24" s="454"/>
      <c r="BC24" s="455" t="s">
        <v>834</v>
      </c>
      <c r="BD24" s="456"/>
      <c r="BE24" s="456"/>
      <c r="BF24" s="456"/>
      <c r="BG24" s="456"/>
      <c r="BH24" s="457"/>
      <c r="BI24" s="666">
        <v>43</v>
      </c>
      <c r="BK24" s="672"/>
      <c r="BL24" s="446" t="s">
        <v>835</v>
      </c>
      <c r="BM24" s="449"/>
      <c r="BN24" s="443"/>
      <c r="BO24" s="443"/>
      <c r="BP24" s="443"/>
      <c r="BQ24" s="443"/>
      <c r="BR24" s="444">
        <v>9</v>
      </c>
      <c r="BU24" s="439"/>
      <c r="CF24" s="439"/>
      <c r="CQ24" s="672"/>
      <c r="CR24" s="672"/>
      <c r="CS24" s="668" t="s">
        <v>836</v>
      </c>
      <c r="CZ24" s="666">
        <v>6</v>
      </c>
    </row>
    <row r="25" spans="2:104" ht="13.5">
      <c r="B25" s="672"/>
      <c r="C25" s="440" t="s">
        <v>837</v>
      </c>
      <c r="M25" s="439"/>
      <c r="X25" s="672"/>
      <c r="AG25" s="672"/>
      <c r="AH25" s="672" t="s">
        <v>838</v>
      </c>
      <c r="AQ25" s="647"/>
      <c r="AR25" s="647"/>
      <c r="AS25" s="648" t="s">
        <v>893</v>
      </c>
      <c r="AT25" s="648"/>
      <c r="AU25" s="648"/>
      <c r="AV25" s="648"/>
      <c r="AW25" s="648"/>
      <c r="AX25" s="666">
        <v>9</v>
      </c>
      <c r="AZ25" s="672"/>
      <c r="BB25" s="458"/>
      <c r="BC25" s="976" t="s">
        <v>1130</v>
      </c>
      <c r="BD25" s="977"/>
      <c r="BE25" s="977"/>
      <c r="BF25" s="977"/>
      <c r="BG25" s="977"/>
      <c r="BH25" s="978"/>
      <c r="BI25" s="666">
        <v>5</v>
      </c>
      <c r="BK25" s="672"/>
      <c r="BL25" s="452" t="s">
        <v>11</v>
      </c>
      <c r="BM25" s="669"/>
      <c r="BU25" s="462"/>
      <c r="BV25" s="442" t="s">
        <v>846</v>
      </c>
      <c r="BW25" s="448"/>
      <c r="BX25" s="443"/>
      <c r="BY25" s="443"/>
      <c r="BZ25" s="443"/>
      <c r="CA25" s="443"/>
      <c r="CB25" s="443"/>
      <c r="CC25" s="444">
        <v>21</v>
      </c>
      <c r="CF25" s="672"/>
      <c r="CG25" s="446" t="s">
        <v>839</v>
      </c>
      <c r="CH25" s="447"/>
      <c r="CI25" s="447"/>
      <c r="CJ25" s="447"/>
      <c r="CK25" s="443"/>
      <c r="CL25" s="443"/>
      <c r="CM25" s="443"/>
      <c r="CN25" s="444">
        <v>8</v>
      </c>
      <c r="CQ25" s="672"/>
      <c r="CR25" s="439"/>
      <c r="CS25" s="668" t="s">
        <v>840</v>
      </c>
      <c r="CZ25" s="666">
        <v>6</v>
      </c>
    </row>
    <row r="26" spans="2:95" ht="13.5">
      <c r="B26" s="672"/>
      <c r="C26" s="439"/>
      <c r="D26" s="668" t="s">
        <v>841</v>
      </c>
      <c r="K26" s="666">
        <v>5</v>
      </c>
      <c r="M26" s="441"/>
      <c r="N26" s="446" t="s">
        <v>842</v>
      </c>
      <c r="O26" s="447"/>
      <c r="P26" s="443"/>
      <c r="Q26" s="443"/>
      <c r="R26" s="443"/>
      <c r="S26" s="443"/>
      <c r="T26" s="443"/>
      <c r="U26" s="444">
        <v>6</v>
      </c>
      <c r="X26" s="441"/>
      <c r="Y26" s="442" t="s">
        <v>843</v>
      </c>
      <c r="Z26" s="459"/>
      <c r="AA26" s="443"/>
      <c r="AB26" s="443"/>
      <c r="AC26" s="443"/>
      <c r="AD26" s="444">
        <v>24</v>
      </c>
      <c r="AG26" s="672"/>
      <c r="AH26" s="672"/>
      <c r="AI26" s="668" t="s">
        <v>396</v>
      </c>
      <c r="AO26" s="666">
        <v>21</v>
      </c>
      <c r="AQ26" s="647"/>
      <c r="AR26" s="647"/>
      <c r="AS26" s="648" t="s">
        <v>896</v>
      </c>
      <c r="AT26" s="648"/>
      <c r="AU26" s="648"/>
      <c r="AV26" s="648"/>
      <c r="AW26" s="648"/>
      <c r="AX26" s="643">
        <v>8</v>
      </c>
      <c r="AZ26" s="672"/>
      <c r="BB26" s="461"/>
      <c r="BC26" s="976" t="s">
        <v>845</v>
      </c>
      <c r="BD26" s="977"/>
      <c r="BE26" s="977"/>
      <c r="BF26" s="977"/>
      <c r="BG26" s="977"/>
      <c r="BH26" s="978"/>
      <c r="BI26" s="666">
        <v>6</v>
      </c>
      <c r="BK26" s="672"/>
      <c r="BL26" s="439"/>
      <c r="BM26" s="668" t="s">
        <v>13</v>
      </c>
      <c r="BS26" s="666">
        <v>8</v>
      </c>
      <c r="BV26" s="440" t="s">
        <v>852</v>
      </c>
      <c r="BW26" s="670"/>
      <c r="CF26" s="672"/>
      <c r="CG26" s="439"/>
      <c r="CH26" s="668" t="s">
        <v>847</v>
      </c>
      <c r="CO26" s="666">
        <v>7</v>
      </c>
      <c r="CQ26" s="439"/>
    </row>
    <row r="27" spans="2:103" ht="13.5">
      <c r="B27" s="672"/>
      <c r="M27" s="672"/>
      <c r="N27" s="439"/>
      <c r="O27" s="668" t="s">
        <v>848</v>
      </c>
      <c r="V27" s="666">
        <v>5</v>
      </c>
      <c r="X27" s="672"/>
      <c r="Y27" s="672"/>
      <c r="Z27" s="668" t="s">
        <v>849</v>
      </c>
      <c r="AE27" s="666">
        <v>7</v>
      </c>
      <c r="AG27" s="672"/>
      <c r="AH27" s="672"/>
      <c r="AI27" s="669" t="s">
        <v>850</v>
      </c>
      <c r="AO27" s="666">
        <v>5</v>
      </c>
      <c r="AQ27" s="647"/>
      <c r="AR27" s="647"/>
      <c r="AS27" s="648" t="s">
        <v>900</v>
      </c>
      <c r="AT27" s="648"/>
      <c r="AU27" s="648"/>
      <c r="AV27" s="648"/>
      <c r="AW27" s="648"/>
      <c r="AX27" s="643">
        <v>8</v>
      </c>
      <c r="AZ27" s="439"/>
      <c r="BK27" s="439"/>
      <c r="BV27" s="672" t="s">
        <v>859</v>
      </c>
      <c r="CF27" s="439"/>
      <c r="CQ27" s="441"/>
      <c r="CR27" s="446" t="s">
        <v>853</v>
      </c>
      <c r="CS27" s="449"/>
      <c r="CT27" s="447"/>
      <c r="CU27" s="447"/>
      <c r="CV27" s="443"/>
      <c r="CW27" s="443"/>
      <c r="CX27" s="443"/>
      <c r="CY27" s="444">
        <v>25</v>
      </c>
    </row>
    <row r="28" spans="2:99" ht="13.5">
      <c r="B28" s="441"/>
      <c r="C28" s="442" t="s">
        <v>854</v>
      </c>
      <c r="D28" s="448"/>
      <c r="E28" s="443"/>
      <c r="F28" s="443"/>
      <c r="G28" s="443"/>
      <c r="H28" s="443"/>
      <c r="I28" s="443"/>
      <c r="J28" s="444">
        <v>15</v>
      </c>
      <c r="M28" s="672"/>
      <c r="X28" s="672"/>
      <c r="Y28" s="439"/>
      <c r="Z28" s="668" t="s">
        <v>855</v>
      </c>
      <c r="AE28" s="666">
        <v>16</v>
      </c>
      <c r="AG28" s="672"/>
      <c r="AH28" s="672"/>
      <c r="AI28" s="669" t="s">
        <v>856</v>
      </c>
      <c r="AO28" s="666">
        <v>2</v>
      </c>
      <c r="AQ28" s="647"/>
      <c r="AR28" s="647"/>
      <c r="AS28" s="648" t="s">
        <v>902</v>
      </c>
      <c r="AT28" s="648"/>
      <c r="AU28" s="648"/>
      <c r="AV28" s="648"/>
      <c r="AW28" s="648"/>
      <c r="AX28" s="643">
        <v>9</v>
      </c>
      <c r="AZ28" s="672"/>
      <c r="BA28" s="446" t="s">
        <v>372</v>
      </c>
      <c r="BB28" s="449"/>
      <c r="BC28" s="443"/>
      <c r="BD28" s="443"/>
      <c r="BE28" s="443"/>
      <c r="BF28" s="443"/>
      <c r="BG28" s="443"/>
      <c r="BH28" s="444">
        <v>12</v>
      </c>
      <c r="BK28" s="441"/>
      <c r="BL28" s="446" t="s">
        <v>858</v>
      </c>
      <c r="BM28" s="449"/>
      <c r="BN28" s="443"/>
      <c r="BO28" s="443"/>
      <c r="BP28" s="443"/>
      <c r="BQ28" s="443"/>
      <c r="BR28" s="444">
        <v>13</v>
      </c>
      <c r="BV28" s="672" t="s">
        <v>865</v>
      </c>
      <c r="BW28" s="669"/>
      <c r="CF28" s="672"/>
      <c r="CG28" s="446" t="s">
        <v>860</v>
      </c>
      <c r="CH28" s="447"/>
      <c r="CI28" s="447"/>
      <c r="CJ28" s="447"/>
      <c r="CK28" s="443"/>
      <c r="CL28" s="443"/>
      <c r="CM28" s="443"/>
      <c r="CN28" s="444">
        <v>22</v>
      </c>
      <c r="CQ28" s="672"/>
      <c r="CR28" s="452" t="s">
        <v>512</v>
      </c>
      <c r="CS28" s="669"/>
      <c r="CT28" s="669"/>
      <c r="CU28" s="669"/>
    </row>
    <row r="29" spans="2:99" ht="13.5">
      <c r="B29" s="672"/>
      <c r="C29" s="672" t="s">
        <v>861</v>
      </c>
      <c r="M29" s="441"/>
      <c r="N29" s="446" t="s">
        <v>381</v>
      </c>
      <c r="O29" s="447"/>
      <c r="P29" s="443"/>
      <c r="Q29" s="443"/>
      <c r="R29" s="443"/>
      <c r="S29" s="443"/>
      <c r="T29" s="443"/>
      <c r="U29" s="444">
        <v>11</v>
      </c>
      <c r="X29" s="672"/>
      <c r="AG29" s="672"/>
      <c r="AH29" s="672"/>
      <c r="AI29" s="668" t="s">
        <v>862</v>
      </c>
      <c r="AO29" s="666">
        <v>2</v>
      </c>
      <c r="AQ29" s="647"/>
      <c r="AR29" s="647"/>
      <c r="AS29" s="648" t="s">
        <v>905</v>
      </c>
      <c r="AT29" s="648"/>
      <c r="AU29" s="648"/>
      <c r="AV29" s="648"/>
      <c r="AW29" s="648"/>
      <c r="AX29" s="643">
        <v>9</v>
      </c>
      <c r="AZ29" s="672"/>
      <c r="BA29" s="439"/>
      <c r="BB29" s="669" t="s">
        <v>493</v>
      </c>
      <c r="BI29" s="666">
        <v>11</v>
      </c>
      <c r="BK29" s="451"/>
      <c r="BL29" s="672" t="s">
        <v>864</v>
      </c>
      <c r="BV29" s="439"/>
      <c r="BW29" s="668" t="s">
        <v>870</v>
      </c>
      <c r="CD29" s="666">
        <v>20</v>
      </c>
      <c r="CF29" s="672"/>
      <c r="CG29" s="452" t="s">
        <v>5</v>
      </c>
      <c r="CH29" s="669"/>
      <c r="CI29" s="669"/>
      <c r="CJ29" s="669"/>
      <c r="CQ29" s="672"/>
      <c r="CR29" s="452" t="s">
        <v>398</v>
      </c>
      <c r="CS29" s="669"/>
      <c r="CT29" s="669"/>
      <c r="CU29" s="669"/>
    </row>
    <row r="30" spans="2:104" ht="13.5">
      <c r="B30" s="672"/>
      <c r="C30" s="672" t="s">
        <v>866</v>
      </c>
      <c r="M30" s="672"/>
      <c r="N30" s="672" t="s">
        <v>382</v>
      </c>
      <c r="X30" s="441"/>
      <c r="Y30" s="442" t="s">
        <v>867</v>
      </c>
      <c r="Z30" s="448"/>
      <c r="AA30" s="443"/>
      <c r="AB30" s="443"/>
      <c r="AC30" s="443"/>
      <c r="AD30" s="444">
        <v>22</v>
      </c>
      <c r="AG30" s="672"/>
      <c r="AH30" s="439"/>
      <c r="AI30" s="668" t="s">
        <v>868</v>
      </c>
      <c r="AO30" s="666">
        <v>2</v>
      </c>
      <c r="AQ30" s="647"/>
      <c r="AR30" s="647"/>
      <c r="AS30" s="648" t="s">
        <v>908</v>
      </c>
      <c r="AT30" s="648"/>
      <c r="AU30" s="648"/>
      <c r="AV30" s="648"/>
      <c r="AW30" s="648"/>
      <c r="AX30" s="643">
        <v>8</v>
      </c>
      <c r="AZ30" s="439"/>
      <c r="BK30" s="451"/>
      <c r="BL30" s="439"/>
      <c r="BM30" s="668" t="s">
        <v>869</v>
      </c>
      <c r="BS30" s="666">
        <v>12</v>
      </c>
      <c r="BW30" s="670"/>
      <c r="CF30" s="672"/>
      <c r="CG30" s="672"/>
      <c r="CH30" s="668" t="s">
        <v>871</v>
      </c>
      <c r="CO30" s="666">
        <v>12</v>
      </c>
      <c r="CQ30" s="672"/>
      <c r="CR30" s="672"/>
      <c r="CS30" s="668" t="s">
        <v>872</v>
      </c>
      <c r="CZ30" s="666">
        <v>8</v>
      </c>
    </row>
    <row r="31" spans="2:104" ht="13.5">
      <c r="B31" s="672"/>
      <c r="C31" s="672"/>
      <c r="D31" s="668" t="s">
        <v>873</v>
      </c>
      <c r="K31" s="666">
        <v>6</v>
      </c>
      <c r="M31" s="672"/>
      <c r="N31" s="672" t="s">
        <v>490</v>
      </c>
      <c r="X31" s="672"/>
      <c r="Y31" s="439"/>
      <c r="Z31" s="668" t="s">
        <v>874</v>
      </c>
      <c r="AE31" s="666">
        <v>21</v>
      </c>
      <c r="AG31" s="672"/>
      <c r="AI31" s="670"/>
      <c r="AQ31" s="647"/>
      <c r="AR31" s="647"/>
      <c r="AS31" s="648" t="s">
        <v>400</v>
      </c>
      <c r="AT31" s="648"/>
      <c r="AU31" s="648"/>
      <c r="AV31" s="648"/>
      <c r="AW31" s="648"/>
      <c r="AX31" s="643">
        <v>8</v>
      </c>
      <c r="AZ31" s="441"/>
      <c r="BA31" s="442" t="s">
        <v>875</v>
      </c>
      <c r="BB31" s="448"/>
      <c r="BC31" s="443"/>
      <c r="BD31" s="443"/>
      <c r="BE31" s="443"/>
      <c r="BF31" s="443"/>
      <c r="BG31" s="443"/>
      <c r="BH31" s="444">
        <v>22</v>
      </c>
      <c r="BK31" s="439"/>
      <c r="CF31" s="672"/>
      <c r="CG31" s="439"/>
      <c r="CH31" s="668" t="s">
        <v>876</v>
      </c>
      <c r="CO31" s="666">
        <v>9</v>
      </c>
      <c r="CQ31" s="672"/>
      <c r="CR31" s="672"/>
      <c r="CS31" s="668" t="s">
        <v>877</v>
      </c>
      <c r="CZ31" s="666">
        <v>13</v>
      </c>
    </row>
    <row r="32" spans="2:104" ht="13.5">
      <c r="B32" s="672"/>
      <c r="C32" s="672"/>
      <c r="D32" s="668" t="s">
        <v>878</v>
      </c>
      <c r="K32" s="666">
        <v>5</v>
      </c>
      <c r="M32" s="672"/>
      <c r="N32" s="439"/>
      <c r="O32" s="668" t="s">
        <v>383</v>
      </c>
      <c r="V32" s="666">
        <v>10</v>
      </c>
      <c r="X32" s="439"/>
      <c r="AG32" s="440"/>
      <c r="AH32" s="446" t="s">
        <v>879</v>
      </c>
      <c r="AI32" s="449"/>
      <c r="AJ32" s="443"/>
      <c r="AK32" s="443"/>
      <c r="AL32" s="443"/>
      <c r="AM32" s="443"/>
      <c r="AN32" s="444">
        <v>17</v>
      </c>
      <c r="AQ32" s="647"/>
      <c r="AR32" s="647"/>
      <c r="AS32" s="648" t="s">
        <v>402</v>
      </c>
      <c r="AT32" s="648"/>
      <c r="AU32" s="648"/>
      <c r="AV32" s="648"/>
      <c r="AW32" s="648"/>
      <c r="AX32" s="666">
        <v>7</v>
      </c>
      <c r="AZ32" s="451"/>
      <c r="BA32" s="672" t="s">
        <v>228</v>
      </c>
      <c r="BK32" s="441"/>
      <c r="BL32" s="446" t="s">
        <v>880</v>
      </c>
      <c r="BM32" s="449"/>
      <c r="BN32" s="443"/>
      <c r="BO32" s="443"/>
      <c r="BP32" s="443"/>
      <c r="BQ32" s="443"/>
      <c r="BR32" s="444">
        <v>9</v>
      </c>
      <c r="CF32" s="439"/>
      <c r="CQ32" s="672"/>
      <c r="CR32" s="439"/>
      <c r="CS32" s="668" t="s">
        <v>881</v>
      </c>
      <c r="CZ32" s="666">
        <v>3</v>
      </c>
    </row>
    <row r="33" spans="2:95" ht="13.5">
      <c r="B33" s="672"/>
      <c r="C33" s="439"/>
      <c r="D33" s="668" t="s">
        <v>380</v>
      </c>
      <c r="K33" s="666">
        <v>3</v>
      </c>
      <c r="M33" s="439"/>
      <c r="X33" s="462"/>
      <c r="Y33" s="442" t="s">
        <v>882</v>
      </c>
      <c r="Z33" s="450"/>
      <c r="AA33" s="443"/>
      <c r="AB33" s="443"/>
      <c r="AC33" s="443"/>
      <c r="AD33" s="444">
        <v>38</v>
      </c>
      <c r="AG33" s="672"/>
      <c r="AH33" s="672"/>
      <c r="AI33" s="668" t="s">
        <v>883</v>
      </c>
      <c r="AO33" s="666">
        <v>8</v>
      </c>
      <c r="AQ33" s="647"/>
      <c r="AR33" s="649"/>
      <c r="AS33" s="648" t="s">
        <v>492</v>
      </c>
      <c r="AT33" s="648"/>
      <c r="AU33" s="648"/>
      <c r="AV33" s="648"/>
      <c r="AW33" s="648"/>
      <c r="AX33" s="666">
        <v>7</v>
      </c>
      <c r="AZ33" s="451"/>
      <c r="BA33" s="672" t="s">
        <v>494</v>
      </c>
      <c r="BK33" s="451"/>
      <c r="BL33" s="668" t="s">
        <v>884</v>
      </c>
      <c r="CG33" s="446" t="s">
        <v>885</v>
      </c>
      <c r="CH33" s="449"/>
      <c r="CI33" s="447"/>
      <c r="CJ33" s="447"/>
      <c r="CK33" s="443"/>
      <c r="CL33" s="443"/>
      <c r="CM33" s="443"/>
      <c r="CN33" s="444">
        <v>12</v>
      </c>
      <c r="CQ33" s="672"/>
    </row>
    <row r="34" spans="2:103" ht="13.5">
      <c r="B34" s="439"/>
      <c r="M34" s="462"/>
      <c r="N34" s="446" t="s">
        <v>886</v>
      </c>
      <c r="O34" s="447"/>
      <c r="P34" s="443"/>
      <c r="Q34" s="443"/>
      <c r="R34" s="443"/>
      <c r="S34" s="443"/>
      <c r="T34" s="443"/>
      <c r="U34" s="444">
        <v>2</v>
      </c>
      <c r="Y34" s="672"/>
      <c r="Z34" s="453" t="s">
        <v>887</v>
      </c>
      <c r="AE34" s="666">
        <v>37</v>
      </c>
      <c r="AG34" s="672"/>
      <c r="AH34" s="672"/>
      <c r="AI34" s="668" t="s">
        <v>18</v>
      </c>
      <c r="AO34" s="666">
        <v>4</v>
      </c>
      <c r="AQ34" s="672"/>
      <c r="AR34" s="640"/>
      <c r="AS34" s="640"/>
      <c r="AT34" s="640"/>
      <c r="AU34" s="640"/>
      <c r="AV34" s="640"/>
      <c r="AW34" s="643"/>
      <c r="AX34" s="643"/>
      <c r="AZ34" s="451"/>
      <c r="BA34" s="439"/>
      <c r="BB34" s="668" t="s">
        <v>19</v>
      </c>
      <c r="BI34" s="666">
        <v>21</v>
      </c>
      <c r="BK34" s="451"/>
      <c r="BL34" s="439"/>
      <c r="BM34" s="668" t="s">
        <v>888</v>
      </c>
      <c r="BS34" s="666">
        <v>8</v>
      </c>
      <c r="CG34" s="672"/>
      <c r="CH34" s="668" t="s">
        <v>889</v>
      </c>
      <c r="CO34" s="666">
        <v>6</v>
      </c>
      <c r="CQ34" s="441"/>
      <c r="CR34" s="446" t="s">
        <v>890</v>
      </c>
      <c r="CS34" s="460"/>
      <c r="CT34" s="464"/>
      <c r="CU34" s="464"/>
      <c r="CV34" s="443"/>
      <c r="CW34" s="443"/>
      <c r="CX34" s="443"/>
      <c r="CY34" s="444">
        <v>26</v>
      </c>
    </row>
    <row r="35" spans="2:99" ht="13.5">
      <c r="B35" s="441"/>
      <c r="C35" s="442" t="s">
        <v>891</v>
      </c>
      <c r="D35" s="448"/>
      <c r="E35" s="443"/>
      <c r="F35" s="443"/>
      <c r="G35" s="443"/>
      <c r="H35" s="443"/>
      <c r="I35" s="443"/>
      <c r="J35" s="444">
        <v>11</v>
      </c>
      <c r="Y35" s="453"/>
      <c r="AG35" s="672"/>
      <c r="AH35" s="439"/>
      <c r="AI35" s="668" t="s">
        <v>892</v>
      </c>
      <c r="AO35" s="666">
        <v>4</v>
      </c>
      <c r="AQ35" s="441"/>
      <c r="AR35" s="442" t="s">
        <v>826</v>
      </c>
      <c r="AS35" s="448"/>
      <c r="AT35" s="443"/>
      <c r="AU35" s="443"/>
      <c r="AV35" s="443"/>
      <c r="AW35" s="444">
        <v>16</v>
      </c>
      <c r="AZ35" s="439"/>
      <c r="BK35" s="439"/>
      <c r="CG35" s="439"/>
      <c r="CH35" s="668" t="s">
        <v>894</v>
      </c>
      <c r="CO35" s="666">
        <v>5</v>
      </c>
      <c r="CQ35" s="451"/>
      <c r="CR35" s="452" t="s">
        <v>0</v>
      </c>
      <c r="CS35" s="465"/>
      <c r="CT35" s="465"/>
      <c r="CU35" s="465"/>
    </row>
    <row r="36" spans="2:104" ht="13.5">
      <c r="B36" s="672"/>
      <c r="C36" s="440" t="s">
        <v>895</v>
      </c>
      <c r="AG36" s="672"/>
      <c r="AQ36" s="672"/>
      <c r="AR36" s="442"/>
      <c r="AS36" s="668" t="s">
        <v>833</v>
      </c>
      <c r="AX36" s="666">
        <v>15</v>
      </c>
      <c r="AZ36" s="441"/>
      <c r="BA36" s="446" t="s">
        <v>541</v>
      </c>
      <c r="BB36" s="460"/>
      <c r="BC36" s="443"/>
      <c r="BD36" s="443"/>
      <c r="BE36" s="443"/>
      <c r="BF36" s="443"/>
      <c r="BG36" s="443"/>
      <c r="BH36" s="444">
        <v>29</v>
      </c>
      <c r="BK36" s="453"/>
      <c r="BL36" s="446" t="s">
        <v>897</v>
      </c>
      <c r="BM36" s="447"/>
      <c r="BN36" s="443"/>
      <c r="BO36" s="443"/>
      <c r="BP36" s="443"/>
      <c r="BQ36" s="443"/>
      <c r="BR36" s="444">
        <v>18</v>
      </c>
      <c r="CQ36" s="451"/>
      <c r="CR36" s="439"/>
      <c r="CS36" s="668" t="s">
        <v>898</v>
      </c>
      <c r="CZ36" s="666">
        <v>25</v>
      </c>
    </row>
    <row r="37" spans="2:95" ht="13.5">
      <c r="B37" s="672"/>
      <c r="C37" s="439"/>
      <c r="D37" s="668" t="s">
        <v>899</v>
      </c>
      <c r="K37" s="666">
        <v>10</v>
      </c>
      <c r="N37" s="669"/>
      <c r="AG37" s="453"/>
      <c r="AH37" s="446" t="s">
        <v>386</v>
      </c>
      <c r="AI37" s="449"/>
      <c r="AJ37" s="443"/>
      <c r="AK37" s="443"/>
      <c r="AL37" s="443"/>
      <c r="AM37" s="443"/>
      <c r="AN37" s="444">
        <v>46</v>
      </c>
      <c r="AQ37" s="672"/>
      <c r="AR37" s="641"/>
      <c r="AS37" s="642"/>
      <c r="AT37" s="640"/>
      <c r="AU37" s="640"/>
      <c r="AV37" s="640"/>
      <c r="AW37" s="643"/>
      <c r="AX37" s="643"/>
      <c r="AY37" s="640"/>
      <c r="AZ37" s="451"/>
      <c r="BA37" s="672"/>
      <c r="BB37" s="668" t="s">
        <v>747</v>
      </c>
      <c r="BI37" s="666">
        <v>13</v>
      </c>
      <c r="BL37" s="672" t="s">
        <v>901</v>
      </c>
      <c r="BM37" s="670"/>
      <c r="CQ37" s="672"/>
    </row>
    <row r="38" spans="2:103" ht="13.5">
      <c r="B38" s="439"/>
      <c r="AH38" s="452" t="s">
        <v>12</v>
      </c>
      <c r="AI38" s="669"/>
      <c r="AQ38" s="462"/>
      <c r="AR38" s="446" t="s">
        <v>844</v>
      </c>
      <c r="AS38" s="460"/>
      <c r="AT38" s="443"/>
      <c r="AU38" s="443"/>
      <c r="AV38" s="443"/>
      <c r="AW38" s="444">
        <v>40</v>
      </c>
      <c r="AY38" s="640"/>
      <c r="AZ38" s="451"/>
      <c r="BA38" s="439"/>
      <c r="BB38" s="668" t="s">
        <v>542</v>
      </c>
      <c r="BI38" s="666">
        <v>15</v>
      </c>
      <c r="BL38" s="672" t="s">
        <v>555</v>
      </c>
      <c r="BM38" s="670"/>
      <c r="CQ38" s="441"/>
      <c r="CR38" s="446" t="s">
        <v>903</v>
      </c>
      <c r="CS38" s="449"/>
      <c r="CT38" s="447"/>
      <c r="CU38" s="447"/>
      <c r="CV38" s="443"/>
      <c r="CW38" s="443"/>
      <c r="CX38" s="443"/>
      <c r="CY38" s="444">
        <v>4</v>
      </c>
    </row>
    <row r="39" spans="2:104" ht="13.5">
      <c r="B39" s="441"/>
      <c r="C39" s="442" t="s">
        <v>904</v>
      </c>
      <c r="D39" s="450"/>
      <c r="E39" s="443"/>
      <c r="F39" s="443"/>
      <c r="G39" s="443"/>
      <c r="H39" s="443"/>
      <c r="I39" s="443"/>
      <c r="J39" s="444">
        <v>16</v>
      </c>
      <c r="Y39" s="669"/>
      <c r="Z39" s="669"/>
      <c r="AH39" s="672"/>
      <c r="AI39" s="669" t="s">
        <v>14</v>
      </c>
      <c r="AO39" s="666">
        <v>10</v>
      </c>
      <c r="AR39" s="672"/>
      <c r="AS39" s="668" t="s">
        <v>851</v>
      </c>
      <c r="AX39" s="666">
        <v>8</v>
      </c>
      <c r="AY39" s="640"/>
      <c r="AZ39" s="672"/>
      <c r="BA39" s="453"/>
      <c r="BL39" s="672" t="s">
        <v>397</v>
      </c>
      <c r="CQ39" s="672"/>
      <c r="CR39" s="439"/>
      <c r="CS39" s="668" t="s">
        <v>906</v>
      </c>
      <c r="CZ39" s="666">
        <v>3</v>
      </c>
    </row>
    <row r="40" spans="2:95" ht="13.5">
      <c r="B40" s="672"/>
      <c r="C40" s="672"/>
      <c r="D40" s="668" t="s">
        <v>907</v>
      </c>
      <c r="K40" s="666">
        <v>12</v>
      </c>
      <c r="AH40" s="672"/>
      <c r="AI40" s="668" t="s">
        <v>15</v>
      </c>
      <c r="AO40" s="666">
        <v>18</v>
      </c>
      <c r="AR40" s="672"/>
      <c r="AS40" s="668" t="s">
        <v>857</v>
      </c>
      <c r="AX40" s="666">
        <v>6</v>
      </c>
      <c r="AY40" s="640"/>
      <c r="AZ40" s="441"/>
      <c r="BA40" s="442" t="s">
        <v>909</v>
      </c>
      <c r="BB40" s="448"/>
      <c r="BC40" s="443"/>
      <c r="BD40" s="443"/>
      <c r="BE40" s="443"/>
      <c r="BF40" s="443"/>
      <c r="BG40" s="443"/>
      <c r="BH40" s="444">
        <v>20</v>
      </c>
      <c r="BL40" s="672"/>
      <c r="BM40" s="668" t="s">
        <v>910</v>
      </c>
      <c r="BS40" s="666">
        <v>9</v>
      </c>
      <c r="CQ40" s="672"/>
    </row>
    <row r="41" spans="2:103" ht="13.5">
      <c r="B41" s="672"/>
      <c r="C41" s="439"/>
      <c r="D41" s="466" t="s">
        <v>911</v>
      </c>
      <c r="K41" s="666">
        <v>3</v>
      </c>
      <c r="AH41" s="439"/>
      <c r="AI41" s="668" t="s">
        <v>16</v>
      </c>
      <c r="AO41" s="666">
        <v>17</v>
      </c>
      <c r="AR41" s="672"/>
      <c r="AS41" s="668" t="s">
        <v>863</v>
      </c>
      <c r="AX41" s="666">
        <v>6</v>
      </c>
      <c r="AY41" s="640"/>
      <c r="AZ41" s="451"/>
      <c r="BA41" s="672"/>
      <c r="BB41" s="668" t="s">
        <v>912</v>
      </c>
      <c r="BI41" s="666">
        <v>13</v>
      </c>
      <c r="BL41" s="672"/>
      <c r="BM41" s="668" t="s">
        <v>556</v>
      </c>
      <c r="BS41" s="666">
        <v>4</v>
      </c>
      <c r="CQ41" s="462"/>
      <c r="CR41" s="446" t="s">
        <v>913</v>
      </c>
      <c r="CS41" s="449"/>
      <c r="CT41" s="447"/>
      <c r="CU41" s="447"/>
      <c r="CV41" s="443"/>
      <c r="CW41" s="443"/>
      <c r="CX41" s="443"/>
      <c r="CY41" s="444">
        <v>4</v>
      </c>
    </row>
    <row r="42" spans="2:104" ht="13.5">
      <c r="B42" s="672"/>
      <c r="C42" s="467"/>
      <c r="D42" s="668" t="s">
        <v>59</v>
      </c>
      <c r="Y42" s="669"/>
      <c r="Z42" s="669"/>
      <c r="AR42" s="439"/>
      <c r="AS42" s="640" t="s">
        <v>491</v>
      </c>
      <c r="AT42" s="640"/>
      <c r="AU42" s="640"/>
      <c r="AV42" s="640"/>
      <c r="AW42" s="643"/>
      <c r="AX42" s="666">
        <v>19</v>
      </c>
      <c r="AZ42" s="451"/>
      <c r="BA42" s="439"/>
      <c r="BB42" s="668" t="s">
        <v>387</v>
      </c>
      <c r="BI42" s="666">
        <v>6</v>
      </c>
      <c r="BL42" s="439"/>
      <c r="BM42" s="668" t="s">
        <v>230</v>
      </c>
      <c r="BS42" s="666">
        <v>4</v>
      </c>
      <c r="CQ42" s="463"/>
      <c r="CR42" s="439"/>
      <c r="CS42" s="668" t="s">
        <v>914</v>
      </c>
      <c r="CZ42" s="666">
        <v>3</v>
      </c>
    </row>
    <row r="43" spans="2:52" ht="13.5">
      <c r="B43" s="439"/>
      <c r="AR43" s="650"/>
      <c r="AS43" s="642"/>
      <c r="AT43" s="640"/>
      <c r="AU43" s="640"/>
      <c r="AV43" s="640"/>
      <c r="AW43" s="643"/>
      <c r="AX43" s="643"/>
      <c r="AZ43" s="439"/>
    </row>
    <row r="44" spans="2:60" ht="13.5">
      <c r="B44" s="462"/>
      <c r="C44" s="446" t="s">
        <v>399</v>
      </c>
      <c r="D44" s="459"/>
      <c r="E44" s="443"/>
      <c r="F44" s="443"/>
      <c r="G44" s="443"/>
      <c r="H44" s="443"/>
      <c r="I44" s="443"/>
      <c r="J44" s="444">
        <v>3</v>
      </c>
      <c r="AR44" s="640"/>
      <c r="AS44" s="640"/>
      <c r="AT44" s="640"/>
      <c r="AU44" s="640"/>
      <c r="AV44" s="640"/>
      <c r="AW44" s="643"/>
      <c r="AX44" s="643"/>
      <c r="AZ44" s="462"/>
      <c r="BA44" s="442" t="s">
        <v>388</v>
      </c>
      <c r="BB44" s="448"/>
      <c r="BC44" s="443"/>
      <c r="BD44" s="443"/>
      <c r="BE44" s="443"/>
      <c r="BF44" s="443"/>
      <c r="BG44" s="443"/>
      <c r="BH44" s="444">
        <v>11</v>
      </c>
    </row>
    <row r="45" spans="2:61" ht="13.5">
      <c r="B45" s="463"/>
      <c r="C45" s="468"/>
      <c r="D45" s="669" t="s">
        <v>401</v>
      </c>
      <c r="K45" s="666">
        <v>2</v>
      </c>
      <c r="Y45" s="669"/>
      <c r="Z45" s="669"/>
      <c r="AR45" s="640"/>
      <c r="AS45" s="640"/>
      <c r="AT45" s="640"/>
      <c r="AU45" s="640"/>
      <c r="AV45" s="640"/>
      <c r="AW45" s="643"/>
      <c r="AX45" s="643"/>
      <c r="BA45" s="672"/>
      <c r="BB45" s="668" t="s">
        <v>915</v>
      </c>
      <c r="BI45" s="666">
        <v>7</v>
      </c>
    </row>
    <row r="46" spans="44:61" ht="13.5">
      <c r="AR46" s="640"/>
      <c r="AS46" s="640"/>
      <c r="AT46" s="640"/>
      <c r="AU46" s="640"/>
      <c r="AV46" s="640"/>
      <c r="AW46" s="643"/>
      <c r="AX46" s="643"/>
      <c r="BA46" s="439"/>
      <c r="BB46" s="668" t="s">
        <v>389</v>
      </c>
      <c r="BI46" s="666">
        <v>3</v>
      </c>
    </row>
    <row r="47" spans="44:82" ht="13.5">
      <c r="AR47" s="640"/>
      <c r="AS47" s="640"/>
      <c r="AT47" s="640"/>
      <c r="AU47" s="640"/>
      <c r="AV47" s="640"/>
      <c r="AW47" s="643"/>
      <c r="AX47" s="643"/>
      <c r="BU47" s="176"/>
      <c r="BV47" s="176"/>
      <c r="BW47" s="176"/>
      <c r="BX47" s="176"/>
      <c r="BY47" s="176"/>
      <c r="BZ47" s="176"/>
      <c r="CA47" s="176"/>
      <c r="CB47" s="176"/>
      <c r="CC47" s="176"/>
      <c r="CD47" s="176"/>
    </row>
    <row r="48" spans="2:48" s="176" customFormat="1" ht="9" customHeight="1">
      <c r="B48" s="980" t="s">
        <v>403</v>
      </c>
      <c r="C48" s="981"/>
      <c r="D48" s="981"/>
      <c r="E48" s="981"/>
      <c r="F48" s="984" t="s">
        <v>404</v>
      </c>
      <c r="G48" s="984"/>
      <c r="H48" s="984"/>
      <c r="I48" s="985"/>
      <c r="J48" s="929" t="s">
        <v>390</v>
      </c>
      <c r="K48" s="930"/>
      <c r="L48" s="930"/>
      <c r="M48" s="931"/>
      <c r="N48" s="920" t="s">
        <v>391</v>
      </c>
      <c r="O48" s="921"/>
      <c r="P48" s="921"/>
      <c r="Q48" s="921"/>
      <c r="R48" s="921"/>
      <c r="S48" s="921"/>
      <c r="T48" s="921"/>
      <c r="U48" s="921"/>
      <c r="V48" s="921"/>
      <c r="W48" s="914" t="s">
        <v>405</v>
      </c>
      <c r="X48" s="915"/>
      <c r="Y48" s="915"/>
      <c r="Z48" s="915"/>
      <c r="AA48" s="915"/>
      <c r="AB48" s="915"/>
      <c r="AC48" s="915"/>
      <c r="AD48" s="915"/>
      <c r="AE48" s="915"/>
      <c r="AF48" s="915"/>
      <c r="AG48" s="915"/>
      <c r="AH48" s="915"/>
      <c r="AI48" s="915"/>
      <c r="AJ48" s="915"/>
      <c r="AK48" s="915"/>
      <c r="AL48" s="915"/>
      <c r="AM48" s="915"/>
      <c r="AN48" s="915"/>
      <c r="AO48" s="915"/>
      <c r="AP48" s="915"/>
      <c r="AQ48" s="915"/>
      <c r="AR48" s="915"/>
      <c r="AS48" s="915"/>
      <c r="AT48" s="915"/>
      <c r="AU48" s="915"/>
      <c r="AV48" s="916"/>
    </row>
    <row r="49" spans="2:48" s="176" customFormat="1" ht="9" customHeight="1">
      <c r="B49" s="982"/>
      <c r="C49" s="983"/>
      <c r="D49" s="983"/>
      <c r="E49" s="983"/>
      <c r="F49" s="986"/>
      <c r="G49" s="986"/>
      <c r="H49" s="986"/>
      <c r="I49" s="987"/>
      <c r="J49" s="935"/>
      <c r="K49" s="936"/>
      <c r="L49" s="936"/>
      <c r="M49" s="937"/>
      <c r="N49" s="920" t="s">
        <v>392</v>
      </c>
      <c r="O49" s="921"/>
      <c r="P49" s="922"/>
      <c r="Q49" s="920" t="s">
        <v>393</v>
      </c>
      <c r="R49" s="921"/>
      <c r="S49" s="922"/>
      <c r="T49" s="920" t="s">
        <v>394</v>
      </c>
      <c r="U49" s="921"/>
      <c r="V49" s="921"/>
      <c r="W49" s="917"/>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9"/>
    </row>
    <row r="50" spans="2:51" s="176" customFormat="1" ht="1.5" customHeight="1">
      <c r="B50" s="956" t="s">
        <v>573</v>
      </c>
      <c r="C50" s="957"/>
      <c r="D50" s="957"/>
      <c r="E50" s="957"/>
      <c r="F50" s="957"/>
      <c r="G50" s="957"/>
      <c r="H50" s="957"/>
      <c r="I50" s="958"/>
      <c r="J50" s="965">
        <v>991</v>
      </c>
      <c r="K50" s="966"/>
      <c r="L50" s="966"/>
      <c r="M50" s="967"/>
      <c r="N50" s="938">
        <v>12</v>
      </c>
      <c r="O50" s="939"/>
      <c r="P50" s="940"/>
      <c r="Q50" s="938">
        <v>56</v>
      </c>
      <c r="R50" s="939"/>
      <c r="S50" s="940"/>
      <c r="T50" s="938">
        <v>96</v>
      </c>
      <c r="U50" s="939"/>
      <c r="V50" s="939"/>
      <c r="W50" s="180"/>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86"/>
      <c r="AY50" s="179"/>
    </row>
    <row r="51" spans="2:51" s="176" customFormat="1" ht="9.75" customHeight="1">
      <c r="B51" s="959"/>
      <c r="C51" s="960"/>
      <c r="D51" s="960"/>
      <c r="E51" s="960"/>
      <c r="F51" s="960"/>
      <c r="G51" s="960"/>
      <c r="H51" s="960"/>
      <c r="I51" s="961"/>
      <c r="J51" s="968"/>
      <c r="K51" s="969"/>
      <c r="L51" s="969"/>
      <c r="M51" s="970"/>
      <c r="N51" s="941"/>
      <c r="O51" s="942"/>
      <c r="P51" s="943"/>
      <c r="Q51" s="941"/>
      <c r="R51" s="942"/>
      <c r="S51" s="943"/>
      <c r="T51" s="941"/>
      <c r="U51" s="942"/>
      <c r="V51" s="942"/>
      <c r="W51" s="277" t="s">
        <v>560</v>
      </c>
      <c r="X51" s="179" t="s">
        <v>1121</v>
      </c>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86"/>
      <c r="AY51" s="179"/>
    </row>
    <row r="52" spans="2:51" s="176" customFormat="1" ht="9" customHeight="1">
      <c r="B52" s="959"/>
      <c r="C52" s="960"/>
      <c r="D52" s="960"/>
      <c r="E52" s="960"/>
      <c r="F52" s="960"/>
      <c r="G52" s="960"/>
      <c r="H52" s="960"/>
      <c r="I52" s="961"/>
      <c r="J52" s="968"/>
      <c r="K52" s="969"/>
      <c r="L52" s="969"/>
      <c r="M52" s="970"/>
      <c r="N52" s="941"/>
      <c r="O52" s="942"/>
      <c r="P52" s="943"/>
      <c r="Q52" s="941"/>
      <c r="R52" s="942"/>
      <c r="S52" s="943"/>
      <c r="T52" s="941"/>
      <c r="U52" s="942"/>
      <c r="V52" s="942"/>
      <c r="W52" s="180"/>
      <c r="X52" s="179" t="s">
        <v>1122</v>
      </c>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86"/>
      <c r="AY52" s="179"/>
    </row>
    <row r="53" spans="2:51" s="176" customFormat="1" ht="9" customHeight="1">
      <c r="B53" s="959"/>
      <c r="C53" s="960"/>
      <c r="D53" s="960"/>
      <c r="E53" s="960"/>
      <c r="F53" s="960"/>
      <c r="G53" s="960"/>
      <c r="H53" s="960"/>
      <c r="I53" s="961"/>
      <c r="J53" s="968"/>
      <c r="K53" s="969"/>
      <c r="L53" s="969"/>
      <c r="M53" s="970"/>
      <c r="N53" s="941"/>
      <c r="O53" s="942"/>
      <c r="P53" s="943"/>
      <c r="Q53" s="941"/>
      <c r="R53" s="942"/>
      <c r="S53" s="943"/>
      <c r="T53" s="941"/>
      <c r="U53" s="942"/>
      <c r="V53" s="942"/>
      <c r="W53" s="180"/>
      <c r="X53" s="179" t="s">
        <v>1123</v>
      </c>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86"/>
      <c r="AY53" s="179"/>
    </row>
    <row r="54" spans="2:51" s="176" customFormat="1" ht="9" customHeight="1">
      <c r="B54" s="959"/>
      <c r="C54" s="960"/>
      <c r="D54" s="960"/>
      <c r="E54" s="960"/>
      <c r="F54" s="960"/>
      <c r="G54" s="960"/>
      <c r="H54" s="960"/>
      <c r="I54" s="961"/>
      <c r="J54" s="968"/>
      <c r="K54" s="969"/>
      <c r="L54" s="969"/>
      <c r="M54" s="970"/>
      <c r="N54" s="941"/>
      <c r="O54" s="942"/>
      <c r="P54" s="943"/>
      <c r="Q54" s="941"/>
      <c r="R54" s="942"/>
      <c r="S54" s="943"/>
      <c r="T54" s="941"/>
      <c r="U54" s="942"/>
      <c r="V54" s="942"/>
      <c r="W54" s="277" t="s">
        <v>560</v>
      </c>
      <c r="X54" s="179" t="s">
        <v>719</v>
      </c>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86"/>
      <c r="AY54" s="179"/>
    </row>
    <row r="55" spans="2:51" s="176" customFormat="1" ht="9" customHeight="1">
      <c r="B55" s="959"/>
      <c r="C55" s="960"/>
      <c r="D55" s="960"/>
      <c r="E55" s="960"/>
      <c r="F55" s="960"/>
      <c r="G55" s="960"/>
      <c r="H55" s="960"/>
      <c r="I55" s="961"/>
      <c r="J55" s="968"/>
      <c r="K55" s="969"/>
      <c r="L55" s="969"/>
      <c r="M55" s="970"/>
      <c r="N55" s="941"/>
      <c r="O55" s="942"/>
      <c r="P55" s="943"/>
      <c r="Q55" s="941"/>
      <c r="R55" s="942"/>
      <c r="S55" s="943"/>
      <c r="T55" s="941"/>
      <c r="U55" s="942"/>
      <c r="V55" s="942"/>
      <c r="W55" s="277" t="s">
        <v>560</v>
      </c>
      <c r="X55" s="179" t="s">
        <v>552</v>
      </c>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86"/>
      <c r="AY55" s="179"/>
    </row>
    <row r="56" spans="2:51" s="176" customFormat="1" ht="9" customHeight="1">
      <c r="B56" s="959"/>
      <c r="C56" s="960"/>
      <c r="D56" s="960"/>
      <c r="E56" s="960"/>
      <c r="F56" s="960"/>
      <c r="G56" s="960"/>
      <c r="H56" s="960"/>
      <c r="I56" s="961"/>
      <c r="J56" s="968"/>
      <c r="K56" s="969"/>
      <c r="L56" s="969"/>
      <c r="M56" s="970"/>
      <c r="N56" s="941"/>
      <c r="O56" s="942"/>
      <c r="P56" s="943"/>
      <c r="Q56" s="941"/>
      <c r="R56" s="942"/>
      <c r="S56" s="943"/>
      <c r="T56" s="941"/>
      <c r="U56" s="942"/>
      <c r="V56" s="942"/>
      <c r="W56" s="180"/>
      <c r="X56" s="179" t="s">
        <v>572</v>
      </c>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86"/>
      <c r="AY56" s="179"/>
    </row>
    <row r="57" spans="2:51" s="176" customFormat="1" ht="2.25" customHeight="1">
      <c r="B57" s="962"/>
      <c r="C57" s="963"/>
      <c r="D57" s="963"/>
      <c r="E57" s="963"/>
      <c r="F57" s="963"/>
      <c r="G57" s="963"/>
      <c r="H57" s="963"/>
      <c r="I57" s="964"/>
      <c r="J57" s="971"/>
      <c r="K57" s="972"/>
      <c r="L57" s="972"/>
      <c r="M57" s="973"/>
      <c r="N57" s="944"/>
      <c r="O57" s="945"/>
      <c r="P57" s="946"/>
      <c r="Q57" s="944"/>
      <c r="R57" s="945"/>
      <c r="S57" s="946"/>
      <c r="T57" s="944"/>
      <c r="U57" s="945"/>
      <c r="V57" s="945"/>
      <c r="W57" s="181"/>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79"/>
      <c r="AT57" s="179"/>
      <c r="AU57" s="179"/>
      <c r="AV57" s="186"/>
      <c r="AY57" s="179"/>
    </row>
    <row r="58" spans="2:51" s="176" customFormat="1" ht="2.25" customHeight="1">
      <c r="B58" s="929" t="s">
        <v>395</v>
      </c>
      <c r="C58" s="930"/>
      <c r="D58" s="930"/>
      <c r="E58" s="930"/>
      <c r="F58" s="930"/>
      <c r="G58" s="930"/>
      <c r="H58" s="930"/>
      <c r="I58" s="931"/>
      <c r="J58" s="938">
        <v>320</v>
      </c>
      <c r="K58" s="939"/>
      <c r="L58" s="939"/>
      <c r="M58" s="940"/>
      <c r="N58" s="938">
        <v>1</v>
      </c>
      <c r="O58" s="939"/>
      <c r="P58" s="940"/>
      <c r="Q58" s="938">
        <v>14</v>
      </c>
      <c r="R58" s="939"/>
      <c r="S58" s="940"/>
      <c r="T58" s="938">
        <v>51</v>
      </c>
      <c r="U58" s="939"/>
      <c r="V58" s="939"/>
      <c r="W58" s="180"/>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7"/>
      <c r="AT58" s="177"/>
      <c r="AU58" s="177"/>
      <c r="AV58" s="178"/>
      <c r="AY58" s="179"/>
    </row>
    <row r="59" spans="2:51" s="176" customFormat="1" ht="9.75" customHeight="1">
      <c r="B59" s="932"/>
      <c r="C59" s="933"/>
      <c r="D59" s="933"/>
      <c r="E59" s="933"/>
      <c r="F59" s="933"/>
      <c r="G59" s="933"/>
      <c r="H59" s="933"/>
      <c r="I59" s="934"/>
      <c r="J59" s="941"/>
      <c r="K59" s="942"/>
      <c r="L59" s="942"/>
      <c r="M59" s="943"/>
      <c r="N59" s="941"/>
      <c r="O59" s="942"/>
      <c r="P59" s="943"/>
      <c r="Q59" s="941"/>
      <c r="R59" s="942"/>
      <c r="S59" s="943"/>
      <c r="T59" s="941"/>
      <c r="U59" s="942"/>
      <c r="V59" s="942"/>
      <c r="W59" s="277" t="s">
        <v>560</v>
      </c>
      <c r="X59" s="179" t="s">
        <v>406</v>
      </c>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86"/>
      <c r="AY59" s="179"/>
    </row>
    <row r="60" spans="2:51" s="176" customFormat="1" ht="9" customHeight="1">
      <c r="B60" s="932"/>
      <c r="C60" s="933"/>
      <c r="D60" s="933"/>
      <c r="E60" s="933"/>
      <c r="F60" s="933"/>
      <c r="G60" s="933"/>
      <c r="H60" s="933"/>
      <c r="I60" s="934"/>
      <c r="J60" s="941"/>
      <c r="K60" s="942"/>
      <c r="L60" s="942"/>
      <c r="M60" s="943"/>
      <c r="N60" s="941"/>
      <c r="O60" s="942"/>
      <c r="P60" s="943"/>
      <c r="Q60" s="941"/>
      <c r="R60" s="942"/>
      <c r="S60" s="943"/>
      <c r="T60" s="941"/>
      <c r="U60" s="942"/>
      <c r="V60" s="942"/>
      <c r="W60" s="277" t="s">
        <v>560</v>
      </c>
      <c r="X60" s="179" t="s">
        <v>407</v>
      </c>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86"/>
      <c r="AY60" s="179"/>
    </row>
    <row r="61" spans="2:51" s="176" customFormat="1" ht="2.25" customHeight="1">
      <c r="B61" s="935"/>
      <c r="C61" s="936"/>
      <c r="D61" s="936"/>
      <c r="E61" s="936"/>
      <c r="F61" s="936"/>
      <c r="G61" s="936"/>
      <c r="H61" s="936"/>
      <c r="I61" s="937"/>
      <c r="J61" s="944"/>
      <c r="K61" s="945"/>
      <c r="L61" s="945"/>
      <c r="M61" s="946"/>
      <c r="N61" s="944"/>
      <c r="O61" s="945"/>
      <c r="P61" s="946"/>
      <c r="Q61" s="944"/>
      <c r="R61" s="945"/>
      <c r="S61" s="946"/>
      <c r="T61" s="944"/>
      <c r="U61" s="945"/>
      <c r="V61" s="945"/>
      <c r="W61" s="181"/>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79"/>
      <c r="AT61" s="179"/>
      <c r="AU61" s="179"/>
      <c r="AV61" s="186"/>
      <c r="AY61" s="179"/>
    </row>
    <row r="62" spans="2:51" s="176" customFormat="1" ht="3" customHeight="1">
      <c r="B62" s="929" t="s">
        <v>21</v>
      </c>
      <c r="C62" s="930"/>
      <c r="D62" s="930"/>
      <c r="E62" s="930"/>
      <c r="F62" s="930"/>
      <c r="G62" s="930"/>
      <c r="H62" s="930"/>
      <c r="I62" s="931"/>
      <c r="J62" s="938">
        <v>838</v>
      </c>
      <c r="K62" s="939"/>
      <c r="L62" s="939"/>
      <c r="M62" s="940"/>
      <c r="N62" s="938">
        <v>1</v>
      </c>
      <c r="O62" s="939"/>
      <c r="P62" s="940"/>
      <c r="Q62" s="938">
        <v>4</v>
      </c>
      <c r="R62" s="939"/>
      <c r="S62" s="940"/>
      <c r="T62" s="938">
        <v>8</v>
      </c>
      <c r="U62" s="939"/>
      <c r="V62" s="939"/>
      <c r="W62" s="180"/>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7"/>
      <c r="AT62" s="177"/>
      <c r="AU62" s="177"/>
      <c r="AV62" s="178"/>
      <c r="AY62" s="179"/>
    </row>
    <row r="63" spans="2:51" s="176" customFormat="1" ht="9" customHeight="1">
      <c r="B63" s="932"/>
      <c r="C63" s="933"/>
      <c r="D63" s="933"/>
      <c r="E63" s="933"/>
      <c r="F63" s="933"/>
      <c r="G63" s="933"/>
      <c r="H63" s="933"/>
      <c r="I63" s="934"/>
      <c r="J63" s="941"/>
      <c r="K63" s="942"/>
      <c r="L63" s="942"/>
      <c r="M63" s="943"/>
      <c r="N63" s="941"/>
      <c r="O63" s="942"/>
      <c r="P63" s="943"/>
      <c r="Q63" s="941"/>
      <c r="R63" s="942"/>
      <c r="S63" s="943"/>
      <c r="T63" s="941"/>
      <c r="U63" s="942"/>
      <c r="V63" s="942"/>
      <c r="W63" s="277" t="s">
        <v>560</v>
      </c>
      <c r="X63" s="179" t="s">
        <v>553</v>
      </c>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86"/>
      <c r="AY63" s="179"/>
    </row>
    <row r="64" spans="2:51" s="176" customFormat="1" ht="9" customHeight="1">
      <c r="B64" s="932"/>
      <c r="C64" s="933"/>
      <c r="D64" s="933"/>
      <c r="E64" s="933"/>
      <c r="F64" s="933"/>
      <c r="G64" s="933"/>
      <c r="H64" s="933"/>
      <c r="I64" s="934"/>
      <c r="J64" s="941"/>
      <c r="K64" s="942"/>
      <c r="L64" s="942"/>
      <c r="M64" s="943"/>
      <c r="N64" s="941"/>
      <c r="O64" s="942"/>
      <c r="P64" s="943"/>
      <c r="Q64" s="941"/>
      <c r="R64" s="942"/>
      <c r="S64" s="943"/>
      <c r="T64" s="941"/>
      <c r="U64" s="942"/>
      <c r="V64" s="942"/>
      <c r="W64" s="277" t="s">
        <v>560</v>
      </c>
      <c r="X64" s="179" t="s">
        <v>571</v>
      </c>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86"/>
      <c r="AY64" s="179"/>
    </row>
    <row r="65" spans="2:51" s="176" customFormat="1" ht="9" customHeight="1">
      <c r="B65" s="932"/>
      <c r="C65" s="933"/>
      <c r="D65" s="933"/>
      <c r="E65" s="933"/>
      <c r="F65" s="933"/>
      <c r="G65" s="933"/>
      <c r="H65" s="933"/>
      <c r="I65" s="934"/>
      <c r="J65" s="941"/>
      <c r="K65" s="942"/>
      <c r="L65" s="942"/>
      <c r="M65" s="943"/>
      <c r="N65" s="941"/>
      <c r="O65" s="942"/>
      <c r="P65" s="943"/>
      <c r="Q65" s="941"/>
      <c r="R65" s="942"/>
      <c r="S65" s="943"/>
      <c r="T65" s="941"/>
      <c r="U65" s="942"/>
      <c r="V65" s="942"/>
      <c r="W65" s="277" t="s">
        <v>560</v>
      </c>
      <c r="X65" s="179" t="s">
        <v>554</v>
      </c>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86"/>
      <c r="AY65" s="179"/>
    </row>
    <row r="66" spans="2:51" s="176" customFormat="1" ht="2.25" customHeight="1">
      <c r="B66" s="935"/>
      <c r="C66" s="936"/>
      <c r="D66" s="936"/>
      <c r="E66" s="936"/>
      <c r="F66" s="936"/>
      <c r="G66" s="936"/>
      <c r="H66" s="936"/>
      <c r="I66" s="937"/>
      <c r="J66" s="944"/>
      <c r="K66" s="945"/>
      <c r="L66" s="945"/>
      <c r="M66" s="946"/>
      <c r="N66" s="944"/>
      <c r="O66" s="945"/>
      <c r="P66" s="946"/>
      <c r="Q66" s="944"/>
      <c r="R66" s="945"/>
      <c r="S66" s="946"/>
      <c r="T66" s="944"/>
      <c r="U66" s="945"/>
      <c r="V66" s="945"/>
      <c r="W66" s="181"/>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7"/>
      <c r="AY66" s="179"/>
    </row>
    <row r="67" spans="2:51" s="176" customFormat="1" ht="2.25" customHeight="1">
      <c r="B67" s="929" t="s">
        <v>48</v>
      </c>
      <c r="C67" s="930"/>
      <c r="D67" s="930"/>
      <c r="E67" s="930"/>
      <c r="F67" s="930"/>
      <c r="G67" s="930"/>
      <c r="H67" s="930"/>
      <c r="I67" s="931"/>
      <c r="J67" s="938">
        <v>130</v>
      </c>
      <c r="K67" s="939"/>
      <c r="L67" s="939"/>
      <c r="M67" s="940"/>
      <c r="N67" s="938">
        <v>1</v>
      </c>
      <c r="O67" s="939"/>
      <c r="P67" s="940"/>
      <c r="Q67" s="938">
        <v>9</v>
      </c>
      <c r="R67" s="939"/>
      <c r="S67" s="940"/>
      <c r="T67" s="938">
        <v>15</v>
      </c>
      <c r="U67" s="939"/>
      <c r="V67" s="939"/>
      <c r="W67" s="180"/>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86"/>
      <c r="AY67" s="179"/>
    </row>
    <row r="68" spans="2:51" s="176" customFormat="1" ht="9" customHeight="1">
      <c r="B68" s="932"/>
      <c r="C68" s="933"/>
      <c r="D68" s="933"/>
      <c r="E68" s="933"/>
      <c r="F68" s="933"/>
      <c r="G68" s="933"/>
      <c r="H68" s="933"/>
      <c r="I68" s="934"/>
      <c r="J68" s="941"/>
      <c r="K68" s="942"/>
      <c r="L68" s="942"/>
      <c r="M68" s="943"/>
      <c r="N68" s="941"/>
      <c r="O68" s="942"/>
      <c r="P68" s="943"/>
      <c r="Q68" s="941"/>
      <c r="R68" s="942"/>
      <c r="S68" s="943"/>
      <c r="T68" s="941"/>
      <c r="U68" s="942"/>
      <c r="V68" s="942"/>
      <c r="W68" s="277" t="s">
        <v>560</v>
      </c>
      <c r="X68" s="179" t="s">
        <v>407</v>
      </c>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86"/>
      <c r="AY68" s="179"/>
    </row>
    <row r="69" spans="2:51" s="176" customFormat="1" ht="9" customHeight="1">
      <c r="B69" s="932"/>
      <c r="C69" s="933"/>
      <c r="D69" s="933"/>
      <c r="E69" s="933"/>
      <c r="F69" s="933"/>
      <c r="G69" s="933"/>
      <c r="H69" s="933"/>
      <c r="I69" s="934"/>
      <c r="J69" s="941"/>
      <c r="K69" s="942"/>
      <c r="L69" s="942"/>
      <c r="M69" s="943"/>
      <c r="N69" s="941"/>
      <c r="O69" s="942"/>
      <c r="P69" s="943"/>
      <c r="Q69" s="941"/>
      <c r="R69" s="942"/>
      <c r="S69" s="943"/>
      <c r="T69" s="941"/>
      <c r="U69" s="942"/>
      <c r="V69" s="942"/>
      <c r="W69" s="277" t="s">
        <v>560</v>
      </c>
      <c r="X69" s="179" t="s">
        <v>408</v>
      </c>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86"/>
      <c r="AY69" s="179"/>
    </row>
    <row r="70" spans="2:51" s="176" customFormat="1" ht="3" customHeight="1">
      <c r="B70" s="935"/>
      <c r="C70" s="936"/>
      <c r="D70" s="936"/>
      <c r="E70" s="936"/>
      <c r="F70" s="936"/>
      <c r="G70" s="936"/>
      <c r="H70" s="936"/>
      <c r="I70" s="937"/>
      <c r="J70" s="944"/>
      <c r="K70" s="945"/>
      <c r="L70" s="945"/>
      <c r="M70" s="946"/>
      <c r="N70" s="944"/>
      <c r="O70" s="945"/>
      <c r="P70" s="946"/>
      <c r="Q70" s="944"/>
      <c r="R70" s="945"/>
      <c r="S70" s="946"/>
      <c r="T70" s="944"/>
      <c r="U70" s="945"/>
      <c r="V70" s="945"/>
      <c r="W70" s="181"/>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79"/>
      <c r="AT70" s="179"/>
      <c r="AU70" s="179"/>
      <c r="AV70" s="186"/>
      <c r="AY70" s="179"/>
    </row>
    <row r="71" spans="2:51" s="176" customFormat="1" ht="2.25" customHeight="1">
      <c r="B71" s="929" t="s">
        <v>47</v>
      </c>
      <c r="C71" s="930"/>
      <c r="D71" s="930"/>
      <c r="E71" s="930"/>
      <c r="F71" s="930"/>
      <c r="G71" s="930"/>
      <c r="H71" s="930"/>
      <c r="I71" s="931"/>
      <c r="J71" s="947" t="s">
        <v>1120</v>
      </c>
      <c r="K71" s="948"/>
      <c r="L71" s="948"/>
      <c r="M71" s="949"/>
      <c r="N71" s="938">
        <v>2</v>
      </c>
      <c r="O71" s="939"/>
      <c r="P71" s="940"/>
      <c r="Q71" s="938">
        <v>8</v>
      </c>
      <c r="R71" s="939"/>
      <c r="S71" s="940"/>
      <c r="T71" s="938">
        <v>17</v>
      </c>
      <c r="U71" s="939"/>
      <c r="V71" s="939"/>
      <c r="W71" s="180"/>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7"/>
      <c r="AT71" s="177"/>
      <c r="AU71" s="177"/>
      <c r="AV71" s="178"/>
      <c r="AY71" s="179"/>
    </row>
    <row r="72" spans="2:51" s="176" customFormat="1" ht="12" customHeight="1">
      <c r="B72" s="932"/>
      <c r="C72" s="933"/>
      <c r="D72" s="933"/>
      <c r="E72" s="933"/>
      <c r="F72" s="933"/>
      <c r="G72" s="933"/>
      <c r="H72" s="933"/>
      <c r="I72" s="934"/>
      <c r="J72" s="950"/>
      <c r="K72" s="951"/>
      <c r="L72" s="951"/>
      <c r="M72" s="952"/>
      <c r="N72" s="941"/>
      <c r="O72" s="942"/>
      <c r="P72" s="943"/>
      <c r="Q72" s="941"/>
      <c r="R72" s="942"/>
      <c r="S72" s="943"/>
      <c r="T72" s="941"/>
      <c r="U72" s="942"/>
      <c r="V72" s="942"/>
      <c r="W72" s="277" t="s">
        <v>560</v>
      </c>
      <c r="X72" s="179" t="s">
        <v>568</v>
      </c>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86"/>
      <c r="AY72" s="179"/>
    </row>
    <row r="73" spans="2:51" s="176" customFormat="1" ht="12" customHeight="1">
      <c r="B73" s="932"/>
      <c r="C73" s="933"/>
      <c r="D73" s="933"/>
      <c r="E73" s="933"/>
      <c r="F73" s="933"/>
      <c r="G73" s="933"/>
      <c r="H73" s="933"/>
      <c r="I73" s="934"/>
      <c r="J73" s="950"/>
      <c r="K73" s="951"/>
      <c r="L73" s="951"/>
      <c r="M73" s="952"/>
      <c r="N73" s="941"/>
      <c r="O73" s="942"/>
      <c r="P73" s="943"/>
      <c r="Q73" s="941"/>
      <c r="R73" s="942"/>
      <c r="S73" s="943"/>
      <c r="T73" s="941"/>
      <c r="U73" s="942"/>
      <c r="V73" s="942"/>
      <c r="W73" s="277" t="s">
        <v>560</v>
      </c>
      <c r="X73" s="179" t="s">
        <v>1059</v>
      </c>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86"/>
      <c r="AY73" s="179"/>
    </row>
    <row r="74" spans="2:51" s="176" customFormat="1" ht="3" customHeight="1">
      <c r="B74" s="935"/>
      <c r="C74" s="936"/>
      <c r="D74" s="936"/>
      <c r="E74" s="936"/>
      <c r="F74" s="936"/>
      <c r="G74" s="936"/>
      <c r="H74" s="936"/>
      <c r="I74" s="937"/>
      <c r="J74" s="953"/>
      <c r="K74" s="954"/>
      <c r="L74" s="954"/>
      <c r="M74" s="955"/>
      <c r="N74" s="944"/>
      <c r="O74" s="945"/>
      <c r="P74" s="946"/>
      <c r="Q74" s="944"/>
      <c r="R74" s="945"/>
      <c r="S74" s="946"/>
      <c r="T74" s="944"/>
      <c r="U74" s="945"/>
      <c r="V74" s="945"/>
      <c r="W74" s="181"/>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7"/>
      <c r="AY74" s="179"/>
    </row>
    <row r="75" spans="2:51" s="176" customFormat="1" ht="2.25" customHeight="1">
      <c r="B75" s="929" t="s">
        <v>417</v>
      </c>
      <c r="C75" s="930"/>
      <c r="D75" s="930"/>
      <c r="E75" s="930"/>
      <c r="F75" s="930"/>
      <c r="G75" s="930"/>
      <c r="H75" s="930"/>
      <c r="I75" s="931"/>
      <c r="J75" s="938">
        <v>22</v>
      </c>
      <c r="K75" s="939"/>
      <c r="L75" s="939"/>
      <c r="M75" s="940"/>
      <c r="N75" s="938">
        <v>1</v>
      </c>
      <c r="O75" s="939"/>
      <c r="P75" s="940"/>
      <c r="Q75" s="938">
        <v>7</v>
      </c>
      <c r="R75" s="939"/>
      <c r="S75" s="940"/>
      <c r="T75" s="938">
        <v>8</v>
      </c>
      <c r="U75" s="939"/>
      <c r="V75" s="939"/>
      <c r="W75" s="180"/>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86"/>
      <c r="AY75" s="179"/>
    </row>
    <row r="76" spans="2:51" s="176" customFormat="1" ht="9" customHeight="1">
      <c r="B76" s="932"/>
      <c r="C76" s="933"/>
      <c r="D76" s="933"/>
      <c r="E76" s="933"/>
      <c r="F76" s="933"/>
      <c r="G76" s="933"/>
      <c r="H76" s="933"/>
      <c r="I76" s="934"/>
      <c r="J76" s="941"/>
      <c r="K76" s="942"/>
      <c r="L76" s="942"/>
      <c r="M76" s="943"/>
      <c r="N76" s="941"/>
      <c r="O76" s="942"/>
      <c r="P76" s="943"/>
      <c r="Q76" s="941"/>
      <c r="R76" s="942"/>
      <c r="S76" s="943"/>
      <c r="T76" s="941"/>
      <c r="U76" s="942"/>
      <c r="V76" s="942"/>
      <c r="W76" s="277" t="s">
        <v>560</v>
      </c>
      <c r="X76" s="179" t="s">
        <v>409</v>
      </c>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86"/>
      <c r="AY76" s="179"/>
    </row>
    <row r="77" spans="2:51" s="176" customFormat="1" ht="9" customHeight="1">
      <c r="B77" s="932"/>
      <c r="C77" s="933"/>
      <c r="D77" s="933"/>
      <c r="E77" s="933"/>
      <c r="F77" s="933"/>
      <c r="G77" s="933"/>
      <c r="H77" s="933"/>
      <c r="I77" s="934"/>
      <c r="J77" s="941"/>
      <c r="K77" s="942"/>
      <c r="L77" s="942"/>
      <c r="M77" s="943"/>
      <c r="N77" s="941"/>
      <c r="O77" s="942"/>
      <c r="P77" s="943"/>
      <c r="Q77" s="941"/>
      <c r="R77" s="942"/>
      <c r="S77" s="943"/>
      <c r="T77" s="941"/>
      <c r="U77" s="942"/>
      <c r="V77" s="942"/>
      <c r="W77" s="277" t="s">
        <v>560</v>
      </c>
      <c r="X77" s="179" t="s">
        <v>410</v>
      </c>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86"/>
      <c r="AY77" s="179"/>
    </row>
    <row r="78" spans="2:80" s="176" customFormat="1" ht="9" customHeight="1">
      <c r="B78" s="932"/>
      <c r="C78" s="933"/>
      <c r="D78" s="933"/>
      <c r="E78" s="933"/>
      <c r="F78" s="933"/>
      <c r="G78" s="933"/>
      <c r="H78" s="933"/>
      <c r="I78" s="934"/>
      <c r="J78" s="941"/>
      <c r="K78" s="942"/>
      <c r="L78" s="942"/>
      <c r="M78" s="943"/>
      <c r="N78" s="941"/>
      <c r="O78" s="942"/>
      <c r="P78" s="943"/>
      <c r="Q78" s="941"/>
      <c r="R78" s="942"/>
      <c r="S78" s="943"/>
      <c r="T78" s="941"/>
      <c r="U78" s="942"/>
      <c r="V78" s="942"/>
      <c r="W78" s="277" t="s">
        <v>560</v>
      </c>
      <c r="X78" s="179" t="s">
        <v>411</v>
      </c>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86"/>
      <c r="AY78" s="179"/>
      <c r="BU78" s="638"/>
      <c r="BV78" s="638"/>
      <c r="BW78" s="638"/>
      <c r="BX78" s="638"/>
      <c r="BY78" s="638"/>
      <c r="BZ78" s="638"/>
      <c r="CA78" s="638"/>
      <c r="CB78" s="638"/>
    </row>
    <row r="79" spans="2:80" s="176" customFormat="1" ht="9" customHeight="1">
      <c r="B79" s="932"/>
      <c r="C79" s="933"/>
      <c r="D79" s="933"/>
      <c r="E79" s="933"/>
      <c r="F79" s="933"/>
      <c r="G79" s="933"/>
      <c r="H79" s="933"/>
      <c r="I79" s="934"/>
      <c r="J79" s="941"/>
      <c r="K79" s="942"/>
      <c r="L79" s="942"/>
      <c r="M79" s="943"/>
      <c r="N79" s="941"/>
      <c r="O79" s="942"/>
      <c r="P79" s="943"/>
      <c r="Q79" s="941"/>
      <c r="R79" s="942"/>
      <c r="S79" s="943"/>
      <c r="T79" s="941"/>
      <c r="U79" s="942"/>
      <c r="V79" s="942"/>
      <c r="W79" s="277" t="s">
        <v>560</v>
      </c>
      <c r="X79" s="179" t="s">
        <v>408</v>
      </c>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86"/>
      <c r="AY79" s="179"/>
      <c r="AZ79" s="638" t="s">
        <v>710</v>
      </c>
      <c r="BA79" s="638"/>
      <c r="BB79" s="638"/>
      <c r="BC79" s="638"/>
      <c r="BD79" s="638"/>
      <c r="BE79" s="638"/>
      <c r="BF79" s="638"/>
      <c r="BG79" s="638"/>
      <c r="BH79" s="638"/>
      <c r="BI79" s="638"/>
      <c r="BJ79" s="638"/>
      <c r="BK79" s="638"/>
      <c r="BL79" s="638"/>
      <c r="BM79" s="638"/>
      <c r="BN79" s="638"/>
      <c r="BO79" s="638"/>
      <c r="BP79" s="638"/>
      <c r="BQ79" s="638"/>
      <c r="BR79" s="638"/>
      <c r="BS79" s="638"/>
      <c r="BT79" s="638"/>
      <c r="BU79" s="638"/>
      <c r="BV79" s="638"/>
      <c r="BW79" s="638"/>
      <c r="BX79" s="638"/>
      <c r="BY79" s="638"/>
      <c r="BZ79" s="638"/>
      <c r="CA79" s="638"/>
      <c r="CB79" s="638"/>
    </row>
    <row r="80" spans="2:80" s="176" customFormat="1" ht="3" customHeight="1">
      <c r="B80" s="935"/>
      <c r="C80" s="936"/>
      <c r="D80" s="936"/>
      <c r="E80" s="936"/>
      <c r="F80" s="936"/>
      <c r="G80" s="936"/>
      <c r="H80" s="936"/>
      <c r="I80" s="937"/>
      <c r="J80" s="944"/>
      <c r="K80" s="945"/>
      <c r="L80" s="945"/>
      <c r="M80" s="946"/>
      <c r="N80" s="944"/>
      <c r="O80" s="945"/>
      <c r="P80" s="946"/>
      <c r="Q80" s="944"/>
      <c r="R80" s="945"/>
      <c r="S80" s="946"/>
      <c r="T80" s="944"/>
      <c r="U80" s="945"/>
      <c r="V80" s="945"/>
      <c r="W80" s="181"/>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79"/>
      <c r="AT80" s="179"/>
      <c r="AU80" s="179"/>
      <c r="AV80" s="186"/>
      <c r="AY80" s="179"/>
      <c r="AZ80" s="638"/>
      <c r="BA80" s="638"/>
      <c r="BB80" s="638"/>
      <c r="BC80" s="638"/>
      <c r="BD80" s="638"/>
      <c r="BE80" s="638"/>
      <c r="BF80" s="638"/>
      <c r="BG80" s="638"/>
      <c r="BH80" s="638"/>
      <c r="BI80" s="638"/>
      <c r="BJ80" s="638"/>
      <c r="BK80" s="638"/>
      <c r="BL80" s="638"/>
      <c r="BM80" s="638"/>
      <c r="BN80" s="638"/>
      <c r="BO80" s="638"/>
      <c r="BP80" s="638"/>
      <c r="BQ80" s="638"/>
      <c r="BR80" s="638"/>
      <c r="BS80" s="638"/>
      <c r="BT80" s="638"/>
      <c r="BV80" s="179"/>
      <c r="BW80" s="179"/>
      <c r="BX80" s="179"/>
      <c r="BY80" s="179"/>
      <c r="BZ80" s="179"/>
      <c r="CA80" s="179"/>
      <c r="CB80" s="179"/>
    </row>
    <row r="81" spans="2:82" s="176" customFormat="1" ht="9" customHeight="1">
      <c r="B81" s="920" t="s">
        <v>418</v>
      </c>
      <c r="C81" s="921"/>
      <c r="D81" s="921"/>
      <c r="E81" s="921"/>
      <c r="F81" s="921"/>
      <c r="G81" s="921"/>
      <c r="H81" s="921"/>
      <c r="I81" s="922"/>
      <c r="J81" s="923">
        <v>2490</v>
      </c>
      <c r="K81" s="924"/>
      <c r="L81" s="924"/>
      <c r="M81" s="925"/>
      <c r="N81" s="926">
        <v>18</v>
      </c>
      <c r="O81" s="927"/>
      <c r="P81" s="928"/>
      <c r="Q81" s="926">
        <v>98</v>
      </c>
      <c r="R81" s="927"/>
      <c r="S81" s="928"/>
      <c r="T81" s="926">
        <v>195</v>
      </c>
      <c r="U81" s="927"/>
      <c r="V81" s="927"/>
      <c r="W81" s="183"/>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5"/>
      <c r="AY81" s="179"/>
      <c r="AZ81" s="176" t="s">
        <v>722</v>
      </c>
      <c r="BU81" s="668"/>
      <c r="BV81" s="668"/>
      <c r="BW81" s="668"/>
      <c r="BX81" s="668"/>
      <c r="BY81" s="668"/>
      <c r="BZ81" s="668"/>
      <c r="CA81" s="668"/>
      <c r="CB81" s="668"/>
      <c r="CC81" s="666"/>
      <c r="CD81" s="666"/>
    </row>
    <row r="82" ht="13.5">
      <c r="Y82" s="669"/>
    </row>
  </sheetData>
  <sheetProtection/>
  <mergeCells count="119">
    <mergeCell ref="B3:E4"/>
    <mergeCell ref="B7:E8"/>
    <mergeCell ref="M7:P8"/>
    <mergeCell ref="J12:K12"/>
    <mergeCell ref="U12:V12"/>
    <mergeCell ref="AD12:AE12"/>
    <mergeCell ref="AN12:AO12"/>
    <mergeCell ref="AW12:AX12"/>
    <mergeCell ref="BH12:BI12"/>
    <mergeCell ref="BR12:BS12"/>
    <mergeCell ref="CC12:CD12"/>
    <mergeCell ref="CN12:CO12"/>
    <mergeCell ref="CY12:CZ12"/>
    <mergeCell ref="C13:I14"/>
    <mergeCell ref="J13:J14"/>
    <mergeCell ref="K13:K14"/>
    <mergeCell ref="M13:T14"/>
    <mergeCell ref="U13:U14"/>
    <mergeCell ref="X13:AC14"/>
    <mergeCell ref="AD13:AD14"/>
    <mergeCell ref="AH13:AM14"/>
    <mergeCell ref="AN13:AN14"/>
    <mergeCell ref="AR13:AV14"/>
    <mergeCell ref="AW13:AW14"/>
    <mergeCell ref="BA13:BG14"/>
    <mergeCell ref="BH13:BH14"/>
    <mergeCell ref="BK13:BQ14"/>
    <mergeCell ref="BR13:BR14"/>
    <mergeCell ref="BV13:CB14"/>
    <mergeCell ref="CC13:CC14"/>
    <mergeCell ref="CF13:CN14"/>
    <mergeCell ref="CQ13:CY14"/>
    <mergeCell ref="C15:I16"/>
    <mergeCell ref="J15:J16"/>
    <mergeCell ref="K15:K16"/>
    <mergeCell ref="M15:T16"/>
    <mergeCell ref="U15:U16"/>
    <mergeCell ref="Y15:AC16"/>
    <mergeCell ref="CG15:CO16"/>
    <mergeCell ref="AD15:AD16"/>
    <mergeCell ref="AH15:AM16"/>
    <mergeCell ref="AN15:AN16"/>
    <mergeCell ref="AR15:AV16"/>
    <mergeCell ref="AW15:AW16"/>
    <mergeCell ref="BA15:BG16"/>
    <mergeCell ref="AH17:AM18"/>
    <mergeCell ref="BH15:BH16"/>
    <mergeCell ref="BL15:BQ16"/>
    <mergeCell ref="BR15:BR16"/>
    <mergeCell ref="BV15:CB16"/>
    <mergeCell ref="CC15:CC16"/>
    <mergeCell ref="BL17:BQ18"/>
    <mergeCell ref="CC17:CC18"/>
    <mergeCell ref="CR15:CX16"/>
    <mergeCell ref="CY15:CY16"/>
    <mergeCell ref="C17:I18"/>
    <mergeCell ref="J17:J18"/>
    <mergeCell ref="K17:K18"/>
    <mergeCell ref="N17:T18"/>
    <mergeCell ref="U17:U18"/>
    <mergeCell ref="Y17:AC18"/>
    <mergeCell ref="AD17:AD18"/>
    <mergeCell ref="BV17:CB18"/>
    <mergeCell ref="CG17:CM18"/>
    <mergeCell ref="CN17:CN18"/>
    <mergeCell ref="CR17:CX18"/>
    <mergeCell ref="AN17:AN18"/>
    <mergeCell ref="AR17:AV18"/>
    <mergeCell ref="AW17:AW18"/>
    <mergeCell ref="BA17:BG18"/>
    <mergeCell ref="BH17:BH18"/>
    <mergeCell ref="CY17:CY18"/>
    <mergeCell ref="BC25:BH25"/>
    <mergeCell ref="BC26:BH26"/>
    <mergeCell ref="A1:AP1"/>
    <mergeCell ref="B48:E49"/>
    <mergeCell ref="F48:I49"/>
    <mergeCell ref="J48:M49"/>
    <mergeCell ref="N48:V48"/>
    <mergeCell ref="N49:P49"/>
    <mergeCell ref="BR17:BR18"/>
    <mergeCell ref="T62:V66"/>
    <mergeCell ref="Q49:S49"/>
    <mergeCell ref="T49:V49"/>
    <mergeCell ref="B50:I57"/>
    <mergeCell ref="J50:M57"/>
    <mergeCell ref="N50:P57"/>
    <mergeCell ref="Q50:S57"/>
    <mergeCell ref="T50:V57"/>
    <mergeCell ref="T71:V74"/>
    <mergeCell ref="B58:I61"/>
    <mergeCell ref="J58:M61"/>
    <mergeCell ref="N58:P61"/>
    <mergeCell ref="Q58:S61"/>
    <mergeCell ref="T58:V61"/>
    <mergeCell ref="B62:I66"/>
    <mergeCell ref="J62:M66"/>
    <mergeCell ref="N62:P66"/>
    <mergeCell ref="Q62:S66"/>
    <mergeCell ref="T75:V80"/>
    <mergeCell ref="B67:I70"/>
    <mergeCell ref="J67:M70"/>
    <mergeCell ref="N67:P70"/>
    <mergeCell ref="Q67:S70"/>
    <mergeCell ref="T67:V70"/>
    <mergeCell ref="B71:I74"/>
    <mergeCell ref="J71:M74"/>
    <mergeCell ref="N71:P74"/>
    <mergeCell ref="Q71:S74"/>
    <mergeCell ref="W48:AV49"/>
    <mergeCell ref="B81:I81"/>
    <mergeCell ref="J81:M81"/>
    <mergeCell ref="N81:P81"/>
    <mergeCell ref="Q81:S81"/>
    <mergeCell ref="T81:V81"/>
    <mergeCell ref="B75:I80"/>
    <mergeCell ref="J75:M80"/>
    <mergeCell ref="N75:P80"/>
    <mergeCell ref="Q75:S80"/>
  </mergeCells>
  <printOptions/>
  <pageMargins left="0.7" right="0.7" top="0.75" bottom="0.75" header="0.3" footer="0.3"/>
  <pageSetup horizontalDpi="600" verticalDpi="600" orientation="portrait" paperSize="9" scale="85" r:id="rId2"/>
  <colBreaks count="1" manualBreakCount="1">
    <brk id="51" max="65535" man="1"/>
  </colBreaks>
  <drawing r:id="rId1"/>
</worksheet>
</file>

<file path=xl/worksheets/sheet22.xml><?xml version="1.0" encoding="utf-8"?>
<worksheet xmlns="http://schemas.openxmlformats.org/spreadsheetml/2006/main" xmlns:r="http://schemas.openxmlformats.org/officeDocument/2006/relationships">
  <dimension ref="A1:CQ69"/>
  <sheetViews>
    <sheetView showGridLines="0" zoomScale="110" zoomScaleNormal="110" zoomScalePageLayoutView="0" workbookViewId="0" topLeftCell="A1">
      <selection activeCell="A1" sqref="A1:H1"/>
    </sheetView>
  </sheetViews>
  <sheetFormatPr defaultColWidth="9.00390625" defaultRowHeight="13.5"/>
  <cols>
    <col min="1" max="1" width="0.875" style="375" customWidth="1"/>
    <col min="2" max="9" width="2.125" style="375" customWidth="1"/>
    <col min="10" max="10" width="3.25390625" style="381" customWidth="1"/>
    <col min="11" max="11" width="2.125" style="381" customWidth="1"/>
    <col min="12" max="12" width="0.875" style="375" customWidth="1"/>
    <col min="13" max="17" width="2.125" style="375" customWidth="1"/>
    <col min="18" max="20" width="1.00390625" style="375" customWidth="1"/>
    <col min="21" max="21" width="3.00390625" style="375" customWidth="1"/>
    <col min="22" max="22" width="2.25390625" style="375" customWidth="1"/>
    <col min="23" max="23" width="0.875" style="375" customWidth="1"/>
    <col min="24" max="27" width="2.125" style="375" customWidth="1"/>
    <col min="28" max="30" width="1.625" style="375" customWidth="1"/>
    <col min="31" max="31" width="3.00390625" style="381" customWidth="1"/>
    <col min="32" max="32" width="2.25390625" style="381" customWidth="1"/>
    <col min="33" max="33" width="0.875" style="375" customWidth="1"/>
    <col min="34" max="35" width="3.125" style="375" customWidth="1"/>
    <col min="36" max="36" width="1.75390625" style="375" customWidth="1"/>
    <col min="37" max="37" width="1.625" style="375" customWidth="1"/>
    <col min="38" max="40" width="1.12109375" style="375" customWidth="1"/>
    <col min="41" max="41" width="3.00390625" style="375" customWidth="1"/>
    <col min="42" max="42" width="3.125" style="375" customWidth="1"/>
    <col min="43" max="43" width="0.875" style="375" customWidth="1"/>
    <col min="44" max="45" width="3.125" style="375" customWidth="1"/>
    <col min="46" max="48" width="1.625" style="375" customWidth="1"/>
    <col min="49" max="49" width="3.125" style="375" customWidth="1"/>
    <col min="50" max="50" width="2.25390625" style="375" customWidth="1"/>
    <col min="51" max="51" width="0.875" style="375" customWidth="1"/>
    <col min="52" max="55" width="2.125" style="375" customWidth="1"/>
    <col min="56" max="57" width="1.4921875" style="375" customWidth="1"/>
    <col min="58" max="58" width="3.00390625" style="375" customWidth="1"/>
    <col min="59" max="59" width="2.125" style="375" customWidth="1"/>
    <col min="60" max="60" width="0.875" style="375" customWidth="1"/>
    <col min="61" max="62" width="1.25" style="375" customWidth="1"/>
    <col min="63" max="65" width="2.125" style="375" customWidth="1"/>
    <col min="66" max="66" width="1.4921875" style="375" customWidth="1"/>
    <col min="67" max="69" width="1.37890625" style="375" customWidth="1"/>
    <col min="70" max="70" width="3.125" style="375" customWidth="1"/>
    <col min="71" max="71" width="2.125" style="375" customWidth="1"/>
    <col min="72" max="72" width="0.875" style="375" customWidth="1"/>
    <col min="73" max="74" width="1.25" style="375" customWidth="1"/>
    <col min="75" max="77" width="2.125" style="375" customWidth="1"/>
    <col min="78" max="81" width="1.4921875" style="375" customWidth="1"/>
    <col min="82" max="82" width="3.00390625" style="375" customWidth="1"/>
    <col min="83" max="83" width="2.125" style="375" customWidth="1"/>
    <col min="84" max="84" width="0.875" style="375" customWidth="1"/>
    <col min="85" max="86" width="1.25" style="375" customWidth="1"/>
    <col min="87" max="89" width="2.125" style="375" customWidth="1"/>
    <col min="90" max="92" width="1.75390625" style="375" customWidth="1"/>
    <col min="93" max="95" width="2.125" style="375" customWidth="1"/>
  </cols>
  <sheetData>
    <row r="1" spans="1:95" ht="13.5">
      <c r="A1" s="376"/>
      <c r="B1" s="376"/>
      <c r="C1" s="376"/>
      <c r="D1" s="376"/>
      <c r="E1" s="376"/>
      <c r="F1" s="376"/>
      <c r="G1" s="376"/>
      <c r="H1" s="376"/>
      <c r="I1" s="376"/>
      <c r="J1" s="377"/>
      <c r="K1" s="377"/>
      <c r="L1" s="376"/>
      <c r="M1" s="376"/>
      <c r="N1" s="376"/>
      <c r="O1" s="376"/>
      <c r="P1" s="376"/>
      <c r="Q1" s="376"/>
      <c r="R1" s="376"/>
      <c r="S1" s="376"/>
      <c r="T1" s="376"/>
      <c r="U1" s="376"/>
      <c r="V1" s="376"/>
      <c r="W1" s="376"/>
      <c r="X1" s="376"/>
      <c r="Y1" s="376"/>
      <c r="Z1" s="376"/>
      <c r="AA1" s="376"/>
      <c r="AB1" s="376"/>
      <c r="AC1" s="376"/>
      <c r="AD1" s="376"/>
      <c r="AE1" s="377"/>
      <c r="AF1" s="377"/>
      <c r="AG1" s="376"/>
      <c r="AH1" s="376"/>
      <c r="AI1" s="376"/>
      <c r="AJ1" s="376"/>
      <c r="AK1" s="376"/>
      <c r="AL1" s="376"/>
      <c r="AM1" s="376"/>
      <c r="AN1" s="376"/>
      <c r="AO1" s="376"/>
      <c r="AP1" s="376"/>
      <c r="AQ1" s="376"/>
      <c r="AR1" s="376"/>
      <c r="AS1" s="376"/>
      <c r="AT1" s="376"/>
      <c r="AU1" s="376"/>
      <c r="AV1" s="376"/>
      <c r="AW1" s="376"/>
      <c r="AX1" s="376"/>
      <c r="AY1" s="376"/>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69"/>
      <c r="CD1" s="470"/>
      <c r="CE1" s="470"/>
      <c r="CF1" s="469"/>
      <c r="CG1" s="469"/>
      <c r="CH1" s="469"/>
      <c r="CI1" s="469"/>
      <c r="CJ1" s="469"/>
      <c r="CK1" s="469"/>
      <c r="CL1" s="469"/>
      <c r="CM1" s="469"/>
      <c r="CN1" s="469"/>
      <c r="CO1" s="470"/>
      <c r="CP1" s="470"/>
      <c r="CQ1" s="469"/>
    </row>
    <row r="2" spans="1:95" ht="13.5">
      <c r="A2" s="376"/>
      <c r="B2" s="376"/>
      <c r="C2" s="376"/>
      <c r="D2" s="376"/>
      <c r="E2" s="376"/>
      <c r="F2" s="376"/>
      <c r="G2" s="376"/>
      <c r="H2" s="376"/>
      <c r="I2" s="376"/>
      <c r="J2" s="377"/>
      <c r="K2" s="377"/>
      <c r="L2" s="376"/>
      <c r="M2" s="376"/>
      <c r="N2" s="376"/>
      <c r="O2" s="376"/>
      <c r="P2" s="376"/>
      <c r="Q2" s="376"/>
      <c r="R2" s="376"/>
      <c r="S2" s="376"/>
      <c r="T2" s="376"/>
      <c r="U2" s="376"/>
      <c r="V2" s="376"/>
      <c r="W2" s="376"/>
      <c r="X2" s="376"/>
      <c r="Y2" s="376"/>
      <c r="Z2" s="376"/>
      <c r="AA2" s="376"/>
      <c r="AB2" s="376"/>
      <c r="AC2" s="376"/>
      <c r="AD2" s="376"/>
      <c r="AE2" s="377"/>
      <c r="AF2" s="377"/>
      <c r="AG2" s="376"/>
      <c r="AH2" s="376"/>
      <c r="AI2" s="376"/>
      <c r="AJ2" s="376"/>
      <c r="AK2" s="376"/>
      <c r="AL2" s="376"/>
      <c r="AM2" s="376"/>
      <c r="AN2" s="376"/>
      <c r="AO2" s="376"/>
      <c r="AP2" s="376"/>
      <c r="AQ2" s="376"/>
      <c r="AR2" s="376"/>
      <c r="AS2" s="376"/>
      <c r="AT2" s="376"/>
      <c r="AU2" s="376"/>
      <c r="AV2" s="376"/>
      <c r="AW2" s="376"/>
      <c r="AX2" s="376"/>
      <c r="AY2" s="376"/>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70"/>
      <c r="CE2" s="470"/>
      <c r="CF2" s="469"/>
      <c r="CG2" s="469"/>
      <c r="CH2" s="469"/>
      <c r="CI2" s="469"/>
      <c r="CJ2" s="469"/>
      <c r="CK2" s="469"/>
      <c r="CL2" s="469"/>
      <c r="CM2" s="469"/>
      <c r="CN2" s="469"/>
      <c r="CO2" s="470"/>
      <c r="CP2" s="470"/>
      <c r="CQ2" s="469"/>
    </row>
    <row r="3" spans="1:95" ht="13.5">
      <c r="A3" s="376"/>
      <c r="B3" s="376"/>
      <c r="C3" s="376"/>
      <c r="D3" s="376"/>
      <c r="E3" s="376"/>
      <c r="F3" s="376"/>
      <c r="G3" s="376"/>
      <c r="H3" s="376"/>
      <c r="I3" s="376"/>
      <c r="J3" s="377"/>
      <c r="K3" s="377"/>
      <c r="L3" s="376"/>
      <c r="M3" s="376"/>
      <c r="N3" s="376"/>
      <c r="O3" s="376"/>
      <c r="P3" s="376"/>
      <c r="Q3" s="376"/>
      <c r="R3" s="376"/>
      <c r="S3" s="376"/>
      <c r="T3" s="376"/>
      <c r="U3" s="376"/>
      <c r="V3" s="376"/>
      <c r="W3" s="376"/>
      <c r="X3" s="376"/>
      <c r="Y3" s="376"/>
      <c r="Z3" s="376"/>
      <c r="AA3" s="376"/>
      <c r="AB3" s="376"/>
      <c r="AC3" s="376"/>
      <c r="AD3" s="376"/>
      <c r="AE3" s="377"/>
      <c r="AF3" s="377"/>
      <c r="AG3" s="376"/>
      <c r="AH3" s="376"/>
      <c r="AI3" s="376"/>
      <c r="AJ3" s="376"/>
      <c r="AK3" s="376"/>
      <c r="AL3" s="376"/>
      <c r="AM3" s="376"/>
      <c r="AN3" s="376"/>
      <c r="AO3" s="376"/>
      <c r="AP3" s="376"/>
      <c r="AQ3" s="376"/>
      <c r="AR3" s="376"/>
      <c r="AS3" s="376"/>
      <c r="AT3" s="376"/>
      <c r="AU3" s="376"/>
      <c r="AV3" s="376"/>
      <c r="AW3" s="376"/>
      <c r="AX3" s="376"/>
      <c r="AY3" s="376"/>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c r="CA3" s="469"/>
      <c r="CB3" s="469"/>
      <c r="CC3" s="469"/>
      <c r="CD3" s="470"/>
      <c r="CE3" s="470"/>
      <c r="CF3" s="469"/>
      <c r="CG3" s="469"/>
      <c r="CH3" s="469"/>
      <c r="CI3" s="469"/>
      <c r="CJ3" s="469"/>
      <c r="CK3" s="469"/>
      <c r="CL3" s="469"/>
      <c r="CM3" s="469"/>
      <c r="CN3" s="469"/>
      <c r="CO3" s="470"/>
      <c r="CP3" s="470"/>
      <c r="CQ3" s="469"/>
    </row>
    <row r="4" spans="1:95" ht="13.5">
      <c r="A4" s="376"/>
      <c r="B4" s="376"/>
      <c r="C4" s="376"/>
      <c r="D4" s="376"/>
      <c r="E4" s="376"/>
      <c r="F4" s="376"/>
      <c r="G4" s="376"/>
      <c r="H4" s="376"/>
      <c r="I4" s="376"/>
      <c r="J4" s="377"/>
      <c r="K4" s="377"/>
      <c r="L4" s="376"/>
      <c r="M4" s="376"/>
      <c r="N4" s="376"/>
      <c r="O4" s="376"/>
      <c r="P4" s="376"/>
      <c r="Q4" s="376"/>
      <c r="R4" s="376"/>
      <c r="S4" s="376"/>
      <c r="T4" s="376"/>
      <c r="U4" s="376"/>
      <c r="V4" s="376"/>
      <c r="W4" s="376"/>
      <c r="X4" s="376"/>
      <c r="Y4" s="376"/>
      <c r="Z4" s="376"/>
      <c r="AA4" s="376"/>
      <c r="AB4" s="376"/>
      <c r="AC4" s="376"/>
      <c r="AD4" s="376"/>
      <c r="AE4" s="377"/>
      <c r="AF4" s="377"/>
      <c r="AG4" s="376"/>
      <c r="AH4" s="376"/>
      <c r="AI4" s="376"/>
      <c r="AJ4" s="376"/>
      <c r="AK4" s="376"/>
      <c r="AL4" s="376"/>
      <c r="AM4" s="376"/>
      <c r="AN4" s="376"/>
      <c r="AO4" s="376"/>
      <c r="AP4" s="376"/>
      <c r="AQ4" s="376"/>
      <c r="AR4" s="376"/>
      <c r="AS4" s="376"/>
      <c r="AT4" s="376"/>
      <c r="AU4" s="376"/>
      <c r="AV4" s="376"/>
      <c r="AW4" s="376"/>
      <c r="AX4" s="376"/>
      <c r="AY4" s="376"/>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70"/>
      <c r="CE4" s="470"/>
      <c r="CF4" s="469"/>
      <c r="CG4" s="469"/>
      <c r="CH4" s="469"/>
      <c r="CI4" s="469"/>
      <c r="CJ4" s="469"/>
      <c r="CK4" s="469"/>
      <c r="CL4" s="469"/>
      <c r="CM4" s="469"/>
      <c r="CN4" s="469"/>
      <c r="CO4" s="470"/>
      <c r="CP4" s="470"/>
      <c r="CQ4" s="469"/>
    </row>
    <row r="5" spans="1:95" ht="13.5">
      <c r="A5" s="376"/>
      <c r="B5" s="376"/>
      <c r="C5" s="376"/>
      <c r="D5" s="376"/>
      <c r="E5" s="376"/>
      <c r="F5" s="376"/>
      <c r="G5" s="376"/>
      <c r="H5" s="376"/>
      <c r="I5" s="376"/>
      <c r="J5" s="377"/>
      <c r="K5" s="377"/>
      <c r="L5" s="376"/>
      <c r="M5" s="376"/>
      <c r="N5" s="376"/>
      <c r="O5" s="376"/>
      <c r="P5" s="376"/>
      <c r="Q5" s="376"/>
      <c r="R5" s="376"/>
      <c r="S5" s="376"/>
      <c r="T5" s="376"/>
      <c r="U5" s="376"/>
      <c r="V5" s="376"/>
      <c r="W5" s="376"/>
      <c r="X5" s="376"/>
      <c r="Y5" s="376"/>
      <c r="Z5" s="376"/>
      <c r="AA5" s="376"/>
      <c r="AB5" s="376"/>
      <c r="AC5" s="376"/>
      <c r="AD5" s="376"/>
      <c r="AE5" s="377"/>
      <c r="AF5" s="377"/>
      <c r="AG5" s="376"/>
      <c r="AH5" s="376"/>
      <c r="AI5" s="376"/>
      <c r="AJ5" s="376"/>
      <c r="AK5" s="376"/>
      <c r="AL5" s="376"/>
      <c r="AM5" s="376"/>
      <c r="AN5" s="376"/>
      <c r="AO5" s="376"/>
      <c r="AP5" s="376"/>
      <c r="AQ5" s="376"/>
      <c r="AR5" s="376"/>
      <c r="AS5" s="376"/>
      <c r="AT5" s="376"/>
      <c r="AU5" s="376"/>
      <c r="AV5" s="376"/>
      <c r="AW5" s="376"/>
      <c r="AX5" s="376"/>
      <c r="AY5" s="376"/>
      <c r="AZ5" s="469"/>
      <c r="BA5" s="469"/>
      <c r="BB5" s="469"/>
      <c r="BC5" s="469"/>
      <c r="BD5" s="469"/>
      <c r="BE5" s="469"/>
      <c r="BF5" s="469"/>
      <c r="BG5" s="469"/>
      <c r="BH5" s="469"/>
      <c r="BI5" s="469"/>
      <c r="BJ5" s="469"/>
      <c r="BK5" s="469"/>
      <c r="BL5" s="469"/>
      <c r="BM5" s="469"/>
      <c r="BN5" s="469"/>
      <c r="BO5" s="469"/>
      <c r="BP5" s="469"/>
      <c r="BQ5" s="469"/>
      <c r="BR5" s="469"/>
      <c r="BS5" s="469"/>
      <c r="BT5" s="469"/>
      <c r="BU5" s="469"/>
      <c r="BV5" s="469"/>
      <c r="BW5" s="469"/>
      <c r="BX5" s="469"/>
      <c r="BY5" s="469"/>
      <c r="BZ5" s="469"/>
      <c r="CA5" s="469"/>
      <c r="CB5" s="469"/>
      <c r="CC5" s="469"/>
      <c r="CD5" s="470"/>
      <c r="CE5" s="470"/>
      <c r="CF5" s="469"/>
      <c r="CG5" s="469"/>
      <c r="CH5" s="469"/>
      <c r="CI5" s="469"/>
      <c r="CJ5" s="469"/>
      <c r="CK5" s="469"/>
      <c r="CL5" s="469"/>
      <c r="CM5" s="469"/>
      <c r="CN5" s="469"/>
      <c r="CO5" s="470"/>
      <c r="CP5" s="470"/>
      <c r="CQ5" s="469"/>
    </row>
    <row r="6" spans="1:95" ht="13.5">
      <c r="A6" s="376"/>
      <c r="B6" s="376"/>
      <c r="C6" s="376"/>
      <c r="D6" s="376"/>
      <c r="E6" s="376"/>
      <c r="F6" s="376"/>
      <c r="G6" s="376"/>
      <c r="H6" s="376"/>
      <c r="I6" s="376"/>
      <c r="J6" s="377"/>
      <c r="K6" s="377"/>
      <c r="L6" s="376"/>
      <c r="M6" s="376"/>
      <c r="N6" s="376"/>
      <c r="O6" s="376"/>
      <c r="P6" s="376"/>
      <c r="Q6" s="376"/>
      <c r="R6" s="376"/>
      <c r="S6" s="376"/>
      <c r="T6" s="376"/>
      <c r="U6" s="376"/>
      <c r="V6" s="376"/>
      <c r="W6" s="376"/>
      <c r="X6" s="376"/>
      <c r="Y6" s="376"/>
      <c r="Z6" s="376"/>
      <c r="AA6" s="376"/>
      <c r="AB6" s="376"/>
      <c r="AC6" s="376"/>
      <c r="AD6" s="376"/>
      <c r="AE6" s="377"/>
      <c r="AF6" s="377"/>
      <c r="AG6" s="376"/>
      <c r="AH6" s="376"/>
      <c r="AI6" s="376"/>
      <c r="AJ6" s="376"/>
      <c r="AK6" s="376"/>
      <c r="AL6" s="376"/>
      <c r="AM6" s="376"/>
      <c r="AN6" s="376"/>
      <c r="AO6" s="376"/>
      <c r="AP6" s="376"/>
      <c r="AQ6" s="376"/>
      <c r="AR6" s="376"/>
      <c r="AS6" s="376"/>
      <c r="AT6" s="376"/>
      <c r="AU6" s="376"/>
      <c r="AV6" s="376"/>
      <c r="AW6" s="376"/>
      <c r="AX6" s="376"/>
      <c r="AY6" s="376"/>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70"/>
      <c r="CE6" s="470"/>
      <c r="CF6" s="469"/>
      <c r="CG6" s="469"/>
      <c r="CH6" s="469"/>
      <c r="CI6" s="469"/>
      <c r="CJ6" s="469"/>
      <c r="CK6" s="469"/>
      <c r="CL6" s="469"/>
      <c r="CM6" s="469"/>
      <c r="CN6" s="469"/>
      <c r="CO6" s="470"/>
      <c r="CP6" s="470"/>
      <c r="CQ6" s="469"/>
    </row>
    <row r="7" spans="1:95" ht="13.5">
      <c r="A7" s="376"/>
      <c r="B7" s="376"/>
      <c r="C7" s="376"/>
      <c r="D7" s="376"/>
      <c r="E7" s="376"/>
      <c r="F7" s="376"/>
      <c r="G7" s="376"/>
      <c r="H7" s="376"/>
      <c r="I7" s="376"/>
      <c r="J7" s="377"/>
      <c r="K7" s="377"/>
      <c r="L7" s="376"/>
      <c r="M7" s="376"/>
      <c r="N7" s="376"/>
      <c r="O7" s="376"/>
      <c r="P7" s="376"/>
      <c r="Q7" s="376"/>
      <c r="R7" s="376"/>
      <c r="S7" s="376"/>
      <c r="T7" s="376"/>
      <c r="U7" s="376"/>
      <c r="V7" s="376"/>
      <c r="W7" s="376"/>
      <c r="X7" s="376"/>
      <c r="Y7" s="376"/>
      <c r="Z7" s="376"/>
      <c r="AA7" s="376"/>
      <c r="AB7" s="376"/>
      <c r="AC7" s="376"/>
      <c r="AD7" s="376"/>
      <c r="AE7" s="377"/>
      <c r="AF7" s="377"/>
      <c r="AG7" s="376"/>
      <c r="AH7" s="376"/>
      <c r="AI7" s="376"/>
      <c r="AJ7" s="376"/>
      <c r="AK7" s="376"/>
      <c r="AL7" s="376"/>
      <c r="AM7" s="376"/>
      <c r="AN7" s="376"/>
      <c r="AO7" s="376"/>
      <c r="AP7" s="376"/>
      <c r="AQ7" s="376"/>
      <c r="AR7" s="376"/>
      <c r="AS7" s="376"/>
      <c r="AT7" s="376"/>
      <c r="AU7" s="376"/>
      <c r="AV7" s="376"/>
      <c r="AW7" s="376"/>
      <c r="AX7" s="376"/>
      <c r="AY7" s="376"/>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70"/>
      <c r="CE7" s="470"/>
      <c r="CF7" s="469"/>
      <c r="CG7" s="469"/>
      <c r="CH7" s="469"/>
      <c r="CI7" s="469"/>
      <c r="CJ7" s="469"/>
      <c r="CK7" s="469"/>
      <c r="CL7" s="469"/>
      <c r="CM7" s="469"/>
      <c r="CN7" s="469"/>
      <c r="CO7" s="470"/>
      <c r="CP7" s="470"/>
      <c r="CQ7" s="469"/>
    </row>
    <row r="8" spans="1:95" ht="13.5">
      <c r="A8" s="376"/>
      <c r="B8" s="376"/>
      <c r="C8" s="376"/>
      <c r="D8" s="376"/>
      <c r="E8" s="376"/>
      <c r="F8" s="376"/>
      <c r="G8" s="376"/>
      <c r="H8" s="376"/>
      <c r="I8" s="376"/>
      <c r="J8" s="377"/>
      <c r="K8" s="377"/>
      <c r="L8" s="376"/>
      <c r="M8" s="376"/>
      <c r="N8" s="376"/>
      <c r="O8" s="376"/>
      <c r="P8" s="376"/>
      <c r="Q8" s="376"/>
      <c r="R8" s="376"/>
      <c r="S8" s="376"/>
      <c r="T8" s="376"/>
      <c r="U8" s="376"/>
      <c r="V8" s="376"/>
      <c r="W8" s="376"/>
      <c r="X8" s="376"/>
      <c r="Y8" s="376"/>
      <c r="Z8" s="376"/>
      <c r="AA8" s="376"/>
      <c r="AB8" s="376"/>
      <c r="AC8" s="376"/>
      <c r="AD8" s="376"/>
      <c r="AE8" s="377"/>
      <c r="AF8" s="377"/>
      <c r="AG8" s="376"/>
      <c r="AH8" s="376"/>
      <c r="AI8" s="376"/>
      <c r="AJ8" s="376"/>
      <c r="AK8" s="376"/>
      <c r="AL8" s="376"/>
      <c r="AM8" s="376"/>
      <c r="AN8" s="376"/>
      <c r="AO8" s="376"/>
      <c r="AP8" s="376"/>
      <c r="AQ8" s="376"/>
      <c r="AR8" s="376"/>
      <c r="AS8" s="376"/>
      <c r="AT8" s="376"/>
      <c r="AU8" s="376"/>
      <c r="AV8" s="376"/>
      <c r="AW8" s="376"/>
      <c r="AX8" s="376"/>
      <c r="AY8" s="376"/>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70"/>
      <c r="CE8" s="470"/>
      <c r="CF8" s="469"/>
      <c r="CG8" s="469"/>
      <c r="CH8" s="469"/>
      <c r="CI8" s="469"/>
      <c r="CJ8" s="469"/>
      <c r="CK8" s="469"/>
      <c r="CL8" s="469"/>
      <c r="CM8" s="469"/>
      <c r="CN8" s="469"/>
      <c r="CO8" s="470"/>
      <c r="CP8" s="470"/>
      <c r="CQ8" s="469"/>
    </row>
    <row r="9" spans="1:95" ht="13.5">
      <c r="A9" s="376"/>
      <c r="B9" s="376"/>
      <c r="C9" s="376"/>
      <c r="D9" s="376"/>
      <c r="E9" s="376"/>
      <c r="F9" s="376"/>
      <c r="G9" s="376"/>
      <c r="H9" s="376"/>
      <c r="I9" s="376"/>
      <c r="J9" s="377"/>
      <c r="K9" s="377"/>
      <c r="L9" s="376"/>
      <c r="M9" s="376"/>
      <c r="N9" s="376"/>
      <c r="O9" s="376"/>
      <c r="P9" s="376"/>
      <c r="Q9" s="376"/>
      <c r="R9" s="376"/>
      <c r="S9" s="376"/>
      <c r="T9" s="376"/>
      <c r="U9" s="376"/>
      <c r="V9" s="376"/>
      <c r="W9" s="376"/>
      <c r="X9" s="376"/>
      <c r="Y9" s="376"/>
      <c r="Z9" s="376"/>
      <c r="AA9" s="376"/>
      <c r="AB9" s="376"/>
      <c r="AC9" s="376"/>
      <c r="AD9" s="376"/>
      <c r="AE9" s="377"/>
      <c r="AF9" s="377"/>
      <c r="AG9" s="376"/>
      <c r="AH9" s="376"/>
      <c r="AI9" s="376"/>
      <c r="AJ9" s="376"/>
      <c r="AK9" s="376"/>
      <c r="AL9" s="376"/>
      <c r="AM9" s="376"/>
      <c r="AN9" s="376"/>
      <c r="AO9" s="376"/>
      <c r="AP9" s="376"/>
      <c r="AQ9" s="376"/>
      <c r="AR9" s="376"/>
      <c r="AS9" s="376"/>
      <c r="AT9" s="376"/>
      <c r="AU9" s="376"/>
      <c r="AV9" s="376"/>
      <c r="AW9" s="376"/>
      <c r="AX9" s="376"/>
      <c r="AY9" s="376"/>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2"/>
      <c r="CE9" s="472"/>
      <c r="CF9" s="471"/>
      <c r="CG9" s="469"/>
      <c r="CH9" s="469"/>
      <c r="CI9" s="469"/>
      <c r="CJ9" s="469"/>
      <c r="CK9" s="469"/>
      <c r="CL9" s="469"/>
      <c r="CM9" s="469"/>
      <c r="CN9" s="469"/>
      <c r="CO9" s="470"/>
      <c r="CP9" s="470"/>
      <c r="CQ9" s="469"/>
    </row>
    <row r="10" spans="1:95" ht="13.5">
      <c r="A10" s="378"/>
      <c r="B10" s="380"/>
      <c r="C10" s="378"/>
      <c r="D10" s="378"/>
      <c r="E10" s="378"/>
      <c r="F10" s="378"/>
      <c r="G10" s="378"/>
      <c r="H10" s="378"/>
      <c r="I10" s="378"/>
      <c r="J10" s="379"/>
      <c r="K10" s="379"/>
      <c r="L10" s="378"/>
      <c r="M10" s="378"/>
      <c r="N10" s="378"/>
      <c r="O10" s="378"/>
      <c r="P10" s="378"/>
      <c r="Q10" s="378"/>
      <c r="R10" s="378"/>
      <c r="S10" s="378"/>
      <c r="T10" s="378"/>
      <c r="U10" s="378"/>
      <c r="V10" s="378"/>
      <c r="W10" s="378"/>
      <c r="X10" s="380"/>
      <c r="Y10" s="380"/>
      <c r="Z10" s="380"/>
      <c r="AA10" s="380"/>
      <c r="AB10" s="380"/>
      <c r="AC10" s="380"/>
      <c r="AD10" s="380"/>
      <c r="AE10" s="473"/>
      <c r="AF10" s="473"/>
      <c r="AG10" s="380"/>
      <c r="AH10" s="380"/>
      <c r="AI10" s="380"/>
      <c r="AJ10" s="380"/>
      <c r="AK10" s="380"/>
      <c r="AL10" s="380"/>
      <c r="AM10" s="380"/>
      <c r="AN10" s="380"/>
      <c r="AO10" s="380"/>
      <c r="AP10" s="380"/>
      <c r="AQ10" s="380"/>
      <c r="AR10" s="380"/>
      <c r="AS10" s="380"/>
      <c r="AT10" s="380"/>
      <c r="AU10" s="380"/>
      <c r="AV10" s="380"/>
      <c r="AW10" s="380"/>
      <c r="AX10" s="380"/>
      <c r="AY10" s="380"/>
      <c r="AZ10" s="474"/>
      <c r="BA10" s="469"/>
      <c r="BB10" s="469"/>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469"/>
      <c r="CB10" s="469"/>
      <c r="CC10" s="469"/>
      <c r="CD10" s="470"/>
      <c r="CE10" s="470"/>
      <c r="CF10" s="469"/>
      <c r="CG10" s="475"/>
      <c r="CH10" s="469"/>
      <c r="CI10" s="469"/>
      <c r="CJ10" s="469"/>
      <c r="CK10" s="469"/>
      <c r="CL10" s="469"/>
      <c r="CM10" s="469"/>
      <c r="CN10" s="469"/>
      <c r="CO10" s="470"/>
      <c r="CP10" s="470"/>
      <c r="CQ10" s="469"/>
    </row>
    <row r="11" spans="1:95" ht="14.25" thickBot="1">
      <c r="A11" s="383"/>
      <c r="B11" s="382"/>
      <c r="C11" s="383"/>
      <c r="D11" s="383"/>
      <c r="E11" s="383"/>
      <c r="F11" s="383"/>
      <c r="G11" s="383"/>
      <c r="H11" s="383"/>
      <c r="I11" s="383"/>
      <c r="J11" s="384"/>
      <c r="K11" s="384"/>
      <c r="L11" s="383"/>
      <c r="M11" s="383"/>
      <c r="N11" s="383"/>
      <c r="O11" s="383"/>
      <c r="P11" s="383"/>
      <c r="Q11" s="383"/>
      <c r="R11" s="383"/>
      <c r="S11" s="383"/>
      <c r="T11" s="383"/>
      <c r="U11" s="383"/>
      <c r="V11" s="383"/>
      <c r="W11" s="383"/>
      <c r="X11" s="476"/>
      <c r="AZ11" s="477"/>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70"/>
      <c r="CE11" s="470"/>
      <c r="CF11" s="469"/>
      <c r="CG11" s="478"/>
      <c r="CH11" s="479"/>
      <c r="CI11" s="479"/>
      <c r="CJ11" s="469"/>
      <c r="CK11" s="469"/>
      <c r="CL11" s="469"/>
      <c r="CM11" s="469"/>
      <c r="CN11" s="469"/>
      <c r="CO11" s="470"/>
      <c r="CP11" s="470"/>
      <c r="CQ11" s="469"/>
    </row>
    <row r="12" spans="2:95" ht="14.25" thickBot="1">
      <c r="B12" s="385" t="s">
        <v>916</v>
      </c>
      <c r="C12" s="386"/>
      <c r="D12" s="386"/>
      <c r="E12" s="386"/>
      <c r="F12" s="386"/>
      <c r="G12" s="386"/>
      <c r="H12" s="386"/>
      <c r="I12" s="386"/>
      <c r="J12" s="1051">
        <v>52</v>
      </c>
      <c r="K12" s="1052"/>
      <c r="M12" s="385" t="s">
        <v>545</v>
      </c>
      <c r="N12" s="386"/>
      <c r="O12" s="386"/>
      <c r="P12" s="386"/>
      <c r="Q12" s="386"/>
      <c r="R12" s="386"/>
      <c r="S12" s="386"/>
      <c r="T12" s="386"/>
      <c r="U12" s="1051">
        <v>20</v>
      </c>
      <c r="V12" s="1052"/>
      <c r="X12" s="385" t="s">
        <v>917</v>
      </c>
      <c r="Y12" s="386"/>
      <c r="Z12" s="386"/>
      <c r="AA12" s="386"/>
      <c r="AB12" s="386"/>
      <c r="AC12" s="386"/>
      <c r="AD12" s="386"/>
      <c r="AE12" s="1051">
        <v>30</v>
      </c>
      <c r="AF12" s="1052"/>
      <c r="AH12" s="385" t="s">
        <v>20</v>
      </c>
      <c r="AI12" s="386"/>
      <c r="AJ12" s="386"/>
      <c r="AK12" s="386"/>
      <c r="AL12" s="386"/>
      <c r="AM12" s="386"/>
      <c r="AN12" s="386"/>
      <c r="AO12" s="1051">
        <v>20</v>
      </c>
      <c r="AP12" s="1052"/>
      <c r="AW12" s="389"/>
      <c r="AX12" s="389"/>
      <c r="AZ12" s="1053" t="s">
        <v>918</v>
      </c>
      <c r="BA12" s="1054"/>
      <c r="BB12" s="1054"/>
      <c r="BC12" s="1054"/>
      <c r="BD12" s="1054"/>
      <c r="BE12" s="1054"/>
      <c r="BF12" s="1055">
        <v>320</v>
      </c>
      <c r="BG12" s="1042"/>
      <c r="BH12" s="469"/>
      <c r="BI12" s="469"/>
      <c r="BJ12" s="469"/>
      <c r="BK12" s="469"/>
      <c r="BL12" s="469"/>
      <c r="BM12" s="469"/>
      <c r="BN12" s="469"/>
      <c r="BO12" s="469"/>
      <c r="BP12" s="469"/>
      <c r="BQ12" s="469"/>
      <c r="BR12" s="469"/>
      <c r="BS12" s="469"/>
      <c r="BT12" s="469"/>
      <c r="BU12" s="469"/>
      <c r="BV12" s="469"/>
      <c r="BW12" s="469"/>
      <c r="BX12" s="469"/>
      <c r="BY12" s="469"/>
      <c r="BZ12" s="469"/>
      <c r="CA12" s="469"/>
      <c r="CB12" s="469"/>
      <c r="CC12" s="469"/>
      <c r="CD12" s="470"/>
      <c r="CE12" s="470"/>
      <c r="CF12" s="469"/>
      <c r="CG12" s="480" t="s">
        <v>919</v>
      </c>
      <c r="CH12" s="481"/>
      <c r="CI12" s="481"/>
      <c r="CJ12" s="481"/>
      <c r="CK12" s="481"/>
      <c r="CL12" s="481"/>
      <c r="CM12" s="481"/>
      <c r="CN12" s="481"/>
      <c r="CO12" s="1040">
        <v>838</v>
      </c>
      <c r="CP12" s="1041"/>
      <c r="CQ12" s="1042"/>
    </row>
    <row r="13" spans="2:85" ht="13.5">
      <c r="B13" s="388"/>
      <c r="C13" s="882"/>
      <c r="D13" s="882"/>
      <c r="E13" s="882"/>
      <c r="F13" s="882"/>
      <c r="G13" s="882"/>
      <c r="H13" s="882"/>
      <c r="I13" s="882"/>
      <c r="J13" s="1020"/>
      <c r="L13" s="409"/>
      <c r="M13" s="388"/>
      <c r="U13" s="381"/>
      <c r="V13" s="381"/>
      <c r="X13" s="388"/>
      <c r="Y13" s="882"/>
      <c r="Z13" s="882"/>
      <c r="AA13" s="882"/>
      <c r="AB13" s="882"/>
      <c r="AC13" s="882"/>
      <c r="AD13" s="882"/>
      <c r="AE13" s="1020"/>
      <c r="AG13" s="409"/>
      <c r="AH13" s="387"/>
      <c r="AO13" s="381"/>
      <c r="AP13" s="381"/>
      <c r="AR13" s="1045" t="s">
        <v>920</v>
      </c>
      <c r="AS13" s="1046"/>
      <c r="AT13" s="1046"/>
      <c r="AU13" s="1046"/>
      <c r="AV13" s="1046"/>
      <c r="AW13" s="1047"/>
      <c r="AZ13" s="388"/>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70"/>
      <c r="CE13" s="470"/>
      <c r="CF13" s="469"/>
      <c r="CG13" s="483"/>
    </row>
    <row r="14" spans="2:95" ht="13.5">
      <c r="B14" s="390"/>
      <c r="C14" s="1043"/>
      <c r="D14" s="1043"/>
      <c r="E14" s="1043"/>
      <c r="F14" s="1043"/>
      <c r="G14" s="1043"/>
      <c r="H14" s="1043"/>
      <c r="I14" s="1043"/>
      <c r="J14" s="1044"/>
      <c r="K14" s="484"/>
      <c r="L14" s="485"/>
      <c r="M14" s="387"/>
      <c r="X14" s="390"/>
      <c r="Y14" s="1043"/>
      <c r="Z14" s="1043"/>
      <c r="AA14" s="1043"/>
      <c r="AB14" s="1043"/>
      <c r="AC14" s="1043"/>
      <c r="AD14" s="1043"/>
      <c r="AE14" s="1044"/>
      <c r="AF14" s="484"/>
      <c r="AG14" s="485"/>
      <c r="AH14" s="387"/>
      <c r="AR14" s="1048"/>
      <c r="AS14" s="1049"/>
      <c r="AT14" s="1049"/>
      <c r="AU14" s="1049"/>
      <c r="AV14" s="1049"/>
      <c r="AW14" s="1050"/>
      <c r="AZ14" s="486"/>
      <c r="BA14" s="471"/>
      <c r="BB14" s="471"/>
      <c r="BC14" s="471"/>
      <c r="BD14" s="471"/>
      <c r="BE14" s="471"/>
      <c r="BF14" s="471"/>
      <c r="BG14" s="471"/>
      <c r="BH14" s="469"/>
      <c r="BI14" s="469"/>
      <c r="BJ14" s="469"/>
      <c r="BK14" s="469"/>
      <c r="BL14" s="469"/>
      <c r="BM14" s="469"/>
      <c r="BN14" s="469"/>
      <c r="BO14" s="469"/>
      <c r="BP14" s="469"/>
      <c r="BQ14" s="469"/>
      <c r="BR14" s="469"/>
      <c r="BS14" s="469"/>
      <c r="BT14" s="469"/>
      <c r="BU14" s="469"/>
      <c r="BV14" s="469"/>
      <c r="BW14" s="469"/>
      <c r="BX14" s="469"/>
      <c r="BY14" s="469"/>
      <c r="BZ14" s="469"/>
      <c r="CA14" s="469"/>
      <c r="CB14" s="469"/>
      <c r="CC14" s="469"/>
      <c r="CD14" s="470"/>
      <c r="CE14" s="470"/>
      <c r="CF14" s="469"/>
      <c r="CG14" s="475"/>
      <c r="CH14" s="475"/>
      <c r="CI14" s="469"/>
      <c r="CJ14" s="487"/>
      <c r="CK14" s="487"/>
      <c r="CL14" s="487"/>
      <c r="CM14" s="487"/>
      <c r="CN14" s="487"/>
      <c r="CO14" s="470"/>
      <c r="CP14" s="470"/>
      <c r="CQ14" s="469"/>
    </row>
    <row r="15" spans="2:95" ht="14.25" thickBot="1">
      <c r="B15" s="387"/>
      <c r="C15" s="882"/>
      <c r="D15" s="882"/>
      <c r="E15" s="882"/>
      <c r="F15" s="882"/>
      <c r="G15" s="882"/>
      <c r="H15" s="882"/>
      <c r="I15" s="882"/>
      <c r="J15" s="1020"/>
      <c r="M15" s="387"/>
      <c r="W15" s="409"/>
      <c r="X15" s="387"/>
      <c r="Y15" s="882"/>
      <c r="Z15" s="882"/>
      <c r="AA15" s="882"/>
      <c r="AB15" s="882"/>
      <c r="AC15" s="882"/>
      <c r="AD15" s="882"/>
      <c r="AE15" s="1020"/>
      <c r="AH15" s="387"/>
      <c r="AR15" s="387"/>
      <c r="AZ15" s="475"/>
      <c r="BA15" s="469"/>
      <c r="BB15" s="469"/>
      <c r="BC15" s="469"/>
      <c r="BD15" s="469"/>
      <c r="BE15" s="469"/>
      <c r="BF15" s="469"/>
      <c r="BG15" s="469"/>
      <c r="BH15" s="474"/>
      <c r="BI15" s="488"/>
      <c r="BJ15" s="474"/>
      <c r="BK15" s="474"/>
      <c r="BL15" s="474"/>
      <c r="BM15" s="474"/>
      <c r="BN15" s="474"/>
      <c r="BO15" s="474"/>
      <c r="BP15" s="474"/>
      <c r="BQ15" s="474"/>
      <c r="BR15" s="474"/>
      <c r="BS15" s="474"/>
      <c r="BT15" s="489"/>
      <c r="BU15" s="469"/>
      <c r="BV15" s="469"/>
      <c r="BW15" s="469"/>
      <c r="BX15" s="469"/>
      <c r="BY15" s="469"/>
      <c r="BZ15" s="469"/>
      <c r="CA15" s="469"/>
      <c r="CB15" s="469"/>
      <c r="CC15" s="469"/>
      <c r="CD15" s="470"/>
      <c r="CE15" s="470"/>
      <c r="CF15" s="490"/>
      <c r="CG15" s="475"/>
      <c r="CH15" s="475"/>
      <c r="CI15" s="469"/>
      <c r="CJ15" s="487"/>
      <c r="CK15" s="487"/>
      <c r="CL15" s="487"/>
      <c r="CM15" s="487"/>
      <c r="CN15" s="487"/>
      <c r="CO15" s="470"/>
      <c r="CP15" s="470"/>
      <c r="CQ15" s="469"/>
    </row>
    <row r="16" spans="2:95" ht="7.5" customHeight="1">
      <c r="B16" s="387"/>
      <c r="C16" s="882"/>
      <c r="D16" s="882"/>
      <c r="E16" s="882"/>
      <c r="F16" s="882"/>
      <c r="G16" s="882"/>
      <c r="H16" s="882"/>
      <c r="I16" s="882"/>
      <c r="J16" s="1021"/>
      <c r="M16" s="387"/>
      <c r="W16" s="409"/>
      <c r="X16" s="387"/>
      <c r="Y16" s="882"/>
      <c r="Z16" s="882"/>
      <c r="AA16" s="882"/>
      <c r="AB16" s="882"/>
      <c r="AC16" s="882"/>
      <c r="AD16" s="882"/>
      <c r="AE16" s="1021"/>
      <c r="AH16" s="387"/>
      <c r="AR16" s="387"/>
      <c r="AZ16" s="475"/>
      <c r="BA16" s="487"/>
      <c r="BB16" s="487"/>
      <c r="BC16" s="487"/>
      <c r="BD16" s="487"/>
      <c r="BE16" s="487"/>
      <c r="BF16" s="469"/>
      <c r="BG16" s="487"/>
      <c r="BH16" s="491"/>
      <c r="BI16" s="1027" t="s">
        <v>419</v>
      </c>
      <c r="BJ16" s="1028"/>
      <c r="BK16" s="1028"/>
      <c r="BL16" s="1028"/>
      <c r="BM16" s="1028"/>
      <c r="BN16" s="1028"/>
      <c r="BO16" s="1028"/>
      <c r="BP16" s="1028"/>
      <c r="BQ16" s="1028"/>
      <c r="BR16" s="1036">
        <v>143</v>
      </c>
      <c r="BS16" s="1037"/>
      <c r="BT16" s="469"/>
      <c r="BU16" s="1027" t="s">
        <v>22</v>
      </c>
      <c r="BV16" s="1028"/>
      <c r="BW16" s="1028"/>
      <c r="BX16" s="1028"/>
      <c r="BY16" s="1028"/>
      <c r="BZ16" s="1028"/>
      <c r="CA16" s="1028"/>
      <c r="CB16" s="1028"/>
      <c r="CC16" s="1028"/>
      <c r="CD16" s="1031">
        <v>130</v>
      </c>
      <c r="CE16" s="1032"/>
      <c r="CF16" s="492"/>
      <c r="CG16" s="475"/>
      <c r="CH16" s="475"/>
      <c r="CI16" s="469"/>
      <c r="CJ16" s="487"/>
      <c r="CK16" s="487"/>
      <c r="CL16" s="487"/>
      <c r="CM16" s="487"/>
      <c r="CN16" s="487"/>
      <c r="CO16" s="470"/>
      <c r="CP16" s="470"/>
      <c r="CQ16" s="469"/>
    </row>
    <row r="17" spans="2:95" ht="7.5" customHeight="1" thickBot="1">
      <c r="B17" s="387"/>
      <c r="C17" s="882"/>
      <c r="D17" s="882"/>
      <c r="E17" s="882"/>
      <c r="F17" s="882"/>
      <c r="G17" s="882"/>
      <c r="H17" s="882"/>
      <c r="I17" s="882"/>
      <c r="J17" s="1020"/>
      <c r="M17" s="387"/>
      <c r="X17" s="387"/>
      <c r="Y17" s="882"/>
      <c r="Z17" s="882"/>
      <c r="AA17" s="882"/>
      <c r="AB17" s="882"/>
      <c r="AC17" s="882"/>
      <c r="AD17" s="882"/>
      <c r="AE17" s="1020"/>
      <c r="AH17" s="387"/>
      <c r="AR17" s="387"/>
      <c r="AZ17" s="475"/>
      <c r="BA17" s="469"/>
      <c r="BB17" s="469"/>
      <c r="BC17" s="469"/>
      <c r="BD17" s="469"/>
      <c r="BE17" s="469"/>
      <c r="BF17" s="469"/>
      <c r="BG17" s="469"/>
      <c r="BH17" s="469"/>
      <c r="BI17" s="1029"/>
      <c r="BJ17" s="1030"/>
      <c r="BK17" s="1030"/>
      <c r="BL17" s="1030"/>
      <c r="BM17" s="1030"/>
      <c r="BN17" s="1030"/>
      <c r="BO17" s="1030"/>
      <c r="BP17" s="1030"/>
      <c r="BQ17" s="1030"/>
      <c r="BR17" s="1038"/>
      <c r="BS17" s="1039"/>
      <c r="BT17" s="493"/>
      <c r="BU17" s="1029"/>
      <c r="BV17" s="1030"/>
      <c r="BW17" s="1030"/>
      <c r="BX17" s="1030"/>
      <c r="BY17" s="1030"/>
      <c r="BZ17" s="1030"/>
      <c r="CA17" s="1030"/>
      <c r="CB17" s="1030"/>
      <c r="CC17" s="1030"/>
      <c r="CD17" s="1033"/>
      <c r="CE17" s="1034"/>
      <c r="CF17" s="490"/>
      <c r="CG17" s="475"/>
      <c r="CH17" s="475"/>
      <c r="CI17" s="469"/>
      <c r="CJ17" s="487"/>
      <c r="CK17" s="487"/>
      <c r="CL17" s="487"/>
      <c r="CM17" s="487"/>
      <c r="CN17" s="487"/>
      <c r="CO17" s="470"/>
      <c r="CP17" s="470"/>
      <c r="CQ17" s="469"/>
    </row>
    <row r="18" spans="2:95" ht="13.5">
      <c r="B18" s="387"/>
      <c r="C18" s="882"/>
      <c r="D18" s="882"/>
      <c r="E18" s="882"/>
      <c r="F18" s="882"/>
      <c r="G18" s="882"/>
      <c r="H18" s="882"/>
      <c r="I18" s="882"/>
      <c r="J18" s="1021"/>
      <c r="M18" s="387"/>
      <c r="X18" s="387"/>
      <c r="Y18" s="882"/>
      <c r="Z18" s="882"/>
      <c r="AA18" s="882"/>
      <c r="AB18" s="882"/>
      <c r="AC18" s="882"/>
      <c r="AD18" s="882"/>
      <c r="AE18" s="1021"/>
      <c r="AH18" s="387"/>
      <c r="AR18" s="387"/>
      <c r="AZ18" s="475"/>
      <c r="BA18" s="469"/>
      <c r="BB18" s="469"/>
      <c r="BC18" s="469"/>
      <c r="BD18" s="469"/>
      <c r="BE18" s="469"/>
      <c r="BF18" s="469"/>
      <c r="BG18" s="469"/>
      <c r="BH18" s="491"/>
      <c r="BI18" s="494"/>
      <c r="BJ18" s="1035" t="s">
        <v>420</v>
      </c>
      <c r="BK18" s="1035"/>
      <c r="BL18" s="1035"/>
      <c r="BM18" s="1035"/>
      <c r="BN18" s="1035"/>
      <c r="BO18" s="1035"/>
      <c r="BP18" s="1035"/>
      <c r="BQ18" s="1035"/>
      <c r="BR18" s="469"/>
      <c r="BS18" s="487"/>
      <c r="BT18" s="493"/>
      <c r="BU18" s="494"/>
      <c r="BV18" s="493"/>
      <c r="BW18" s="1028" t="s">
        <v>420</v>
      </c>
      <c r="BX18" s="1028"/>
      <c r="BY18" s="1028"/>
      <c r="BZ18" s="1028"/>
      <c r="CA18" s="1028"/>
      <c r="CB18" s="1028"/>
      <c r="CC18" s="1028"/>
      <c r="CD18" s="491"/>
      <c r="CE18" s="491"/>
      <c r="CF18" s="495"/>
      <c r="CG18" s="475"/>
      <c r="CH18" s="475"/>
      <c r="CI18" s="469"/>
      <c r="CJ18" s="487"/>
      <c r="CK18" s="487"/>
      <c r="CL18" s="487"/>
      <c r="CM18" s="487"/>
      <c r="CN18" s="487"/>
      <c r="CO18" s="470"/>
      <c r="CP18" s="470"/>
      <c r="CQ18" s="469"/>
    </row>
    <row r="19" spans="2:95" ht="13.5">
      <c r="B19" s="387"/>
      <c r="M19" s="390"/>
      <c r="X19" s="390"/>
      <c r="AH19" s="390"/>
      <c r="AR19" s="390"/>
      <c r="AZ19" s="475"/>
      <c r="BA19" s="469"/>
      <c r="BB19" s="469"/>
      <c r="BC19" s="469"/>
      <c r="BD19" s="469"/>
      <c r="BE19" s="469"/>
      <c r="BF19" s="469"/>
      <c r="BG19" s="469"/>
      <c r="BH19" s="469"/>
      <c r="BI19" s="475"/>
      <c r="BJ19" s="1035"/>
      <c r="BK19" s="1035"/>
      <c r="BL19" s="1035"/>
      <c r="BM19" s="1035"/>
      <c r="BN19" s="1035"/>
      <c r="BO19" s="1035"/>
      <c r="BP19" s="1035"/>
      <c r="BQ19" s="1035"/>
      <c r="BR19" s="469"/>
      <c r="BS19" s="469"/>
      <c r="BT19" s="469"/>
      <c r="BU19" s="496"/>
      <c r="BV19" s="491"/>
      <c r="BW19" s="1035"/>
      <c r="BX19" s="1035"/>
      <c r="BY19" s="1035"/>
      <c r="BZ19" s="1035"/>
      <c r="CA19" s="1035"/>
      <c r="CB19" s="1035"/>
      <c r="CC19" s="1035"/>
      <c r="CD19" s="470"/>
      <c r="CE19" s="470"/>
      <c r="CF19" s="469"/>
      <c r="CG19" s="475"/>
      <c r="CH19" s="486"/>
      <c r="CI19" s="469"/>
      <c r="CJ19" s="487"/>
      <c r="CK19" s="487"/>
      <c r="CL19" s="487"/>
      <c r="CM19" s="487"/>
      <c r="CN19" s="487"/>
      <c r="CO19" s="470"/>
      <c r="CP19" s="470"/>
      <c r="CQ19" s="469"/>
    </row>
    <row r="20" spans="2:95" ht="13.5">
      <c r="B20" s="392"/>
      <c r="C20" s="393" t="s">
        <v>25</v>
      </c>
      <c r="D20" s="397"/>
      <c r="E20" s="394"/>
      <c r="F20" s="394"/>
      <c r="G20" s="394"/>
      <c r="H20" s="394"/>
      <c r="I20" s="394"/>
      <c r="J20" s="395">
        <v>13</v>
      </c>
      <c r="M20" s="392"/>
      <c r="N20" s="393" t="s">
        <v>921</v>
      </c>
      <c r="O20" s="394"/>
      <c r="P20" s="394"/>
      <c r="Q20" s="394"/>
      <c r="R20" s="394"/>
      <c r="S20" s="394"/>
      <c r="T20" s="394"/>
      <c r="U20" s="395">
        <v>3</v>
      </c>
      <c r="V20" s="381"/>
      <c r="X20" s="392"/>
      <c r="Y20" s="393" t="s">
        <v>25</v>
      </c>
      <c r="Z20" s="406"/>
      <c r="AA20" s="394"/>
      <c r="AB20" s="394"/>
      <c r="AC20" s="394"/>
      <c r="AD20" s="394"/>
      <c r="AE20" s="395">
        <v>10</v>
      </c>
      <c r="AH20" s="392"/>
      <c r="AI20" s="393" t="s">
        <v>921</v>
      </c>
      <c r="AJ20" s="394"/>
      <c r="AK20" s="394"/>
      <c r="AL20" s="394"/>
      <c r="AM20" s="394"/>
      <c r="AN20" s="394"/>
      <c r="AO20" s="395">
        <v>4</v>
      </c>
      <c r="AP20" s="381"/>
      <c r="AR20" s="408"/>
      <c r="AS20" s="393" t="s">
        <v>922</v>
      </c>
      <c r="AT20" s="399"/>
      <c r="AU20" s="399"/>
      <c r="AV20" s="394"/>
      <c r="AW20" s="397">
        <v>9</v>
      </c>
      <c r="AZ20" s="497"/>
      <c r="BA20" s="1024" t="s">
        <v>923</v>
      </c>
      <c r="BB20" s="1025"/>
      <c r="BC20" s="1025"/>
      <c r="BD20" s="1025"/>
      <c r="BE20" s="1025"/>
      <c r="BF20" s="500">
        <v>8</v>
      </c>
      <c r="BG20" s="487"/>
      <c r="BH20" s="469"/>
      <c r="BI20" s="486"/>
      <c r="BJ20" s="471"/>
      <c r="BK20" s="491" t="s">
        <v>288</v>
      </c>
      <c r="BM20" s="501"/>
      <c r="BN20" s="501"/>
      <c r="BO20" s="501"/>
      <c r="BP20" s="501"/>
      <c r="BQ20" s="501"/>
      <c r="BR20" s="502">
        <v>4</v>
      </c>
      <c r="BS20" s="502"/>
      <c r="BT20" s="491"/>
      <c r="BU20" s="486"/>
      <c r="BV20" s="471"/>
      <c r="BW20" s="491" t="s">
        <v>288</v>
      </c>
      <c r="BY20" s="491"/>
      <c r="BZ20" s="491"/>
      <c r="CA20" s="491"/>
      <c r="CB20" s="491"/>
      <c r="CC20" s="491"/>
      <c r="CD20" s="470">
        <v>2</v>
      </c>
      <c r="CE20" s="470"/>
      <c r="CF20" s="469"/>
      <c r="CG20" s="475"/>
      <c r="CH20" s="475"/>
      <c r="CI20" s="498" t="s">
        <v>924</v>
      </c>
      <c r="CJ20" s="499"/>
      <c r="CK20" s="499"/>
      <c r="CL20" s="499"/>
      <c r="CM20" s="499"/>
      <c r="CN20" s="499"/>
      <c r="CO20" s="1012">
        <v>90</v>
      </c>
      <c r="CP20" s="1013"/>
      <c r="CQ20" s="491"/>
    </row>
    <row r="21" spans="2:95" ht="13.5">
      <c r="B21" s="387"/>
      <c r="C21" s="387"/>
      <c r="D21" s="375" t="s">
        <v>23</v>
      </c>
      <c r="K21" s="381">
        <v>5</v>
      </c>
      <c r="M21" s="387"/>
      <c r="N21" s="387"/>
      <c r="O21" s="375" t="s">
        <v>24</v>
      </c>
      <c r="U21" s="381"/>
      <c r="V21" s="381">
        <v>2</v>
      </c>
      <c r="X21" s="387"/>
      <c r="Y21" s="387" t="s">
        <v>925</v>
      </c>
      <c r="Z21" s="401"/>
      <c r="AH21" s="387"/>
      <c r="AI21" s="387"/>
      <c r="AJ21" s="375" t="s">
        <v>24</v>
      </c>
      <c r="AO21" s="381"/>
      <c r="AP21" s="381">
        <v>3</v>
      </c>
      <c r="AS21" s="387" t="s">
        <v>56</v>
      </c>
      <c r="AZ21" s="475"/>
      <c r="BA21" s="486"/>
      <c r="BB21" s="1026" t="s">
        <v>23</v>
      </c>
      <c r="BC21" s="1026"/>
      <c r="BD21" s="1026"/>
      <c r="BE21" s="1026"/>
      <c r="BF21" s="1026"/>
      <c r="BG21" s="469">
        <v>7</v>
      </c>
      <c r="BH21" s="469"/>
      <c r="BI21" s="475"/>
      <c r="BJ21" s="469"/>
      <c r="BK21" s="469"/>
      <c r="BL21" s="469"/>
      <c r="BM21" s="469"/>
      <c r="BN21" s="469"/>
      <c r="BO21" s="469"/>
      <c r="BP21" s="469"/>
      <c r="BQ21" s="469"/>
      <c r="BR21" s="469"/>
      <c r="BS21" s="469"/>
      <c r="BT21" s="469"/>
      <c r="BU21" s="475"/>
      <c r="BV21" s="469"/>
      <c r="BW21" s="469" t="s">
        <v>926</v>
      </c>
      <c r="BX21" s="469"/>
      <c r="BY21" s="469"/>
      <c r="BZ21" s="469"/>
      <c r="CA21" s="469"/>
      <c r="CB21" s="469"/>
      <c r="CC21" s="469"/>
      <c r="CD21" s="470"/>
      <c r="CE21" s="470"/>
      <c r="CF21" s="469"/>
      <c r="CG21" s="475"/>
      <c r="CH21" s="486"/>
      <c r="CI21" s="469"/>
      <c r="CJ21" s="469"/>
      <c r="CK21" s="469"/>
      <c r="CL21" s="469"/>
      <c r="CM21" s="469"/>
      <c r="CN21" s="469"/>
      <c r="CO21" s="470"/>
      <c r="CP21" s="470"/>
      <c r="CQ21" s="469"/>
    </row>
    <row r="22" spans="2:95" ht="13.5">
      <c r="B22" s="387"/>
      <c r="C22" s="390"/>
      <c r="D22" s="375" t="s">
        <v>235</v>
      </c>
      <c r="K22" s="381">
        <v>7</v>
      </c>
      <c r="M22" s="387"/>
      <c r="N22" s="402"/>
      <c r="U22" s="381"/>
      <c r="V22" s="381"/>
      <c r="X22" s="387"/>
      <c r="Y22" s="387"/>
      <c r="Z22" s="375" t="s">
        <v>235</v>
      </c>
      <c r="AF22" s="381">
        <v>9</v>
      </c>
      <c r="AH22" s="387"/>
      <c r="AI22" s="402"/>
      <c r="AO22" s="381"/>
      <c r="AP22" s="381"/>
      <c r="AS22" s="390"/>
      <c r="AT22" s="375" t="s">
        <v>289</v>
      </c>
      <c r="AX22" s="375">
        <v>8</v>
      </c>
      <c r="AZ22" s="486"/>
      <c r="BA22" s="469"/>
      <c r="BB22" s="469"/>
      <c r="BC22" s="469"/>
      <c r="BD22" s="469"/>
      <c r="BE22" s="469"/>
      <c r="BF22" s="469"/>
      <c r="BG22" s="469"/>
      <c r="BH22" s="491"/>
      <c r="BI22" s="497"/>
      <c r="BJ22" s="474"/>
      <c r="BK22" s="504" t="s">
        <v>927</v>
      </c>
      <c r="BL22" s="505"/>
      <c r="BM22" s="506"/>
      <c r="BN22" s="506"/>
      <c r="BO22" s="506"/>
      <c r="BP22" s="506"/>
      <c r="BQ22" s="506"/>
      <c r="BR22" s="500">
        <v>46</v>
      </c>
      <c r="BS22" s="469"/>
      <c r="BT22" s="487"/>
      <c r="BU22" s="497"/>
      <c r="BV22" s="489"/>
      <c r="BW22" s="504" t="s">
        <v>412</v>
      </c>
      <c r="BX22" s="505"/>
      <c r="BY22" s="505"/>
      <c r="BZ22" s="505"/>
      <c r="CA22" s="505"/>
      <c r="CB22" s="505"/>
      <c r="CC22" s="505"/>
      <c r="CD22" s="507">
        <v>17</v>
      </c>
      <c r="CE22" s="508"/>
      <c r="CF22" s="469"/>
      <c r="CG22" s="475"/>
      <c r="CH22" s="475"/>
      <c r="CI22" s="498" t="s">
        <v>928</v>
      </c>
      <c r="CJ22" s="499"/>
      <c r="CK22" s="499"/>
      <c r="CL22" s="499"/>
      <c r="CM22" s="499"/>
      <c r="CN22" s="499"/>
      <c r="CO22" s="1012">
        <v>528</v>
      </c>
      <c r="CP22" s="1013"/>
      <c r="CQ22" s="469"/>
    </row>
    <row r="23" spans="2:95" ht="13.5">
      <c r="B23" s="387"/>
      <c r="C23" s="402"/>
      <c r="M23" s="392"/>
      <c r="N23" s="393" t="s">
        <v>929</v>
      </c>
      <c r="O23" s="393"/>
      <c r="P23" s="394"/>
      <c r="Q23" s="394"/>
      <c r="R23" s="394"/>
      <c r="S23" s="394"/>
      <c r="T23" s="394"/>
      <c r="U23" s="395">
        <v>2</v>
      </c>
      <c r="V23" s="381"/>
      <c r="X23" s="387"/>
      <c r="Y23" s="402"/>
      <c r="AH23" s="392"/>
      <c r="AI23" s="393" t="s">
        <v>929</v>
      </c>
      <c r="AJ23" s="394"/>
      <c r="AK23" s="394"/>
      <c r="AL23" s="394"/>
      <c r="AM23" s="394"/>
      <c r="AN23" s="394"/>
      <c r="AO23" s="395">
        <v>1</v>
      </c>
      <c r="AP23" s="381"/>
      <c r="AZ23" s="509"/>
      <c r="BA23" s="1017" t="s">
        <v>930</v>
      </c>
      <c r="BB23" s="1018"/>
      <c r="BC23" s="1018"/>
      <c r="BD23" s="1018"/>
      <c r="BE23" s="1018"/>
      <c r="BF23" s="500">
        <v>11</v>
      </c>
      <c r="BG23" s="469"/>
      <c r="BH23" s="469"/>
      <c r="BI23" s="475"/>
      <c r="BJ23" s="469"/>
      <c r="BK23" s="496" t="s">
        <v>931</v>
      </c>
      <c r="BL23" s="491"/>
      <c r="BM23" s="469"/>
      <c r="BN23" s="469"/>
      <c r="BO23" s="469"/>
      <c r="BP23" s="469"/>
      <c r="BQ23" s="469"/>
      <c r="BR23" s="469"/>
      <c r="BS23" s="469"/>
      <c r="BT23" s="491"/>
      <c r="BU23" s="475"/>
      <c r="BV23" s="469"/>
      <c r="BW23" s="496"/>
      <c r="BX23" s="491" t="s">
        <v>26</v>
      </c>
      <c r="BY23" s="491"/>
      <c r="BZ23" s="491"/>
      <c r="CA23" s="491"/>
      <c r="CB23" s="491"/>
      <c r="CC23" s="491"/>
      <c r="CD23" s="470"/>
      <c r="CE23" s="470">
        <v>6</v>
      </c>
      <c r="CF23" s="469"/>
      <c r="CG23" s="475"/>
      <c r="CH23" s="475"/>
      <c r="CI23" s="486"/>
      <c r="CJ23" s="469"/>
      <c r="CK23" s="469"/>
      <c r="CL23" s="469"/>
      <c r="CM23" s="469"/>
      <c r="CN23" s="469"/>
      <c r="CO23" s="470"/>
      <c r="CP23" s="470"/>
      <c r="CQ23" s="469"/>
    </row>
    <row r="24" spans="2:95" ht="13.5">
      <c r="B24" s="392"/>
      <c r="C24" s="393" t="s">
        <v>932</v>
      </c>
      <c r="D24" s="399"/>
      <c r="E24" s="394"/>
      <c r="F24" s="394"/>
      <c r="G24" s="394"/>
      <c r="H24" s="394"/>
      <c r="I24" s="394"/>
      <c r="J24" s="395">
        <v>10</v>
      </c>
      <c r="M24" s="387"/>
      <c r="U24" s="381"/>
      <c r="V24" s="381"/>
      <c r="X24" s="392"/>
      <c r="Y24" s="393" t="s">
        <v>932</v>
      </c>
      <c r="Z24" s="399"/>
      <c r="AA24" s="394"/>
      <c r="AB24" s="394"/>
      <c r="AC24" s="394"/>
      <c r="AD24" s="394"/>
      <c r="AE24" s="395">
        <v>9</v>
      </c>
      <c r="AH24" s="387"/>
      <c r="AO24" s="381"/>
      <c r="AP24" s="381"/>
      <c r="AZ24" s="512"/>
      <c r="BA24" s="475"/>
      <c r="BB24" s="1019" t="s">
        <v>543</v>
      </c>
      <c r="BC24" s="1019"/>
      <c r="BD24" s="1019"/>
      <c r="BE24" s="1019"/>
      <c r="BF24" s="1019"/>
      <c r="BG24" s="513">
        <v>4</v>
      </c>
      <c r="BH24" s="469"/>
      <c r="BI24" s="475"/>
      <c r="BJ24" s="469"/>
      <c r="BK24" s="475"/>
      <c r="BL24" s="469" t="s">
        <v>933</v>
      </c>
      <c r="BM24" s="501"/>
      <c r="BN24" s="501"/>
      <c r="BO24" s="501"/>
      <c r="BP24" s="501"/>
      <c r="BQ24" s="501"/>
      <c r="BR24" s="502"/>
      <c r="BS24" s="502">
        <v>12</v>
      </c>
      <c r="BT24" s="469"/>
      <c r="BU24" s="475"/>
      <c r="BV24" s="469"/>
      <c r="BW24" s="486"/>
      <c r="BX24" s="469" t="s">
        <v>27</v>
      </c>
      <c r="BY24" s="469"/>
      <c r="BZ24" s="469"/>
      <c r="CA24" s="469"/>
      <c r="CB24" s="469"/>
      <c r="CC24" s="469"/>
      <c r="CD24" s="470"/>
      <c r="CE24" s="470">
        <v>4</v>
      </c>
      <c r="CF24" s="469"/>
      <c r="CG24" s="475"/>
      <c r="CH24" s="475"/>
      <c r="CI24" s="469"/>
      <c r="CJ24" s="498" t="s">
        <v>934</v>
      </c>
      <c r="CK24" s="499"/>
      <c r="CL24" s="499"/>
      <c r="CM24" s="499"/>
      <c r="CN24" s="499"/>
      <c r="CO24" s="503"/>
      <c r="CP24" s="507"/>
      <c r="CQ24" s="469"/>
    </row>
    <row r="25" spans="2:95" ht="13.5">
      <c r="B25" s="387"/>
      <c r="C25" s="387"/>
      <c r="D25" s="375" t="s">
        <v>28</v>
      </c>
      <c r="K25" s="381">
        <v>6</v>
      </c>
      <c r="M25" s="392"/>
      <c r="N25" s="393" t="s">
        <v>935</v>
      </c>
      <c r="O25" s="394"/>
      <c r="P25" s="394"/>
      <c r="Q25" s="394"/>
      <c r="R25" s="394"/>
      <c r="S25" s="394"/>
      <c r="T25" s="394"/>
      <c r="U25" s="395">
        <v>12</v>
      </c>
      <c r="V25" s="381"/>
      <c r="X25" s="387"/>
      <c r="Y25" s="387"/>
      <c r="Z25" s="375" t="s">
        <v>28</v>
      </c>
      <c r="AF25" s="381">
        <v>5</v>
      </c>
      <c r="AH25" s="392"/>
      <c r="AI25" s="393" t="s">
        <v>935</v>
      </c>
      <c r="AJ25" s="394"/>
      <c r="AK25" s="394"/>
      <c r="AL25" s="394"/>
      <c r="AM25" s="394"/>
      <c r="AN25" s="394"/>
      <c r="AO25" s="395">
        <v>13</v>
      </c>
      <c r="AP25" s="381"/>
      <c r="AZ25" s="512"/>
      <c r="BA25" s="475"/>
      <c r="BB25" s="1016" t="s">
        <v>29</v>
      </c>
      <c r="BC25" s="1016"/>
      <c r="BD25" s="1016"/>
      <c r="BE25" s="1016"/>
      <c r="BF25" s="1016"/>
      <c r="BG25" s="513">
        <v>6</v>
      </c>
      <c r="BH25" s="469"/>
      <c r="BI25" s="475"/>
      <c r="BJ25" s="469"/>
      <c r="BK25" s="486"/>
      <c r="BL25" s="491" t="s">
        <v>27</v>
      </c>
      <c r="BM25" s="469"/>
      <c r="BN25" s="469"/>
      <c r="BO25" s="469"/>
      <c r="BP25" s="469"/>
      <c r="BQ25" s="469"/>
      <c r="BR25" s="469"/>
      <c r="BS25" s="469">
        <v>4</v>
      </c>
      <c r="BT25" s="469"/>
      <c r="BU25" s="475"/>
      <c r="BV25" s="469"/>
      <c r="BW25" s="515"/>
      <c r="BX25" s="469"/>
      <c r="BY25" s="469"/>
      <c r="BZ25" s="469"/>
      <c r="CA25" s="469"/>
      <c r="CB25" s="469"/>
      <c r="CC25" s="469"/>
      <c r="CD25" s="470"/>
      <c r="CE25" s="470"/>
      <c r="CF25" s="469"/>
      <c r="CG25" s="475"/>
      <c r="CH25" s="486"/>
      <c r="CI25" s="469"/>
      <c r="CJ25" s="469"/>
      <c r="CK25" s="469"/>
      <c r="CL25" s="469"/>
      <c r="CM25" s="469"/>
      <c r="CN25" s="469"/>
      <c r="CO25" s="470"/>
      <c r="CP25" s="470"/>
      <c r="CQ25" s="469"/>
    </row>
    <row r="26" spans="2:95" ht="13.5">
      <c r="B26" s="387"/>
      <c r="C26" s="390"/>
      <c r="D26" s="375" t="s">
        <v>229</v>
      </c>
      <c r="K26" s="381">
        <v>3</v>
      </c>
      <c r="M26" s="387"/>
      <c r="U26" s="381"/>
      <c r="V26" s="381"/>
      <c r="X26" s="387"/>
      <c r="Y26" s="390"/>
      <c r="Z26" s="375" t="s">
        <v>229</v>
      </c>
      <c r="AF26" s="381">
        <v>3</v>
      </c>
      <c r="AH26" s="387"/>
      <c r="AO26" s="381"/>
      <c r="AP26" s="381"/>
      <c r="AZ26" s="486"/>
      <c r="BA26" s="474"/>
      <c r="BB26" s="516"/>
      <c r="BC26" s="516"/>
      <c r="BD26" s="516"/>
      <c r="BE26" s="516"/>
      <c r="BF26" s="516"/>
      <c r="BG26" s="516"/>
      <c r="BH26" s="469"/>
      <c r="BI26" s="475"/>
      <c r="BJ26" s="469"/>
      <c r="BK26" s="517"/>
      <c r="BL26" s="469"/>
      <c r="BM26" s="469"/>
      <c r="BN26" s="469"/>
      <c r="BO26" s="469"/>
      <c r="BP26" s="469"/>
      <c r="BQ26" s="469"/>
      <c r="BR26" s="469"/>
      <c r="BS26" s="469"/>
      <c r="BT26" s="469"/>
      <c r="BU26" s="475"/>
      <c r="BV26" s="469"/>
      <c r="BW26" s="518" t="s">
        <v>936</v>
      </c>
      <c r="BX26" s="519"/>
      <c r="BY26" s="519"/>
      <c r="BZ26" s="519"/>
      <c r="CA26" s="519"/>
      <c r="CB26" s="519"/>
      <c r="CC26" s="519"/>
      <c r="CD26" s="520"/>
      <c r="CE26" s="470"/>
      <c r="CF26" s="469"/>
      <c r="CG26" s="475"/>
      <c r="CH26" s="475"/>
      <c r="CI26" s="498" t="s">
        <v>937</v>
      </c>
      <c r="CJ26" s="499"/>
      <c r="CK26" s="499"/>
      <c r="CL26" s="499"/>
      <c r="CM26" s="499"/>
      <c r="CN26" s="499"/>
      <c r="CO26" s="1012">
        <v>30</v>
      </c>
      <c r="CP26" s="1013"/>
      <c r="CQ26" s="469"/>
    </row>
    <row r="27" spans="2:95" ht="13.5">
      <c r="B27" s="387"/>
      <c r="M27" s="392"/>
      <c r="N27" s="393" t="s">
        <v>938</v>
      </c>
      <c r="O27" s="399"/>
      <c r="P27" s="394"/>
      <c r="Q27" s="394"/>
      <c r="R27" s="394"/>
      <c r="S27" s="394"/>
      <c r="T27" s="394"/>
      <c r="U27" s="395">
        <v>1</v>
      </c>
      <c r="V27" s="381"/>
      <c r="X27" s="387"/>
      <c r="AH27" s="392"/>
      <c r="AI27" s="393" t="s">
        <v>938</v>
      </c>
      <c r="AJ27" s="399"/>
      <c r="AK27" s="394"/>
      <c r="AL27" s="394"/>
      <c r="AM27" s="394"/>
      <c r="AN27" s="394"/>
      <c r="AO27" s="395">
        <v>1</v>
      </c>
      <c r="AP27" s="381"/>
      <c r="AZ27" s="509"/>
      <c r="BA27" s="1017" t="s">
        <v>939</v>
      </c>
      <c r="BB27" s="1018"/>
      <c r="BC27" s="1018"/>
      <c r="BD27" s="1018"/>
      <c r="BE27" s="1018"/>
      <c r="BF27" s="500">
        <v>9</v>
      </c>
      <c r="BG27" s="469"/>
      <c r="BH27" s="469"/>
      <c r="BI27" s="475"/>
      <c r="BJ27" s="469"/>
      <c r="BK27" s="518" t="s">
        <v>940</v>
      </c>
      <c r="BL27" s="519"/>
      <c r="BM27" s="519"/>
      <c r="BN27" s="519"/>
      <c r="BO27" s="519"/>
      <c r="BP27" s="519"/>
      <c r="BQ27" s="519"/>
      <c r="BR27" s="521"/>
      <c r="BS27" s="469"/>
      <c r="BT27" s="469"/>
      <c r="BU27" s="475"/>
      <c r="BV27" s="469"/>
      <c r="BW27" s="469"/>
      <c r="BX27" s="469" t="s">
        <v>557</v>
      </c>
      <c r="BY27" s="469"/>
      <c r="BZ27" s="469"/>
      <c r="CA27" s="469"/>
      <c r="CB27" s="469"/>
      <c r="CC27" s="469"/>
      <c r="CD27" s="470"/>
      <c r="CE27" s="470">
        <v>6</v>
      </c>
      <c r="CF27" s="469"/>
      <c r="CG27" s="475"/>
      <c r="CH27" s="486"/>
      <c r="CI27" s="469"/>
      <c r="CJ27" s="469"/>
      <c r="CK27" s="487"/>
      <c r="CL27" s="487"/>
      <c r="CM27" s="487"/>
      <c r="CN27" s="487"/>
      <c r="CO27" s="470"/>
      <c r="CP27" s="470"/>
      <c r="CQ27" s="469"/>
    </row>
    <row r="28" spans="2:95" ht="13.5">
      <c r="B28" s="392"/>
      <c r="C28" s="393" t="s">
        <v>30</v>
      </c>
      <c r="D28" s="406"/>
      <c r="E28" s="394"/>
      <c r="F28" s="394"/>
      <c r="G28" s="394"/>
      <c r="H28" s="394"/>
      <c r="I28" s="394"/>
      <c r="J28" s="395">
        <v>21</v>
      </c>
      <c r="M28" s="387"/>
      <c r="U28" s="381"/>
      <c r="V28" s="381"/>
      <c r="X28" s="408"/>
      <c r="Y28" s="393" t="s">
        <v>30</v>
      </c>
      <c r="Z28" s="406"/>
      <c r="AA28" s="394"/>
      <c r="AB28" s="394"/>
      <c r="AC28" s="394"/>
      <c r="AD28" s="394"/>
      <c r="AE28" s="395">
        <v>10</v>
      </c>
      <c r="AH28" s="387"/>
      <c r="AO28" s="381"/>
      <c r="AP28" s="381"/>
      <c r="AZ28" s="475"/>
      <c r="BA28" s="1022" t="s">
        <v>941</v>
      </c>
      <c r="BB28" s="1019"/>
      <c r="BC28" s="1019"/>
      <c r="BD28" s="1019"/>
      <c r="BE28" s="1019"/>
      <c r="BF28" s="469"/>
      <c r="BG28" s="469"/>
      <c r="BH28" s="469"/>
      <c r="BI28" s="475"/>
      <c r="BJ28" s="469"/>
      <c r="BK28" s="517"/>
      <c r="BL28" s="469" t="s">
        <v>933</v>
      </c>
      <c r="BM28" s="469"/>
      <c r="BN28" s="469"/>
      <c r="BO28" s="469"/>
      <c r="BP28" s="469"/>
      <c r="BQ28" s="469"/>
      <c r="BR28" s="469"/>
      <c r="BS28" s="469">
        <v>8</v>
      </c>
      <c r="BT28" s="469"/>
      <c r="BU28" s="475"/>
      <c r="BV28" s="469"/>
      <c r="BW28" s="469"/>
      <c r="BX28" s="469"/>
      <c r="BY28" s="469"/>
      <c r="BZ28" s="469"/>
      <c r="CA28" s="469"/>
      <c r="CB28" s="469"/>
      <c r="CC28" s="469"/>
      <c r="CD28" s="470"/>
      <c r="CE28" s="470"/>
      <c r="CF28" s="469"/>
      <c r="CG28" s="496"/>
      <c r="CH28" s="475"/>
      <c r="CI28" s="498" t="s">
        <v>558</v>
      </c>
      <c r="CJ28" s="499"/>
      <c r="CK28" s="499"/>
      <c r="CL28" s="499"/>
      <c r="CM28" s="499"/>
      <c r="CN28" s="499"/>
      <c r="CO28" s="1012">
        <v>116</v>
      </c>
      <c r="CP28" s="1013"/>
      <c r="CQ28" s="469"/>
    </row>
    <row r="29" spans="2:95" ht="13.5">
      <c r="B29" s="387"/>
      <c r="C29" s="522" t="s">
        <v>1131</v>
      </c>
      <c r="D29" s="523"/>
      <c r="M29" s="392"/>
      <c r="N29" s="393" t="s">
        <v>942</v>
      </c>
      <c r="O29" s="399"/>
      <c r="P29" s="394"/>
      <c r="Q29" s="394"/>
      <c r="R29" s="394"/>
      <c r="S29" s="394"/>
      <c r="T29" s="394"/>
      <c r="U29" s="395">
        <v>1</v>
      </c>
      <c r="V29" s="381"/>
      <c r="Y29" s="387"/>
      <c r="Z29" s="375" t="s">
        <v>544</v>
      </c>
      <c r="AF29" s="381">
        <v>9</v>
      </c>
      <c r="AH29" s="408"/>
      <c r="AI29" s="393" t="s">
        <v>942</v>
      </c>
      <c r="AJ29" s="399"/>
      <c r="AK29" s="394"/>
      <c r="AL29" s="394"/>
      <c r="AM29" s="394"/>
      <c r="AN29" s="394"/>
      <c r="AO29" s="395">
        <v>1</v>
      </c>
      <c r="AP29" s="381"/>
      <c r="AZ29" s="475"/>
      <c r="BA29" s="1023" t="s">
        <v>943</v>
      </c>
      <c r="BB29" s="1016"/>
      <c r="BC29" s="1016"/>
      <c r="BD29" s="1016"/>
      <c r="BE29" s="1016"/>
      <c r="BF29" s="469"/>
      <c r="BG29" s="469"/>
      <c r="BH29" s="469"/>
      <c r="BI29" s="475"/>
      <c r="BJ29" s="469"/>
      <c r="BK29" s="517"/>
      <c r="BL29" s="469" t="s">
        <v>27</v>
      </c>
      <c r="BM29" s="469"/>
      <c r="BN29" s="469"/>
      <c r="BO29" s="469"/>
      <c r="BP29" s="469"/>
      <c r="BQ29" s="469"/>
      <c r="BR29" s="469"/>
      <c r="BS29" s="469">
        <v>4</v>
      </c>
      <c r="BT29" s="487"/>
      <c r="BU29" s="497"/>
      <c r="BV29" s="474"/>
      <c r="BW29" s="504" t="s">
        <v>413</v>
      </c>
      <c r="BX29" s="505"/>
      <c r="BY29" s="505"/>
      <c r="BZ29" s="505"/>
      <c r="CA29" s="505"/>
      <c r="CB29" s="505"/>
      <c r="CC29" s="505"/>
      <c r="CD29" s="507">
        <v>17</v>
      </c>
      <c r="CE29" s="508"/>
      <c r="CF29" s="469"/>
      <c r="CG29" s="475"/>
      <c r="CH29" s="475"/>
      <c r="CI29" s="475"/>
      <c r="CJ29" s="469"/>
      <c r="CK29" s="469"/>
      <c r="CL29" s="469"/>
      <c r="CM29" s="469"/>
      <c r="CN29" s="469"/>
      <c r="CO29" s="470"/>
      <c r="CP29" s="470"/>
      <c r="CQ29" s="469"/>
    </row>
    <row r="30" spans="2:95" ht="13.5">
      <c r="B30" s="387"/>
      <c r="C30" s="390"/>
      <c r="D30" s="375" t="s">
        <v>544</v>
      </c>
      <c r="K30" s="381">
        <v>11</v>
      </c>
      <c r="M30" s="387"/>
      <c r="U30" s="381"/>
      <c r="V30" s="381"/>
      <c r="Y30" s="402"/>
      <c r="AZ30" s="475"/>
      <c r="BA30" s="486"/>
      <c r="BB30" s="1016" t="s">
        <v>42</v>
      </c>
      <c r="BC30" s="1016"/>
      <c r="BD30" s="1016"/>
      <c r="BE30" s="1016"/>
      <c r="BF30" s="1016"/>
      <c r="BG30" s="513">
        <v>8</v>
      </c>
      <c r="BH30" s="469"/>
      <c r="BI30" s="475"/>
      <c r="BJ30" s="469"/>
      <c r="BK30" s="517"/>
      <c r="BL30" s="469"/>
      <c r="BM30" s="469"/>
      <c r="BN30" s="469"/>
      <c r="BO30" s="469"/>
      <c r="BP30" s="469"/>
      <c r="BQ30" s="469"/>
      <c r="BR30" s="469"/>
      <c r="BS30" s="469"/>
      <c r="BT30" s="491"/>
      <c r="BU30" s="475"/>
      <c r="BV30" s="469"/>
      <c r="BW30" s="496"/>
      <c r="BX30" s="491" t="s">
        <v>26</v>
      </c>
      <c r="BY30" s="491"/>
      <c r="BZ30" s="491"/>
      <c r="CA30" s="491"/>
      <c r="CB30" s="491"/>
      <c r="CC30" s="491"/>
      <c r="CD30" s="470"/>
      <c r="CE30" s="470">
        <v>6</v>
      </c>
      <c r="CF30" s="469"/>
      <c r="CG30" s="475"/>
      <c r="CH30" s="475"/>
      <c r="CI30" s="509"/>
      <c r="CJ30" s="498" t="s">
        <v>561</v>
      </c>
      <c r="CK30" s="499"/>
      <c r="CL30" s="499"/>
      <c r="CM30" s="499"/>
      <c r="CN30" s="499"/>
      <c r="CO30" s="1012">
        <v>35</v>
      </c>
      <c r="CP30" s="1013"/>
      <c r="CQ30" s="469"/>
    </row>
    <row r="31" spans="2:95" ht="13.5">
      <c r="B31" s="387"/>
      <c r="D31" s="407"/>
      <c r="E31" s="403" t="s">
        <v>1132</v>
      </c>
      <c r="F31" s="404"/>
      <c r="G31" s="404"/>
      <c r="H31" s="404"/>
      <c r="I31" s="404"/>
      <c r="J31" s="405">
        <v>1</v>
      </c>
      <c r="K31" s="381">
        <v>5</v>
      </c>
      <c r="M31" s="408"/>
      <c r="N31" s="393" t="s">
        <v>944</v>
      </c>
      <c r="O31" s="399"/>
      <c r="P31" s="394"/>
      <c r="Q31" s="394"/>
      <c r="R31" s="394"/>
      <c r="S31" s="394"/>
      <c r="T31" s="394"/>
      <c r="U31" s="395">
        <v>1</v>
      </c>
      <c r="V31" s="381"/>
      <c r="AZ31" s="475"/>
      <c r="BA31" s="469"/>
      <c r="BB31" s="525"/>
      <c r="BC31" s="525"/>
      <c r="BD31" s="525"/>
      <c r="BE31" s="525"/>
      <c r="BF31" s="526"/>
      <c r="BG31" s="526"/>
      <c r="BH31" s="469"/>
      <c r="BI31" s="475"/>
      <c r="BJ31" s="469"/>
      <c r="BK31" s="518" t="s">
        <v>945</v>
      </c>
      <c r="BL31" s="519"/>
      <c r="BM31" s="519"/>
      <c r="BN31" s="519"/>
      <c r="BO31" s="519"/>
      <c r="BP31" s="519"/>
      <c r="BQ31" s="519"/>
      <c r="BR31" s="521"/>
      <c r="BS31" s="469"/>
      <c r="BT31" s="469"/>
      <c r="BU31" s="475"/>
      <c r="BV31" s="469"/>
      <c r="BW31" s="486"/>
      <c r="BX31" s="469" t="s">
        <v>27</v>
      </c>
      <c r="BY31" s="469"/>
      <c r="BZ31" s="469"/>
      <c r="CA31" s="469"/>
      <c r="CB31" s="469"/>
      <c r="CC31" s="469"/>
      <c r="CD31" s="470"/>
      <c r="CE31" s="470">
        <v>4</v>
      </c>
      <c r="CF31" s="469"/>
      <c r="CG31" s="475"/>
      <c r="CH31" s="475"/>
      <c r="CI31" s="475"/>
      <c r="CJ31" s="469"/>
      <c r="CK31" s="469"/>
      <c r="CL31" s="469"/>
      <c r="CM31" s="469"/>
      <c r="CN31" s="469"/>
      <c r="CO31" s="470"/>
      <c r="CP31" s="470"/>
      <c r="CQ31" s="469"/>
    </row>
    <row r="32" spans="2:95" ht="13.5">
      <c r="B32" s="387"/>
      <c r="D32" s="527"/>
      <c r="E32" s="403" t="s">
        <v>1133</v>
      </c>
      <c r="F32" s="404"/>
      <c r="G32" s="404"/>
      <c r="H32" s="404"/>
      <c r="I32" s="404"/>
      <c r="J32" s="405">
        <v>1</v>
      </c>
      <c r="K32" s="381">
        <v>4</v>
      </c>
      <c r="AZ32" s="489"/>
      <c r="BA32" s="1017" t="s">
        <v>43</v>
      </c>
      <c r="BB32" s="1018"/>
      <c r="BC32" s="1018"/>
      <c r="BD32" s="1018"/>
      <c r="BE32" s="1018"/>
      <c r="BF32" s="500">
        <v>18</v>
      </c>
      <c r="BG32" s="469"/>
      <c r="BH32" s="469"/>
      <c r="BI32" s="475"/>
      <c r="BJ32" s="469"/>
      <c r="BK32" s="517"/>
      <c r="BL32" s="469" t="s">
        <v>946</v>
      </c>
      <c r="BM32" s="469"/>
      <c r="BN32" s="469"/>
      <c r="BO32" s="469"/>
      <c r="BP32" s="469"/>
      <c r="BQ32" s="469"/>
      <c r="BR32" s="469"/>
      <c r="BS32" s="469">
        <v>8</v>
      </c>
      <c r="BT32" s="469"/>
      <c r="BU32" s="475"/>
      <c r="BV32" s="469"/>
      <c r="BW32" s="515"/>
      <c r="BX32" s="469"/>
      <c r="BY32" s="469"/>
      <c r="BZ32" s="469"/>
      <c r="CA32" s="469"/>
      <c r="CB32" s="469"/>
      <c r="CC32" s="469"/>
      <c r="CD32" s="470"/>
      <c r="CE32" s="470"/>
      <c r="CF32" s="469"/>
      <c r="CG32" s="475"/>
      <c r="CH32" s="475"/>
      <c r="CI32" s="509"/>
      <c r="CJ32" s="498" t="s">
        <v>947</v>
      </c>
      <c r="CK32" s="499"/>
      <c r="CL32" s="499"/>
      <c r="CM32" s="499"/>
      <c r="CN32" s="499"/>
      <c r="CO32" s="1012">
        <v>30</v>
      </c>
      <c r="CP32" s="1013"/>
      <c r="CQ32" s="469"/>
    </row>
    <row r="33" spans="2:95" ht="13.5">
      <c r="B33" s="387"/>
      <c r="AZ33" s="469"/>
      <c r="BA33" s="475"/>
      <c r="BB33" s="1019" t="s">
        <v>948</v>
      </c>
      <c r="BC33" s="1019"/>
      <c r="BD33" s="1019"/>
      <c r="BE33" s="1019"/>
      <c r="BF33" s="1019"/>
      <c r="BG33" s="516">
        <v>5</v>
      </c>
      <c r="BH33" s="469"/>
      <c r="BI33" s="475"/>
      <c r="BJ33" s="469"/>
      <c r="BK33" s="517"/>
      <c r="BL33" s="469" t="s">
        <v>27</v>
      </c>
      <c r="BM33" s="469"/>
      <c r="BN33" s="469"/>
      <c r="BO33" s="469"/>
      <c r="BP33" s="469"/>
      <c r="BQ33" s="469"/>
      <c r="BR33" s="469"/>
      <c r="BS33" s="469">
        <v>3</v>
      </c>
      <c r="BT33" s="487"/>
      <c r="BU33" s="475"/>
      <c r="BV33" s="469"/>
      <c r="BW33" s="518" t="s">
        <v>936</v>
      </c>
      <c r="BX33" s="528"/>
      <c r="BY33" s="528"/>
      <c r="BZ33" s="528"/>
      <c r="CA33" s="528"/>
      <c r="CB33" s="528"/>
      <c r="CC33" s="528"/>
      <c r="CD33" s="520"/>
      <c r="CE33" s="508"/>
      <c r="CF33" s="469"/>
      <c r="CG33" s="475"/>
      <c r="CH33" s="475"/>
      <c r="CI33" s="475"/>
      <c r="CJ33" s="469"/>
      <c r="CK33" s="469"/>
      <c r="CL33" s="469"/>
      <c r="CM33" s="469"/>
      <c r="CN33" s="469"/>
      <c r="CO33" s="470"/>
      <c r="CP33" s="470"/>
      <c r="CQ33" s="469"/>
    </row>
    <row r="34" spans="2:95" ht="13.5">
      <c r="B34" s="392"/>
      <c r="C34" s="396" t="s">
        <v>45</v>
      </c>
      <c r="D34" s="398"/>
      <c r="E34" s="394"/>
      <c r="F34" s="394"/>
      <c r="G34" s="394"/>
      <c r="H34" s="394"/>
      <c r="I34" s="394"/>
      <c r="J34" s="395">
        <v>4</v>
      </c>
      <c r="AE34" s="1020"/>
      <c r="AF34" s="1021"/>
      <c r="AZ34" s="490"/>
      <c r="BA34" s="475"/>
      <c r="BB34" s="1016" t="s">
        <v>949</v>
      </c>
      <c r="BC34" s="1016"/>
      <c r="BD34" s="1016"/>
      <c r="BE34" s="1016"/>
      <c r="BF34" s="1016"/>
      <c r="BG34" s="516">
        <v>6</v>
      </c>
      <c r="BH34" s="491"/>
      <c r="BI34" s="475"/>
      <c r="BJ34" s="469"/>
      <c r="BK34" s="517"/>
      <c r="BL34" s="469"/>
      <c r="BM34" s="469"/>
      <c r="BN34" s="469"/>
      <c r="BO34" s="469"/>
      <c r="BP34" s="469"/>
      <c r="BQ34" s="469"/>
      <c r="BR34" s="469"/>
      <c r="BS34" s="469"/>
      <c r="BT34" s="469"/>
      <c r="BU34" s="475"/>
      <c r="BV34" s="469"/>
      <c r="BW34" s="469"/>
      <c r="BX34" s="469" t="s">
        <v>557</v>
      </c>
      <c r="BY34" s="469"/>
      <c r="BZ34" s="469"/>
      <c r="CA34" s="469"/>
      <c r="CB34" s="469"/>
      <c r="CC34" s="469"/>
      <c r="CD34" s="470"/>
      <c r="CE34" s="470">
        <v>6</v>
      </c>
      <c r="CF34" s="469"/>
      <c r="CG34" s="475"/>
      <c r="CH34" s="475"/>
      <c r="CI34" s="509"/>
      <c r="CJ34" s="498" t="s">
        <v>562</v>
      </c>
      <c r="CK34" s="499"/>
      <c r="CL34" s="499"/>
      <c r="CM34" s="499"/>
      <c r="CN34" s="499"/>
      <c r="CO34" s="1012">
        <v>16</v>
      </c>
      <c r="CP34" s="1013"/>
      <c r="CQ34" s="469"/>
    </row>
    <row r="35" spans="2:95" ht="13.5">
      <c r="B35" s="400"/>
      <c r="C35" s="390"/>
      <c r="D35" s="375" t="s">
        <v>46</v>
      </c>
      <c r="K35" s="381">
        <v>3</v>
      </c>
      <c r="AZ35" s="490"/>
      <c r="BA35" s="486"/>
      <c r="BB35" s="1016" t="s">
        <v>950</v>
      </c>
      <c r="BC35" s="1016"/>
      <c r="BD35" s="1016"/>
      <c r="BE35" s="1016"/>
      <c r="BF35" s="1016"/>
      <c r="BG35" s="516">
        <v>6</v>
      </c>
      <c r="BH35" s="491"/>
      <c r="BI35" s="475"/>
      <c r="BJ35" s="469"/>
      <c r="BK35" s="529" t="s">
        <v>951</v>
      </c>
      <c r="BL35" s="530"/>
      <c r="BM35" s="519"/>
      <c r="BN35" s="519"/>
      <c r="BO35" s="519"/>
      <c r="BP35" s="519"/>
      <c r="BQ35" s="519"/>
      <c r="BR35" s="521"/>
      <c r="BS35" s="469"/>
      <c r="BT35" s="469"/>
      <c r="BU35" s="486"/>
      <c r="BV35" s="469"/>
      <c r="BW35" s="469"/>
      <c r="BX35" s="469"/>
      <c r="BY35" s="469"/>
      <c r="BZ35" s="469"/>
      <c r="CA35" s="469"/>
      <c r="CB35" s="469"/>
      <c r="CC35" s="469"/>
      <c r="CD35" s="470"/>
      <c r="CE35" s="470"/>
      <c r="CF35" s="469"/>
      <c r="CG35" s="475"/>
      <c r="CH35" s="475"/>
      <c r="CI35" s="475"/>
      <c r="CJ35" s="469"/>
      <c r="CK35" s="469"/>
      <c r="CL35" s="469"/>
      <c r="CM35" s="469"/>
      <c r="CN35" s="469"/>
      <c r="CO35" s="470"/>
      <c r="CP35" s="470"/>
      <c r="CQ35" s="469"/>
    </row>
    <row r="36" spans="2:95" ht="13.5">
      <c r="B36" s="387"/>
      <c r="AZ36" s="469"/>
      <c r="BA36" s="469"/>
      <c r="BB36" s="469"/>
      <c r="BC36" s="469"/>
      <c r="BD36" s="469"/>
      <c r="BE36" s="469"/>
      <c r="BF36" s="469"/>
      <c r="BG36" s="469"/>
      <c r="BH36" s="491"/>
      <c r="BI36" s="475"/>
      <c r="BJ36" s="469"/>
      <c r="BK36" s="469"/>
      <c r="BL36" s="469" t="s">
        <v>557</v>
      </c>
      <c r="BM36" s="501"/>
      <c r="BN36" s="501"/>
      <c r="BO36" s="501"/>
      <c r="BP36" s="501"/>
      <c r="BQ36" s="501"/>
      <c r="BR36" s="502"/>
      <c r="BS36" s="502">
        <v>6</v>
      </c>
      <c r="BT36" s="487"/>
      <c r="BU36" s="497"/>
      <c r="BV36" s="489"/>
      <c r="BW36" s="504" t="s">
        <v>414</v>
      </c>
      <c r="BX36" s="505"/>
      <c r="BY36" s="505"/>
      <c r="BZ36" s="505"/>
      <c r="CA36" s="505"/>
      <c r="CB36" s="505"/>
      <c r="CC36" s="505"/>
      <c r="CD36" s="507">
        <v>17</v>
      </c>
      <c r="CE36" s="508"/>
      <c r="CF36" s="469"/>
      <c r="CG36" s="475"/>
      <c r="CH36" s="475"/>
      <c r="CI36" s="509"/>
      <c r="CJ36" s="498" t="s">
        <v>952</v>
      </c>
      <c r="CK36" s="499"/>
      <c r="CL36" s="499"/>
      <c r="CM36" s="499"/>
      <c r="CN36" s="499"/>
      <c r="CO36" s="1012">
        <v>27</v>
      </c>
      <c r="CP36" s="1013"/>
      <c r="CQ36" s="469"/>
    </row>
    <row r="37" spans="2:95" ht="13.5">
      <c r="B37" s="408"/>
      <c r="C37" s="396" t="s">
        <v>953</v>
      </c>
      <c r="D37" s="398"/>
      <c r="E37" s="394"/>
      <c r="F37" s="394"/>
      <c r="G37" s="394"/>
      <c r="H37" s="394"/>
      <c r="I37" s="394"/>
      <c r="J37" s="395">
        <v>3</v>
      </c>
      <c r="AZ37" s="469"/>
      <c r="BA37" s="469"/>
      <c r="BB37" s="469"/>
      <c r="BC37" s="469"/>
      <c r="BD37" s="469"/>
      <c r="BE37" s="469"/>
      <c r="BF37" s="469"/>
      <c r="BG37" s="469"/>
      <c r="BH37" s="491"/>
      <c r="BI37" s="475"/>
      <c r="BJ37" s="469"/>
      <c r="BK37" s="469"/>
      <c r="BL37" s="469"/>
      <c r="BM37" s="501"/>
      <c r="BN37" s="501"/>
      <c r="BO37" s="501"/>
      <c r="BP37" s="501"/>
      <c r="BQ37" s="501"/>
      <c r="BR37" s="502"/>
      <c r="BS37" s="502"/>
      <c r="BT37" s="491"/>
      <c r="BU37" s="475"/>
      <c r="BV37" s="469"/>
      <c r="BW37" s="496"/>
      <c r="BX37" s="491" t="s">
        <v>26</v>
      </c>
      <c r="BY37" s="491"/>
      <c r="BZ37" s="491"/>
      <c r="CA37" s="491"/>
      <c r="CB37" s="491"/>
      <c r="CC37" s="491"/>
      <c r="CD37" s="470"/>
      <c r="CE37" s="470">
        <v>6</v>
      </c>
      <c r="CF37" s="469"/>
      <c r="CG37" s="475"/>
      <c r="CH37" s="475"/>
      <c r="CI37" s="486"/>
      <c r="CJ37" s="469"/>
      <c r="CK37" s="469"/>
      <c r="CL37" s="469"/>
      <c r="CM37" s="469"/>
      <c r="CN37" s="469"/>
      <c r="CO37" s="470"/>
      <c r="CP37" s="470"/>
      <c r="CQ37" s="469"/>
    </row>
    <row r="38" spans="2:95" ht="13.5">
      <c r="B38" s="409"/>
      <c r="C38" s="390"/>
      <c r="D38" s="531" t="s">
        <v>954</v>
      </c>
      <c r="K38" s="381">
        <v>2</v>
      </c>
      <c r="AZ38" s="469"/>
      <c r="BA38" s="469"/>
      <c r="BB38" s="469"/>
      <c r="BC38" s="469"/>
      <c r="BD38" s="469"/>
      <c r="BE38" s="469"/>
      <c r="BF38" s="469"/>
      <c r="BG38" s="469"/>
      <c r="BH38" s="491"/>
      <c r="BI38" s="497"/>
      <c r="BJ38" s="489"/>
      <c r="BK38" s="504" t="s">
        <v>955</v>
      </c>
      <c r="BL38" s="505"/>
      <c r="BM38" s="532"/>
      <c r="BN38" s="532"/>
      <c r="BO38" s="532"/>
      <c r="BP38" s="532"/>
      <c r="BQ38" s="532"/>
      <c r="BR38" s="533">
        <v>46</v>
      </c>
      <c r="BS38" s="502"/>
      <c r="BT38" s="469"/>
      <c r="BU38" s="475"/>
      <c r="BV38" s="469"/>
      <c r="BW38" s="486"/>
      <c r="BX38" s="469" t="s">
        <v>27</v>
      </c>
      <c r="BY38" s="469"/>
      <c r="BZ38" s="469"/>
      <c r="CA38" s="469"/>
      <c r="CB38" s="469"/>
      <c r="CC38" s="469"/>
      <c r="CD38" s="470"/>
      <c r="CE38" s="470">
        <v>4</v>
      </c>
      <c r="CF38" s="469"/>
      <c r="CG38" s="475"/>
      <c r="CH38" s="475"/>
      <c r="CI38" s="474"/>
      <c r="CJ38" s="498" t="s">
        <v>956</v>
      </c>
      <c r="CK38" s="499"/>
      <c r="CL38" s="499"/>
      <c r="CM38" s="499"/>
      <c r="CN38" s="499"/>
      <c r="CO38" s="1012">
        <v>8</v>
      </c>
      <c r="CP38" s="1013"/>
      <c r="CQ38" s="469"/>
    </row>
    <row r="39" spans="4:95" ht="13.5">
      <c r="D39" s="531"/>
      <c r="AZ39" s="469"/>
      <c r="BA39" s="469"/>
      <c r="BB39" s="469"/>
      <c r="BC39" s="469"/>
      <c r="BD39" s="469"/>
      <c r="BE39" s="469"/>
      <c r="BF39" s="469"/>
      <c r="BG39" s="469"/>
      <c r="BH39" s="491"/>
      <c r="BI39" s="475"/>
      <c r="BJ39" s="469"/>
      <c r="BK39" s="496" t="s">
        <v>931</v>
      </c>
      <c r="BL39" s="491"/>
      <c r="BM39" s="501"/>
      <c r="BN39" s="501"/>
      <c r="BO39" s="501"/>
      <c r="BP39" s="501"/>
      <c r="BQ39" s="501"/>
      <c r="BR39" s="502"/>
      <c r="BS39" s="502"/>
      <c r="BT39" s="469"/>
      <c r="BU39" s="475"/>
      <c r="BV39" s="469"/>
      <c r="BW39" s="515"/>
      <c r="BX39" s="469"/>
      <c r="BY39" s="469"/>
      <c r="BZ39" s="469"/>
      <c r="CA39" s="469"/>
      <c r="CB39" s="469"/>
      <c r="CC39" s="469"/>
      <c r="CD39" s="470"/>
      <c r="CE39" s="470"/>
      <c r="CF39" s="469"/>
      <c r="CG39" s="475"/>
      <c r="CH39" s="486"/>
      <c r="CI39" s="469"/>
      <c r="CJ39" s="469"/>
      <c r="CK39" s="469"/>
      <c r="CL39" s="469"/>
      <c r="CM39" s="469"/>
      <c r="CN39" s="469"/>
      <c r="CO39" s="470"/>
      <c r="CP39" s="470"/>
      <c r="CQ39" s="469"/>
    </row>
    <row r="40" spans="4:95" ht="13.5">
      <c r="D40" s="531"/>
      <c r="AZ40" s="469"/>
      <c r="BA40" s="469"/>
      <c r="BB40" s="469"/>
      <c r="BC40" s="469"/>
      <c r="BD40" s="469"/>
      <c r="BE40" s="469"/>
      <c r="BF40" s="469"/>
      <c r="BG40" s="469"/>
      <c r="BH40" s="491"/>
      <c r="BI40" s="475"/>
      <c r="BJ40" s="469"/>
      <c r="BK40" s="475"/>
      <c r="BL40" s="469" t="s">
        <v>933</v>
      </c>
      <c r="BM40" s="501"/>
      <c r="BN40" s="501"/>
      <c r="BO40" s="501"/>
      <c r="BP40" s="501"/>
      <c r="BQ40" s="501"/>
      <c r="BR40" s="502"/>
      <c r="BS40" s="502">
        <v>12</v>
      </c>
      <c r="BT40" s="487"/>
      <c r="BU40" s="475"/>
      <c r="BV40" s="469"/>
      <c r="BW40" s="518" t="s">
        <v>936</v>
      </c>
      <c r="BX40" s="528"/>
      <c r="BY40" s="528"/>
      <c r="BZ40" s="528"/>
      <c r="CA40" s="528"/>
      <c r="CB40" s="528"/>
      <c r="CC40" s="528"/>
      <c r="CD40" s="520"/>
      <c r="CE40" s="508"/>
      <c r="CF40" s="469"/>
      <c r="CG40" s="475"/>
      <c r="CH40" s="475"/>
      <c r="CI40" s="474"/>
      <c r="CJ40" s="498" t="s">
        <v>957</v>
      </c>
      <c r="CK40" s="499"/>
      <c r="CL40" s="499"/>
      <c r="CM40" s="499"/>
      <c r="CN40" s="499"/>
      <c r="CO40" s="1012">
        <v>17</v>
      </c>
      <c r="CP40" s="1013"/>
      <c r="CQ40" s="469"/>
    </row>
    <row r="41" spans="52:95" ht="13.5">
      <c r="AZ41" s="469"/>
      <c r="BA41" s="469"/>
      <c r="BB41" s="469"/>
      <c r="BC41" s="469"/>
      <c r="BD41" s="469"/>
      <c r="BE41" s="469"/>
      <c r="BF41" s="469"/>
      <c r="BG41" s="469"/>
      <c r="BH41" s="491"/>
      <c r="BI41" s="475"/>
      <c r="BJ41" s="469"/>
      <c r="BK41" s="486"/>
      <c r="BL41" s="491" t="s">
        <v>958</v>
      </c>
      <c r="BM41" s="501"/>
      <c r="BN41" s="501"/>
      <c r="BO41" s="501"/>
      <c r="BP41" s="501"/>
      <c r="BQ41" s="501"/>
      <c r="BR41" s="502"/>
      <c r="BS41" s="502">
        <v>4</v>
      </c>
      <c r="BT41" s="469"/>
      <c r="BU41" s="475"/>
      <c r="BV41" s="469"/>
      <c r="BW41" s="469"/>
      <c r="BX41" s="469" t="s">
        <v>557</v>
      </c>
      <c r="BY41" s="469"/>
      <c r="BZ41" s="469"/>
      <c r="CA41" s="469"/>
      <c r="CB41" s="469"/>
      <c r="CC41" s="469"/>
      <c r="CD41" s="470"/>
      <c r="CE41" s="470">
        <v>6</v>
      </c>
      <c r="CF41" s="534"/>
      <c r="CG41" s="475"/>
      <c r="CH41" s="475"/>
      <c r="CI41" s="469"/>
      <c r="CJ41" s="491" t="s">
        <v>959</v>
      </c>
      <c r="CK41" s="491"/>
      <c r="CL41" s="491"/>
      <c r="CM41" s="491"/>
      <c r="CN41" s="491"/>
      <c r="CO41" s="470"/>
      <c r="CP41" s="470"/>
      <c r="CQ41" s="469"/>
    </row>
    <row r="42" spans="52:95" ht="13.5">
      <c r="AZ42" s="469"/>
      <c r="BA42" s="469"/>
      <c r="BB42" s="469"/>
      <c r="BC42" s="469"/>
      <c r="BD42" s="469"/>
      <c r="BE42" s="469"/>
      <c r="BF42" s="469"/>
      <c r="BG42" s="469"/>
      <c r="BH42" s="469"/>
      <c r="BI42" s="475"/>
      <c r="BJ42" s="469"/>
      <c r="BK42" s="517"/>
      <c r="BL42" s="469"/>
      <c r="BM42" s="501"/>
      <c r="BN42" s="501"/>
      <c r="BO42" s="501"/>
      <c r="BP42" s="501"/>
      <c r="BQ42" s="501"/>
      <c r="BR42" s="502"/>
      <c r="BS42" s="502"/>
      <c r="BT42" s="469"/>
      <c r="BU42" s="475"/>
      <c r="BV42" s="469"/>
      <c r="BW42" s="469"/>
      <c r="BX42" s="469"/>
      <c r="BY42" s="469"/>
      <c r="BZ42" s="469"/>
      <c r="CA42" s="469"/>
      <c r="CB42" s="469"/>
      <c r="CC42" s="469"/>
      <c r="CD42" s="470"/>
      <c r="CE42" s="470"/>
      <c r="CF42" s="534"/>
      <c r="CG42" s="475"/>
      <c r="CH42" s="486"/>
      <c r="CI42" s="469"/>
      <c r="CJ42" s="491"/>
      <c r="CK42" s="493"/>
      <c r="CL42" s="493"/>
      <c r="CM42" s="493"/>
      <c r="CN42" s="493"/>
      <c r="CO42" s="470"/>
      <c r="CP42" s="470"/>
      <c r="CQ42" s="491"/>
    </row>
    <row r="43" spans="10:95" ht="13.5">
      <c r="J43" s="375"/>
      <c r="K43" s="374"/>
      <c r="Z43" s="401"/>
      <c r="AZ43" s="469"/>
      <c r="BA43" s="469"/>
      <c r="BB43" s="469"/>
      <c r="BC43" s="469"/>
      <c r="BD43" s="469"/>
      <c r="BE43" s="469"/>
      <c r="BF43" s="469"/>
      <c r="BG43" s="469"/>
      <c r="BH43" s="469"/>
      <c r="BI43" s="475"/>
      <c r="BJ43" s="469"/>
      <c r="BK43" s="518" t="s">
        <v>940</v>
      </c>
      <c r="BL43" s="528"/>
      <c r="BM43" s="535"/>
      <c r="BN43" s="535"/>
      <c r="BO43" s="535"/>
      <c r="BP43" s="535"/>
      <c r="BQ43" s="535"/>
      <c r="BR43" s="536"/>
      <c r="BS43" s="502"/>
      <c r="BT43" s="493"/>
      <c r="BU43" s="497"/>
      <c r="BV43" s="474"/>
      <c r="BW43" s="498" t="s">
        <v>960</v>
      </c>
      <c r="BX43" s="537"/>
      <c r="BY43" s="537"/>
      <c r="BZ43" s="537"/>
      <c r="CA43" s="537"/>
      <c r="CB43" s="537"/>
      <c r="CC43" s="537"/>
      <c r="CD43" s="507">
        <v>15</v>
      </c>
      <c r="CE43" s="508"/>
      <c r="CF43" s="534"/>
      <c r="CG43" s="475"/>
      <c r="CH43" s="469"/>
      <c r="CI43" s="504" t="s">
        <v>961</v>
      </c>
      <c r="CJ43" s="505"/>
      <c r="CK43" s="505"/>
      <c r="CL43" s="505"/>
      <c r="CM43" s="505"/>
      <c r="CN43" s="505"/>
      <c r="CO43" s="1012">
        <v>48</v>
      </c>
      <c r="CP43" s="1013"/>
      <c r="CQ43" s="469"/>
    </row>
    <row r="44" spans="52:95" ht="13.5">
      <c r="AZ44" s="469"/>
      <c r="BA44" s="469"/>
      <c r="BB44" s="469"/>
      <c r="BC44" s="469"/>
      <c r="BD44" s="469"/>
      <c r="BE44" s="469"/>
      <c r="BF44" s="469"/>
      <c r="BG44" s="469"/>
      <c r="BH44" s="469"/>
      <c r="BI44" s="475"/>
      <c r="BJ44" s="469"/>
      <c r="BK44" s="517"/>
      <c r="BL44" s="469" t="s">
        <v>933</v>
      </c>
      <c r="BM44" s="469"/>
      <c r="BN44" s="469"/>
      <c r="BO44" s="469"/>
      <c r="BP44" s="469"/>
      <c r="BQ44" s="469"/>
      <c r="BR44" s="469"/>
      <c r="BS44" s="469">
        <v>8</v>
      </c>
      <c r="BT44" s="469"/>
      <c r="BU44" s="475"/>
      <c r="BV44" s="469"/>
      <c r="BW44" s="475"/>
      <c r="BX44" s="469" t="s">
        <v>962</v>
      </c>
      <c r="BY44" s="469"/>
      <c r="BZ44" s="469"/>
      <c r="CA44" s="469"/>
      <c r="CB44" s="469"/>
      <c r="CC44" s="469"/>
      <c r="CD44" s="470"/>
      <c r="CE44" s="470">
        <v>5</v>
      </c>
      <c r="CF44" s="469"/>
      <c r="CG44" s="475"/>
      <c r="CH44" s="469"/>
      <c r="CI44" s="475"/>
      <c r="CJ44" s="487"/>
      <c r="CK44" s="487"/>
      <c r="CL44" s="487"/>
      <c r="CM44" s="487"/>
      <c r="CN44" s="487"/>
      <c r="CO44" s="470"/>
      <c r="CP44" s="470"/>
      <c r="CQ44" s="469"/>
    </row>
    <row r="45" spans="26:95" ht="13.5">
      <c r="Z45" s="401"/>
      <c r="AZ45" s="469"/>
      <c r="BA45" s="469"/>
      <c r="BB45" s="469"/>
      <c r="BC45" s="469"/>
      <c r="BD45" s="469"/>
      <c r="BE45" s="469"/>
      <c r="BF45" s="469"/>
      <c r="BG45" s="469"/>
      <c r="BH45" s="469"/>
      <c r="BI45" s="475"/>
      <c r="BJ45" s="469"/>
      <c r="BK45" s="517"/>
      <c r="BL45" s="469" t="s">
        <v>27</v>
      </c>
      <c r="BM45" s="469"/>
      <c r="BN45" s="469"/>
      <c r="BO45" s="469"/>
      <c r="BP45" s="469"/>
      <c r="BQ45" s="469"/>
      <c r="BR45" s="469"/>
      <c r="BS45" s="469">
        <v>4</v>
      </c>
      <c r="BT45" s="469"/>
      <c r="BU45" s="475"/>
      <c r="BV45" s="469"/>
      <c r="BW45" s="475"/>
      <c r="BX45" s="469" t="s">
        <v>963</v>
      </c>
      <c r="BY45" s="469"/>
      <c r="BZ45" s="469"/>
      <c r="CA45" s="469"/>
      <c r="CB45" s="469"/>
      <c r="CC45" s="469"/>
      <c r="CD45" s="470"/>
      <c r="CE45" s="470">
        <v>4</v>
      </c>
      <c r="CF45" s="469"/>
      <c r="CG45" s="475"/>
      <c r="CH45" s="469"/>
      <c r="CI45" s="509"/>
      <c r="CJ45" s="504" t="s">
        <v>563</v>
      </c>
      <c r="CK45" s="505"/>
      <c r="CL45" s="505"/>
      <c r="CM45" s="505"/>
      <c r="CN45" s="505"/>
      <c r="CO45" s="1012">
        <v>18</v>
      </c>
      <c r="CP45" s="1013"/>
      <c r="CQ45" s="469"/>
    </row>
    <row r="46" spans="52:95" ht="13.5">
      <c r="AZ46" s="469"/>
      <c r="BA46" s="469"/>
      <c r="BB46" s="469"/>
      <c r="BC46" s="469"/>
      <c r="BD46" s="469"/>
      <c r="BE46" s="469"/>
      <c r="BF46" s="469"/>
      <c r="BG46" s="469"/>
      <c r="BH46" s="469"/>
      <c r="BI46" s="475"/>
      <c r="BJ46" s="469"/>
      <c r="BK46" s="517"/>
      <c r="BL46" s="469"/>
      <c r="BM46" s="469"/>
      <c r="BN46" s="469"/>
      <c r="BO46" s="469"/>
      <c r="BP46" s="469"/>
      <c r="BQ46" s="469"/>
      <c r="BR46" s="469"/>
      <c r="BS46" s="469"/>
      <c r="BT46" s="469"/>
      <c r="BU46" s="475"/>
      <c r="BV46" s="469"/>
      <c r="BW46" s="486"/>
      <c r="BX46" s="469" t="s">
        <v>964</v>
      </c>
      <c r="BY46" s="469"/>
      <c r="BZ46" s="469"/>
      <c r="CA46" s="469"/>
      <c r="CB46" s="469"/>
      <c r="CC46" s="469"/>
      <c r="CD46" s="470"/>
      <c r="CE46" s="470">
        <v>5</v>
      </c>
      <c r="CF46" s="469"/>
      <c r="CG46" s="475"/>
      <c r="CH46" s="469"/>
      <c r="CI46" s="475"/>
      <c r="CJ46" s="475"/>
      <c r="CK46" s="469" t="s">
        <v>965</v>
      </c>
      <c r="CL46" s="469"/>
      <c r="CM46" s="469"/>
      <c r="CN46" s="469"/>
      <c r="CO46" s="470"/>
      <c r="CP46" s="470"/>
      <c r="CQ46" s="469">
        <v>7</v>
      </c>
    </row>
    <row r="47" spans="52:95" ht="13.5">
      <c r="AZ47" s="469"/>
      <c r="BA47" s="469"/>
      <c r="BB47" s="469"/>
      <c r="BC47" s="469"/>
      <c r="BD47" s="469"/>
      <c r="BE47" s="469"/>
      <c r="BF47" s="469"/>
      <c r="BG47" s="469"/>
      <c r="BH47" s="469"/>
      <c r="BI47" s="475"/>
      <c r="BJ47" s="469"/>
      <c r="BK47" s="518" t="s">
        <v>945</v>
      </c>
      <c r="BL47" s="538"/>
      <c r="BM47" s="519"/>
      <c r="BN47" s="519"/>
      <c r="BO47" s="519"/>
      <c r="BP47" s="519"/>
      <c r="BQ47" s="519"/>
      <c r="BR47" s="521"/>
      <c r="BS47" s="469"/>
      <c r="BT47" s="469"/>
      <c r="BU47" s="475"/>
      <c r="BV47" s="469"/>
      <c r="BW47" s="469"/>
      <c r="BX47" s="469"/>
      <c r="BY47" s="469"/>
      <c r="BZ47" s="469"/>
      <c r="CA47" s="469"/>
      <c r="CB47" s="469"/>
      <c r="CC47" s="469"/>
      <c r="CD47" s="470"/>
      <c r="CE47" s="470"/>
      <c r="CF47" s="469"/>
      <c r="CG47" s="475"/>
      <c r="CH47" s="469"/>
      <c r="CI47" s="475"/>
      <c r="CJ47" s="475"/>
      <c r="CK47" s="469" t="s">
        <v>574</v>
      </c>
      <c r="CL47" s="469"/>
      <c r="CM47" s="469"/>
      <c r="CN47" s="469"/>
      <c r="CO47" s="470"/>
      <c r="CP47" s="470"/>
      <c r="CQ47" s="469">
        <v>5</v>
      </c>
    </row>
    <row r="48" spans="52:95" ht="13.5">
      <c r="AZ48" s="469"/>
      <c r="BA48" s="469"/>
      <c r="BB48" s="469"/>
      <c r="BC48" s="469"/>
      <c r="BD48" s="469"/>
      <c r="BE48" s="469"/>
      <c r="BF48" s="469"/>
      <c r="BG48" s="469"/>
      <c r="BH48" s="469"/>
      <c r="BI48" s="475"/>
      <c r="BJ48" s="469"/>
      <c r="BK48" s="517"/>
      <c r="BL48" s="469" t="s">
        <v>557</v>
      </c>
      <c r="BM48" s="469"/>
      <c r="BN48" s="469"/>
      <c r="BO48" s="469"/>
      <c r="BP48" s="469"/>
      <c r="BQ48" s="469"/>
      <c r="BR48" s="469"/>
      <c r="BS48" s="469">
        <v>8</v>
      </c>
      <c r="BT48" s="493"/>
      <c r="BU48" s="497"/>
      <c r="BV48" s="489"/>
      <c r="BW48" s="498" t="s">
        <v>966</v>
      </c>
      <c r="BX48" s="537"/>
      <c r="BY48" s="537"/>
      <c r="BZ48" s="537"/>
      <c r="CA48" s="537"/>
      <c r="CB48" s="537"/>
      <c r="CC48" s="537"/>
      <c r="CD48" s="507">
        <v>15</v>
      </c>
      <c r="CE48" s="508"/>
      <c r="CF48" s="469"/>
      <c r="CG48" s="475"/>
      <c r="CH48" s="469"/>
      <c r="CI48" s="512"/>
      <c r="CJ48" s="486"/>
      <c r="CK48" s="469" t="s">
        <v>967</v>
      </c>
      <c r="CL48" s="469"/>
      <c r="CM48" s="469"/>
      <c r="CN48" s="469"/>
      <c r="CO48" s="470"/>
      <c r="CP48" s="470"/>
      <c r="CQ48" s="469">
        <v>4</v>
      </c>
    </row>
    <row r="49" spans="52:95" ht="13.5">
      <c r="AZ49" s="469"/>
      <c r="BA49" s="469"/>
      <c r="BB49" s="469"/>
      <c r="BC49" s="469"/>
      <c r="BD49" s="469"/>
      <c r="BE49" s="469"/>
      <c r="BF49" s="469"/>
      <c r="BG49" s="469"/>
      <c r="BH49" s="469"/>
      <c r="BI49" s="475"/>
      <c r="BJ49" s="469"/>
      <c r="BK49" s="517"/>
      <c r="BL49" s="469" t="s">
        <v>27</v>
      </c>
      <c r="BM49" s="469"/>
      <c r="BN49" s="469"/>
      <c r="BO49" s="469"/>
      <c r="BP49" s="469"/>
      <c r="BQ49" s="469"/>
      <c r="BR49" s="469"/>
      <c r="BS49" s="469">
        <v>3</v>
      </c>
      <c r="BT49" s="469"/>
      <c r="BU49" s="475"/>
      <c r="BV49" s="469"/>
      <c r="BW49" s="475"/>
      <c r="BX49" s="469" t="s">
        <v>962</v>
      </c>
      <c r="BY49" s="469"/>
      <c r="BZ49" s="469"/>
      <c r="CA49" s="469"/>
      <c r="CB49" s="469"/>
      <c r="CC49" s="469"/>
      <c r="CD49" s="470"/>
      <c r="CE49" s="470">
        <v>4</v>
      </c>
      <c r="CF49" s="469"/>
      <c r="CG49" s="475"/>
      <c r="CH49" s="469"/>
      <c r="CI49" s="475"/>
      <c r="CJ49" s="474"/>
      <c r="CK49" s="469"/>
      <c r="CL49" s="469"/>
      <c r="CM49" s="469"/>
      <c r="CN49" s="469"/>
      <c r="CO49" s="470"/>
      <c r="CP49" s="470"/>
      <c r="CQ49" s="469"/>
    </row>
    <row r="50" spans="52:95" ht="13.5">
      <c r="AZ50" s="469"/>
      <c r="BA50" s="469"/>
      <c r="BB50" s="469"/>
      <c r="BC50" s="469"/>
      <c r="BD50" s="469"/>
      <c r="BE50" s="469"/>
      <c r="BF50" s="469"/>
      <c r="BG50" s="469"/>
      <c r="BH50" s="469"/>
      <c r="BI50" s="475"/>
      <c r="BJ50" s="469"/>
      <c r="BK50" s="517"/>
      <c r="BL50" s="469"/>
      <c r="BM50" s="469"/>
      <c r="BN50" s="469"/>
      <c r="BO50" s="469"/>
      <c r="BP50" s="469"/>
      <c r="BQ50" s="469"/>
      <c r="BR50" s="469"/>
      <c r="BS50" s="469"/>
      <c r="BT50" s="469"/>
      <c r="BU50" s="475"/>
      <c r="BV50" s="469"/>
      <c r="BW50" s="475"/>
      <c r="BX50" s="469" t="s">
        <v>963</v>
      </c>
      <c r="BY50" s="469"/>
      <c r="BZ50" s="469"/>
      <c r="CA50" s="469"/>
      <c r="CB50" s="469"/>
      <c r="CC50" s="469"/>
      <c r="CD50" s="470"/>
      <c r="CE50" s="470">
        <v>5</v>
      </c>
      <c r="CF50" s="469"/>
      <c r="CG50" s="475"/>
      <c r="CH50" s="469"/>
      <c r="CI50" s="509"/>
      <c r="CJ50" s="504" t="s">
        <v>968</v>
      </c>
      <c r="CK50" s="505"/>
      <c r="CL50" s="505"/>
      <c r="CM50" s="505"/>
      <c r="CN50" s="505"/>
      <c r="CO50" s="1012">
        <v>23</v>
      </c>
      <c r="CP50" s="1013"/>
      <c r="CQ50" s="469"/>
    </row>
    <row r="51" spans="52:95" ht="13.5">
      <c r="AZ51" s="469"/>
      <c r="BA51" s="469"/>
      <c r="BB51" s="469"/>
      <c r="BC51" s="469"/>
      <c r="BD51" s="469"/>
      <c r="BE51" s="469"/>
      <c r="BF51" s="469"/>
      <c r="BG51" s="469"/>
      <c r="BH51" s="491"/>
      <c r="BI51" s="475"/>
      <c r="BJ51" s="469"/>
      <c r="BK51" s="529" t="s">
        <v>951</v>
      </c>
      <c r="BL51" s="539"/>
      <c r="BM51" s="519"/>
      <c r="BN51" s="519"/>
      <c r="BO51" s="519"/>
      <c r="BP51" s="519"/>
      <c r="BQ51" s="519"/>
      <c r="BR51" s="521"/>
      <c r="BS51" s="469"/>
      <c r="BT51" s="469"/>
      <c r="BU51" s="475"/>
      <c r="BV51" s="469"/>
      <c r="BW51" s="486"/>
      <c r="BX51" s="469" t="s">
        <v>964</v>
      </c>
      <c r="BY51" s="469"/>
      <c r="BZ51" s="469"/>
      <c r="CA51" s="469"/>
      <c r="CB51" s="469"/>
      <c r="CC51" s="469"/>
      <c r="CD51" s="470"/>
      <c r="CE51" s="470">
        <v>5</v>
      </c>
      <c r="CF51" s="469"/>
      <c r="CG51" s="475"/>
      <c r="CH51" s="469"/>
      <c r="CI51" s="475"/>
      <c r="CJ51" s="475" t="s">
        <v>52</v>
      </c>
      <c r="CK51" s="469"/>
      <c r="CL51" s="469"/>
      <c r="CM51" s="469"/>
      <c r="CN51" s="469"/>
      <c r="CO51" s="470"/>
      <c r="CP51" s="470"/>
      <c r="CQ51" s="469"/>
    </row>
    <row r="52" spans="4:95" ht="13.5">
      <c r="D52" s="401"/>
      <c r="AZ52" s="469"/>
      <c r="BA52" s="469"/>
      <c r="BB52" s="469"/>
      <c r="BC52" s="469"/>
      <c r="BD52" s="469"/>
      <c r="BE52" s="469"/>
      <c r="BF52" s="469"/>
      <c r="BG52" s="469"/>
      <c r="BH52" s="469"/>
      <c r="BI52" s="475"/>
      <c r="BJ52" s="469"/>
      <c r="BK52" s="469"/>
      <c r="BL52" s="469" t="s">
        <v>557</v>
      </c>
      <c r="BM52" s="469"/>
      <c r="BN52" s="469"/>
      <c r="BO52" s="469"/>
      <c r="BP52" s="469"/>
      <c r="BQ52" s="469"/>
      <c r="BR52" s="469"/>
      <c r="BS52" s="469">
        <v>6</v>
      </c>
      <c r="BT52" s="469"/>
      <c r="BU52" s="475"/>
      <c r="BV52" s="469"/>
      <c r="BW52" s="469"/>
      <c r="BX52" s="469"/>
      <c r="BY52" s="469"/>
      <c r="BZ52" s="469"/>
      <c r="CA52" s="469"/>
      <c r="CB52" s="469"/>
      <c r="CC52" s="469"/>
      <c r="CD52" s="470"/>
      <c r="CE52" s="470"/>
      <c r="CF52" s="469"/>
      <c r="CG52" s="475"/>
      <c r="CH52" s="469"/>
      <c r="CI52" s="475"/>
      <c r="CJ52" s="475"/>
      <c r="CK52" s="469" t="s">
        <v>575</v>
      </c>
      <c r="CL52" s="469"/>
      <c r="CM52" s="469"/>
      <c r="CN52" s="469"/>
      <c r="CO52" s="470"/>
      <c r="CP52" s="470"/>
      <c r="CQ52" s="469">
        <v>14</v>
      </c>
    </row>
    <row r="53" spans="52:95" ht="13.5">
      <c r="AZ53" s="469"/>
      <c r="BA53" s="469"/>
      <c r="BB53" s="469"/>
      <c r="BC53" s="469"/>
      <c r="BD53" s="469"/>
      <c r="BE53" s="469"/>
      <c r="BF53" s="469"/>
      <c r="BG53" s="469"/>
      <c r="BH53" s="469"/>
      <c r="BI53" s="486"/>
      <c r="BJ53" s="471"/>
      <c r="BK53" s="540"/>
      <c r="BL53" s="540"/>
      <c r="BM53" s="501"/>
      <c r="BN53" s="501"/>
      <c r="BO53" s="501"/>
      <c r="BP53" s="501"/>
      <c r="BQ53" s="501"/>
      <c r="BR53" s="502"/>
      <c r="BS53" s="502"/>
      <c r="BT53" s="493"/>
      <c r="BU53" s="497"/>
      <c r="BV53" s="489"/>
      <c r="BW53" s="498" t="s">
        <v>969</v>
      </c>
      <c r="BX53" s="537"/>
      <c r="BY53" s="537"/>
      <c r="BZ53" s="537"/>
      <c r="CA53" s="537"/>
      <c r="CB53" s="537"/>
      <c r="CC53" s="537"/>
      <c r="CD53" s="507">
        <v>15</v>
      </c>
      <c r="CE53" s="508"/>
      <c r="CF53" s="469"/>
      <c r="CG53" s="475"/>
      <c r="CH53" s="469"/>
      <c r="CI53" s="475"/>
      <c r="CJ53" s="475"/>
      <c r="CK53" s="469" t="s">
        <v>970</v>
      </c>
      <c r="CL53" s="469"/>
      <c r="CM53" s="469"/>
      <c r="CN53" s="469"/>
      <c r="CO53" s="470"/>
      <c r="CP53" s="470"/>
      <c r="CQ53" s="469">
        <v>3</v>
      </c>
    </row>
    <row r="54" spans="4:95" ht="13.5">
      <c r="D54" s="401"/>
      <c r="AZ54" s="469"/>
      <c r="BA54" s="469"/>
      <c r="BB54" s="469"/>
      <c r="BC54" s="469"/>
      <c r="BD54" s="469"/>
      <c r="BE54" s="469"/>
      <c r="BF54" s="469"/>
      <c r="BG54" s="469"/>
      <c r="BH54" s="469"/>
      <c r="BI54" s="469"/>
      <c r="BJ54" s="469"/>
      <c r="BK54" s="504" t="s">
        <v>414</v>
      </c>
      <c r="BL54" s="505"/>
      <c r="BM54" s="506"/>
      <c r="BN54" s="506"/>
      <c r="BO54" s="506"/>
      <c r="BP54" s="506"/>
      <c r="BQ54" s="506"/>
      <c r="BR54" s="500">
        <v>46</v>
      </c>
      <c r="BS54" s="469"/>
      <c r="BT54" s="469"/>
      <c r="BU54" s="475"/>
      <c r="BV54" s="469"/>
      <c r="BW54" s="475"/>
      <c r="BX54" s="469" t="s">
        <v>962</v>
      </c>
      <c r="BY54" s="469"/>
      <c r="BZ54" s="469"/>
      <c r="CA54" s="469"/>
      <c r="CB54" s="469"/>
      <c r="CC54" s="469"/>
      <c r="CD54" s="470"/>
      <c r="CE54" s="470">
        <v>5</v>
      </c>
      <c r="CF54" s="469"/>
      <c r="CG54" s="475"/>
      <c r="CH54" s="469"/>
      <c r="CI54" s="475"/>
      <c r="CJ54" s="486"/>
      <c r="CK54" s="469" t="s">
        <v>576</v>
      </c>
      <c r="CL54" s="469"/>
      <c r="CM54" s="469"/>
      <c r="CN54" s="469"/>
      <c r="CO54" s="470"/>
      <c r="CP54" s="470"/>
      <c r="CQ54" s="469">
        <v>5</v>
      </c>
    </row>
    <row r="55" spans="52:95" ht="13.5">
      <c r="AZ55" s="469"/>
      <c r="BA55" s="469"/>
      <c r="BB55" s="469"/>
      <c r="BC55" s="469"/>
      <c r="BD55" s="469"/>
      <c r="BE55" s="469"/>
      <c r="BF55" s="469"/>
      <c r="BG55" s="469"/>
      <c r="BH55" s="491"/>
      <c r="BI55" s="469"/>
      <c r="BJ55" s="469"/>
      <c r="BK55" s="496" t="s">
        <v>931</v>
      </c>
      <c r="BL55" s="491"/>
      <c r="BM55" s="469"/>
      <c r="BN55" s="469"/>
      <c r="BO55" s="469"/>
      <c r="BP55" s="469"/>
      <c r="BQ55" s="469"/>
      <c r="BR55" s="469"/>
      <c r="BS55" s="469"/>
      <c r="BT55" s="469"/>
      <c r="BU55" s="475"/>
      <c r="BV55" s="469"/>
      <c r="BW55" s="475"/>
      <c r="BX55" s="469" t="s">
        <v>963</v>
      </c>
      <c r="BY55" s="469"/>
      <c r="BZ55" s="469"/>
      <c r="CA55" s="469"/>
      <c r="CB55" s="469"/>
      <c r="CC55" s="469"/>
      <c r="CD55" s="470"/>
      <c r="CE55" s="470">
        <v>5</v>
      </c>
      <c r="CF55" s="469"/>
      <c r="CG55" s="475"/>
      <c r="CH55" s="469"/>
      <c r="CI55" s="475"/>
      <c r="CJ55" s="469"/>
      <c r="CK55" s="469"/>
      <c r="CL55" s="469"/>
      <c r="CM55" s="469"/>
      <c r="CN55" s="469"/>
      <c r="CO55" s="470"/>
      <c r="CP55" s="470"/>
      <c r="CQ55" s="469"/>
    </row>
    <row r="56" spans="4:95" ht="13.5">
      <c r="D56" s="401"/>
      <c r="AZ56" s="469"/>
      <c r="BA56" s="469"/>
      <c r="BB56" s="469"/>
      <c r="BC56" s="469"/>
      <c r="BD56" s="469"/>
      <c r="BE56" s="469"/>
      <c r="BF56" s="469"/>
      <c r="BG56" s="469"/>
      <c r="BH56" s="491"/>
      <c r="BI56" s="469"/>
      <c r="BJ56" s="469"/>
      <c r="BK56" s="475"/>
      <c r="BL56" s="469" t="s">
        <v>933</v>
      </c>
      <c r="BM56" s="469"/>
      <c r="BN56" s="469"/>
      <c r="BO56" s="469"/>
      <c r="BP56" s="469"/>
      <c r="BQ56" s="469"/>
      <c r="BR56" s="469"/>
      <c r="BS56" s="469">
        <v>12</v>
      </c>
      <c r="BT56" s="469"/>
      <c r="BU56" s="475"/>
      <c r="BV56" s="469"/>
      <c r="BW56" s="486"/>
      <c r="BX56" s="469" t="s">
        <v>964</v>
      </c>
      <c r="BY56" s="469"/>
      <c r="BZ56" s="469"/>
      <c r="CA56" s="469"/>
      <c r="CB56" s="469"/>
      <c r="CC56" s="469"/>
      <c r="CD56" s="470"/>
      <c r="CE56" s="470">
        <v>4</v>
      </c>
      <c r="CF56" s="469"/>
      <c r="CG56" s="475"/>
      <c r="CH56" s="469"/>
      <c r="CI56" s="489"/>
      <c r="CJ56" s="498" t="s">
        <v>971</v>
      </c>
      <c r="CK56" s="499"/>
      <c r="CL56" s="499"/>
      <c r="CM56" s="499"/>
      <c r="CN56" s="499"/>
      <c r="CO56" s="1012">
        <v>6</v>
      </c>
      <c r="CP56" s="1013"/>
      <c r="CQ56" s="491"/>
    </row>
    <row r="57" spans="52:95" ht="13.5">
      <c r="AZ57" s="469"/>
      <c r="BA57" s="469"/>
      <c r="BB57" s="469"/>
      <c r="BC57" s="469"/>
      <c r="BD57" s="469"/>
      <c r="BE57" s="469"/>
      <c r="BF57" s="469"/>
      <c r="BG57" s="469"/>
      <c r="BH57" s="491"/>
      <c r="BI57" s="469"/>
      <c r="BJ57" s="469"/>
      <c r="BK57" s="486"/>
      <c r="BL57" s="491" t="s">
        <v>27</v>
      </c>
      <c r="BM57" s="501"/>
      <c r="BN57" s="501"/>
      <c r="BO57" s="501"/>
      <c r="BP57" s="501"/>
      <c r="BQ57" s="501"/>
      <c r="BR57" s="502"/>
      <c r="BS57" s="502">
        <v>4</v>
      </c>
      <c r="BT57" s="469"/>
      <c r="BU57" s="486"/>
      <c r="BV57" s="469"/>
      <c r="BW57" s="469"/>
      <c r="BX57" s="469"/>
      <c r="BY57" s="469"/>
      <c r="BZ57" s="469"/>
      <c r="CA57" s="469"/>
      <c r="CB57" s="469"/>
      <c r="CC57" s="469"/>
      <c r="CD57" s="470"/>
      <c r="CE57" s="470"/>
      <c r="CF57" s="469"/>
      <c r="CG57" s="475"/>
      <c r="CH57" s="469"/>
      <c r="CI57" s="469"/>
      <c r="CJ57" s="486"/>
      <c r="CK57" s="469" t="s">
        <v>972</v>
      </c>
      <c r="CL57" s="469"/>
      <c r="CM57" s="469"/>
      <c r="CN57" s="469"/>
      <c r="CO57" s="470"/>
      <c r="CP57" s="470"/>
      <c r="CQ57" s="469">
        <v>5</v>
      </c>
    </row>
    <row r="58" spans="52:95" ht="13.5">
      <c r="AZ58" s="469"/>
      <c r="BA58" s="469"/>
      <c r="BB58" s="469"/>
      <c r="BC58" s="469"/>
      <c r="BD58" s="469"/>
      <c r="BE58" s="469"/>
      <c r="BF58" s="469"/>
      <c r="BG58" s="469"/>
      <c r="BH58" s="491"/>
      <c r="BI58" s="469"/>
      <c r="BJ58" s="469"/>
      <c r="BK58" s="517"/>
      <c r="BL58" s="469"/>
      <c r="BM58" s="501"/>
      <c r="BN58" s="501"/>
      <c r="BO58" s="501"/>
      <c r="BP58" s="501"/>
      <c r="BQ58" s="501"/>
      <c r="BR58" s="502"/>
      <c r="BS58" s="502"/>
      <c r="BT58" s="493"/>
      <c r="BU58" s="474"/>
      <c r="BV58" s="489"/>
      <c r="BW58" s="498" t="s">
        <v>973</v>
      </c>
      <c r="BX58" s="537"/>
      <c r="BY58" s="537"/>
      <c r="BZ58" s="537"/>
      <c r="CA58" s="537"/>
      <c r="CB58" s="537"/>
      <c r="CC58" s="537"/>
      <c r="CD58" s="507">
        <v>31</v>
      </c>
      <c r="CE58" s="508"/>
      <c r="CF58" s="469"/>
      <c r="CG58" s="486"/>
      <c r="CH58" s="471"/>
      <c r="CI58" s="471"/>
      <c r="CJ58" s="469"/>
      <c r="CK58" s="469"/>
      <c r="CL58" s="469"/>
      <c r="CM58" s="469"/>
      <c r="CN58" s="469"/>
      <c r="CO58" s="470"/>
      <c r="CP58" s="470"/>
      <c r="CQ58" s="469"/>
    </row>
    <row r="59" spans="52:95" ht="13.5">
      <c r="AZ59" s="469"/>
      <c r="BA59" s="469"/>
      <c r="BB59" s="469"/>
      <c r="BC59" s="469"/>
      <c r="BD59" s="469"/>
      <c r="BE59" s="469"/>
      <c r="BF59" s="469"/>
      <c r="BG59" s="469"/>
      <c r="BH59" s="491"/>
      <c r="BI59" s="469"/>
      <c r="BJ59" s="469"/>
      <c r="BK59" s="518" t="s">
        <v>940</v>
      </c>
      <c r="BL59" s="528"/>
      <c r="BM59" s="535"/>
      <c r="BN59" s="535"/>
      <c r="BO59" s="535"/>
      <c r="BP59" s="535"/>
      <c r="BQ59" s="535"/>
      <c r="BR59" s="536"/>
      <c r="BS59" s="502"/>
      <c r="BT59" s="469"/>
      <c r="BU59" s="469"/>
      <c r="BV59" s="469"/>
      <c r="BW59" s="475"/>
      <c r="BX59" s="469" t="s">
        <v>962</v>
      </c>
      <c r="BY59" s="469"/>
      <c r="BZ59" s="469"/>
      <c r="CA59" s="469"/>
      <c r="CB59" s="469"/>
      <c r="CC59" s="469"/>
      <c r="CD59" s="470"/>
      <c r="CE59" s="470">
        <v>10</v>
      </c>
      <c r="CF59" s="469"/>
      <c r="CG59" s="469"/>
      <c r="CH59" s="474"/>
      <c r="CI59" s="489"/>
      <c r="CJ59" s="504" t="s">
        <v>974</v>
      </c>
      <c r="CK59" s="505"/>
      <c r="CL59" s="505"/>
      <c r="CM59" s="505"/>
      <c r="CN59" s="505"/>
      <c r="CO59" s="1012">
        <v>9</v>
      </c>
      <c r="CP59" s="1013"/>
      <c r="CQ59" s="469"/>
    </row>
    <row r="60" spans="52:95" ht="13.5">
      <c r="AZ60" s="469"/>
      <c r="BA60" s="469"/>
      <c r="BB60" s="469"/>
      <c r="BC60" s="469"/>
      <c r="BD60" s="469"/>
      <c r="BE60" s="469"/>
      <c r="BF60" s="469"/>
      <c r="BG60" s="469"/>
      <c r="BH60" s="491"/>
      <c r="BI60" s="469"/>
      <c r="BJ60" s="469"/>
      <c r="BK60" s="517"/>
      <c r="BL60" s="469" t="s">
        <v>933</v>
      </c>
      <c r="BM60" s="501"/>
      <c r="BN60" s="501"/>
      <c r="BO60" s="501"/>
      <c r="BP60" s="501"/>
      <c r="BQ60" s="501"/>
      <c r="BR60" s="502"/>
      <c r="BS60" s="502">
        <v>8</v>
      </c>
      <c r="BT60" s="469"/>
      <c r="BU60" s="469"/>
      <c r="BV60" s="469"/>
      <c r="BW60" s="475"/>
      <c r="BX60" s="469" t="s">
        <v>963</v>
      </c>
      <c r="BY60" s="469"/>
      <c r="BZ60" s="469"/>
      <c r="CA60" s="469"/>
      <c r="CB60" s="469"/>
      <c r="CC60" s="469"/>
      <c r="CD60" s="470"/>
      <c r="CE60" s="470">
        <v>10</v>
      </c>
      <c r="CF60" s="469"/>
      <c r="CG60" s="469"/>
      <c r="CH60" s="469"/>
      <c r="CI60" s="490"/>
      <c r="CJ60" s="486"/>
      <c r="CK60" s="514" t="s">
        <v>975</v>
      </c>
      <c r="CL60" s="514"/>
      <c r="CM60" s="514"/>
      <c r="CN60" s="514"/>
      <c r="CO60" s="470"/>
      <c r="CP60" s="541"/>
      <c r="CQ60" s="541">
        <v>8</v>
      </c>
    </row>
    <row r="61" spans="52:95" ht="13.5">
      <c r="AZ61" s="469"/>
      <c r="BA61" s="469"/>
      <c r="BB61" s="469"/>
      <c r="BC61" s="469"/>
      <c r="BD61" s="469"/>
      <c r="BE61" s="469"/>
      <c r="BF61" s="469"/>
      <c r="BG61" s="469"/>
      <c r="BH61" s="469"/>
      <c r="BI61" s="469"/>
      <c r="BJ61" s="469"/>
      <c r="BK61" s="517"/>
      <c r="BL61" s="469" t="s">
        <v>27</v>
      </c>
      <c r="BM61" s="501"/>
      <c r="BN61" s="501"/>
      <c r="BO61" s="501"/>
      <c r="BP61" s="501"/>
      <c r="BQ61" s="501"/>
      <c r="BR61" s="502"/>
      <c r="BS61" s="502">
        <v>4</v>
      </c>
      <c r="BT61" s="469"/>
      <c r="BU61" s="469"/>
      <c r="BV61" s="469"/>
      <c r="BW61" s="486"/>
      <c r="BX61" s="469" t="s">
        <v>964</v>
      </c>
      <c r="BY61" s="469"/>
      <c r="BZ61" s="469"/>
      <c r="CA61" s="469"/>
      <c r="CB61" s="469"/>
      <c r="CC61" s="469"/>
      <c r="CD61" s="470"/>
      <c r="CE61" s="470">
        <v>10</v>
      </c>
      <c r="CF61" s="469"/>
      <c r="CG61" s="469"/>
      <c r="CH61" s="469"/>
      <c r="CI61" s="469"/>
      <c r="CJ61" s="469"/>
      <c r="CK61" s="469"/>
      <c r="CL61" s="469"/>
      <c r="CM61" s="469"/>
      <c r="CN61" s="469"/>
      <c r="CO61" s="470"/>
      <c r="CP61" s="470"/>
      <c r="CQ61" s="469"/>
    </row>
    <row r="62" spans="52:95" ht="13.5">
      <c r="AZ62" s="469"/>
      <c r="BA62" s="469"/>
      <c r="BB62" s="469"/>
      <c r="BC62" s="469"/>
      <c r="BD62" s="469"/>
      <c r="BE62" s="469"/>
      <c r="BF62" s="469"/>
      <c r="BG62" s="469"/>
      <c r="BH62" s="469"/>
      <c r="BI62" s="469"/>
      <c r="BJ62" s="469"/>
      <c r="BK62" s="517"/>
      <c r="BL62" s="469"/>
      <c r="BM62" s="501"/>
      <c r="BN62" s="501"/>
      <c r="BO62" s="501"/>
      <c r="BP62" s="501"/>
      <c r="BQ62" s="501"/>
      <c r="BR62" s="502"/>
      <c r="BS62" s="502"/>
      <c r="BT62" s="542"/>
      <c r="BU62" s="469"/>
      <c r="BV62" s="469"/>
      <c r="BW62" s="543" t="s">
        <v>564</v>
      </c>
      <c r="BX62" s="1014" t="s">
        <v>976</v>
      </c>
      <c r="BY62" s="1015"/>
      <c r="BZ62" s="1015"/>
      <c r="CA62" s="1015"/>
      <c r="CB62" s="1015"/>
      <c r="CC62" s="1015"/>
      <c r="CD62" s="1015"/>
      <c r="CE62" s="544"/>
      <c r="CF62" s="469"/>
      <c r="CG62" s="469"/>
      <c r="CH62" s="469"/>
      <c r="CI62" s="469"/>
      <c r="CJ62" s="469"/>
      <c r="CK62" s="469"/>
      <c r="CL62" s="469"/>
      <c r="CM62" s="469"/>
      <c r="CN62" s="469"/>
      <c r="CO62" s="470"/>
      <c r="CP62" s="470"/>
      <c r="CQ62" s="469"/>
    </row>
    <row r="63" spans="52:95" ht="13.5">
      <c r="AZ63" s="469"/>
      <c r="BA63" s="469"/>
      <c r="BB63" s="469"/>
      <c r="BC63" s="469"/>
      <c r="BD63" s="469"/>
      <c r="BE63" s="469"/>
      <c r="BF63" s="469"/>
      <c r="BG63" s="469"/>
      <c r="BH63" s="469"/>
      <c r="BI63" s="469"/>
      <c r="BJ63" s="469"/>
      <c r="BK63" s="518" t="s">
        <v>945</v>
      </c>
      <c r="BL63" s="538"/>
      <c r="BM63" s="519"/>
      <c r="BN63" s="519"/>
      <c r="BO63" s="519"/>
      <c r="BP63" s="519"/>
      <c r="BQ63" s="519"/>
      <c r="BR63" s="521"/>
      <c r="BS63" s="469"/>
      <c r="BT63" s="542"/>
      <c r="BU63" s="542"/>
      <c r="BV63" s="542"/>
      <c r="BW63" s="545"/>
      <c r="BX63" s="1015"/>
      <c r="BY63" s="1015"/>
      <c r="BZ63" s="1015"/>
      <c r="CA63" s="1015"/>
      <c r="CB63" s="1015"/>
      <c r="CC63" s="1015"/>
      <c r="CD63" s="1015"/>
      <c r="CE63" s="544"/>
      <c r="CF63" s="469"/>
      <c r="CG63" s="469"/>
      <c r="CH63" s="469"/>
      <c r="CI63" s="469"/>
      <c r="CJ63" s="469"/>
      <c r="CK63" s="469"/>
      <c r="CL63" s="469"/>
      <c r="CM63" s="469"/>
      <c r="CN63" s="469"/>
      <c r="CO63" s="470"/>
      <c r="CP63" s="470"/>
      <c r="CQ63" s="469"/>
    </row>
    <row r="64" spans="52:95" ht="13.5">
      <c r="AZ64" s="469"/>
      <c r="BA64" s="469"/>
      <c r="BB64" s="469"/>
      <c r="BC64" s="469"/>
      <c r="BD64" s="469"/>
      <c r="BE64" s="469"/>
      <c r="BF64" s="469"/>
      <c r="BG64" s="469"/>
      <c r="BH64" s="469"/>
      <c r="BI64" s="469"/>
      <c r="BJ64" s="469"/>
      <c r="BK64" s="517"/>
      <c r="BL64" s="469" t="s">
        <v>557</v>
      </c>
      <c r="BM64" s="469"/>
      <c r="BN64" s="469"/>
      <c r="BO64" s="469"/>
      <c r="BP64" s="469"/>
      <c r="BQ64" s="469"/>
      <c r="BR64" s="469"/>
      <c r="BS64" s="469">
        <v>8</v>
      </c>
      <c r="BT64" s="542"/>
      <c r="BU64" s="542"/>
      <c r="BV64" s="542"/>
      <c r="BW64" s="546"/>
      <c r="BX64" s="1015"/>
      <c r="BY64" s="1015"/>
      <c r="BZ64" s="1015"/>
      <c r="CA64" s="1015"/>
      <c r="CB64" s="1015"/>
      <c r="CC64" s="1015"/>
      <c r="CD64" s="1015"/>
      <c r="CE64" s="544"/>
      <c r="CF64" s="469"/>
      <c r="CG64" s="469"/>
      <c r="CH64" s="469"/>
      <c r="CI64" s="469"/>
      <c r="CJ64" s="469"/>
      <c r="CK64" s="469"/>
      <c r="CL64" s="469"/>
      <c r="CM64" s="469"/>
      <c r="CN64" s="469"/>
      <c r="CO64" s="470"/>
      <c r="CP64" s="470"/>
      <c r="CQ64" s="469"/>
    </row>
    <row r="65" spans="52:95" ht="13.5">
      <c r="AZ65" s="469"/>
      <c r="BA65" s="469"/>
      <c r="BB65" s="469"/>
      <c r="BC65" s="469"/>
      <c r="BD65" s="469"/>
      <c r="BE65" s="469"/>
      <c r="BF65" s="469"/>
      <c r="BG65" s="469"/>
      <c r="BH65" s="469"/>
      <c r="BI65" s="469"/>
      <c r="BJ65" s="469"/>
      <c r="BK65" s="517"/>
      <c r="BL65" s="469" t="s">
        <v>27</v>
      </c>
      <c r="BM65" s="469"/>
      <c r="BN65" s="469"/>
      <c r="BO65" s="469"/>
      <c r="BP65" s="469"/>
      <c r="BQ65" s="469"/>
      <c r="BR65" s="469"/>
      <c r="BS65" s="469">
        <v>3</v>
      </c>
      <c r="BT65" s="469"/>
      <c r="BU65" s="469"/>
      <c r="BV65" s="469"/>
      <c r="BW65" s="546"/>
      <c r="BX65" s="546"/>
      <c r="BY65" s="546"/>
      <c r="BZ65" s="546"/>
      <c r="CA65" s="546"/>
      <c r="CB65" s="546"/>
      <c r="CC65" s="546"/>
      <c r="CD65" s="470"/>
      <c r="CE65" s="470"/>
      <c r="CF65" s="469"/>
      <c r="CG65" s="469"/>
      <c r="CH65" s="469"/>
      <c r="CI65" s="469"/>
      <c r="CJ65" s="469"/>
      <c r="CK65" s="469"/>
      <c r="CL65" s="469"/>
      <c r="CM65" s="469"/>
      <c r="CN65" s="469"/>
      <c r="CO65" s="470"/>
      <c r="CP65" s="470"/>
      <c r="CQ65" s="469"/>
    </row>
    <row r="66" spans="52:95" ht="13.5">
      <c r="AZ66" s="469"/>
      <c r="BA66" s="469"/>
      <c r="BB66" s="469"/>
      <c r="BC66" s="469"/>
      <c r="BD66" s="469"/>
      <c r="BE66" s="469"/>
      <c r="BF66" s="469"/>
      <c r="BG66" s="469"/>
      <c r="BH66" s="469"/>
      <c r="BI66" s="469"/>
      <c r="BJ66" s="469"/>
      <c r="BK66" s="517"/>
      <c r="BL66" s="469"/>
      <c r="BM66" s="469"/>
      <c r="BN66" s="469"/>
      <c r="BO66" s="469"/>
      <c r="BP66" s="469"/>
      <c r="BQ66" s="469"/>
      <c r="BR66" s="469"/>
      <c r="BS66" s="469"/>
      <c r="BT66" s="469"/>
      <c r="BU66" s="469"/>
      <c r="BV66" s="469"/>
      <c r="BW66" s="546"/>
      <c r="BX66" s="546"/>
      <c r="BY66" s="546"/>
      <c r="BZ66" s="546"/>
      <c r="CA66" s="546"/>
      <c r="CB66" s="546"/>
      <c r="CC66" s="546"/>
      <c r="CD66" s="470"/>
      <c r="CE66" s="470"/>
      <c r="CF66" s="469"/>
      <c r="CG66" s="469"/>
      <c r="CH66" s="469"/>
      <c r="CI66" s="469"/>
      <c r="CJ66" s="469"/>
      <c r="CK66" s="469"/>
      <c r="CL66" s="469"/>
      <c r="CM66" s="469"/>
      <c r="CN66" s="469"/>
      <c r="CO66" s="469"/>
      <c r="CP66" s="469"/>
      <c r="CQ66" s="469"/>
    </row>
    <row r="67" spans="52:83" ht="13.5">
      <c r="AZ67" s="469"/>
      <c r="BA67" s="469"/>
      <c r="BB67" s="469"/>
      <c r="BC67" s="469"/>
      <c r="BD67" s="469"/>
      <c r="BE67" s="469"/>
      <c r="BF67" s="469"/>
      <c r="BG67" s="469"/>
      <c r="BH67" s="469"/>
      <c r="BI67" s="469"/>
      <c r="BJ67" s="469"/>
      <c r="BK67" s="518" t="s">
        <v>951</v>
      </c>
      <c r="BL67" s="528"/>
      <c r="BM67" s="519"/>
      <c r="BN67" s="519"/>
      <c r="BO67" s="519"/>
      <c r="BP67" s="519"/>
      <c r="BQ67" s="519"/>
      <c r="BR67" s="521"/>
      <c r="BS67" s="469"/>
      <c r="BT67" s="469"/>
      <c r="BU67" s="469"/>
      <c r="BV67" s="469"/>
      <c r="BW67" s="469"/>
      <c r="BX67" s="469"/>
      <c r="BY67" s="469"/>
      <c r="BZ67" s="469"/>
      <c r="CA67" s="469"/>
      <c r="CB67" s="469"/>
      <c r="CC67" s="469"/>
      <c r="CD67" s="470"/>
      <c r="CE67" s="470"/>
    </row>
    <row r="68" spans="61:83" ht="13.5">
      <c r="BI68" s="469"/>
      <c r="BJ68" s="469"/>
      <c r="BK68" s="469"/>
      <c r="BL68" s="469" t="s">
        <v>557</v>
      </c>
      <c r="BM68" s="469"/>
      <c r="BN68" s="469"/>
      <c r="BO68" s="469"/>
      <c r="BP68" s="469"/>
      <c r="BQ68" s="469"/>
      <c r="BR68" s="469"/>
      <c r="BS68" s="469">
        <v>6</v>
      </c>
      <c r="BT68" s="469"/>
      <c r="BU68" s="469"/>
      <c r="BV68" s="469"/>
      <c r="BW68" s="469"/>
      <c r="BX68" s="469"/>
      <c r="BY68" s="469"/>
      <c r="BZ68" s="469"/>
      <c r="CA68" s="469"/>
      <c r="CB68" s="469"/>
      <c r="CC68" s="469"/>
      <c r="CD68" s="470"/>
      <c r="CE68" s="470"/>
    </row>
    <row r="69" spans="61:83" ht="13.5">
      <c r="BI69" s="469"/>
      <c r="BJ69" s="469"/>
      <c r="BK69" s="469"/>
      <c r="BL69" s="469"/>
      <c r="BM69" s="469"/>
      <c r="BN69" s="469"/>
      <c r="BO69" s="469"/>
      <c r="BP69" s="469"/>
      <c r="BQ69" s="469"/>
      <c r="BR69" s="469"/>
      <c r="BS69" s="469"/>
      <c r="BT69" s="469"/>
      <c r="BU69" s="469"/>
      <c r="BV69" s="469"/>
      <c r="BW69" s="469"/>
      <c r="BX69" s="469"/>
      <c r="BY69" s="469"/>
      <c r="BZ69" s="469"/>
      <c r="CA69" s="469"/>
      <c r="CB69" s="469"/>
      <c r="CC69" s="469"/>
      <c r="CD69" s="469"/>
      <c r="CE69" s="469"/>
    </row>
  </sheetData>
  <sheetProtection/>
  <mergeCells count="56">
    <mergeCell ref="J12:K12"/>
    <mergeCell ref="U12:V12"/>
    <mergeCell ref="AE12:AF12"/>
    <mergeCell ref="AO12:AP12"/>
    <mergeCell ref="AZ12:BE12"/>
    <mergeCell ref="BF12:BG12"/>
    <mergeCell ref="Y15:AD16"/>
    <mergeCell ref="AE15:AE16"/>
    <mergeCell ref="BI16:BQ17"/>
    <mergeCell ref="BR16:BS17"/>
    <mergeCell ref="CO12:CQ12"/>
    <mergeCell ref="C13:I14"/>
    <mergeCell ref="J13:J14"/>
    <mergeCell ref="Y13:AD14"/>
    <mergeCell ref="AE13:AE14"/>
    <mergeCell ref="AR13:AW14"/>
    <mergeCell ref="BU16:CC17"/>
    <mergeCell ref="CD16:CE17"/>
    <mergeCell ref="C17:I18"/>
    <mergeCell ref="J17:J18"/>
    <mergeCell ref="Y17:AD18"/>
    <mergeCell ref="AE17:AE18"/>
    <mergeCell ref="BJ18:BQ19"/>
    <mergeCell ref="BW18:CC19"/>
    <mergeCell ref="C15:I16"/>
    <mergeCell ref="J15:J16"/>
    <mergeCell ref="BA20:BE20"/>
    <mergeCell ref="CO20:CP20"/>
    <mergeCell ref="BB21:BF21"/>
    <mergeCell ref="CO22:CP22"/>
    <mergeCell ref="BA23:BE23"/>
    <mergeCell ref="BB24:BF24"/>
    <mergeCell ref="BB25:BF25"/>
    <mergeCell ref="CO26:CP26"/>
    <mergeCell ref="BA27:BE27"/>
    <mergeCell ref="BA28:BE28"/>
    <mergeCell ref="CO28:CP28"/>
    <mergeCell ref="BA29:BE29"/>
    <mergeCell ref="BB30:BF30"/>
    <mergeCell ref="CO30:CP30"/>
    <mergeCell ref="BA32:BE32"/>
    <mergeCell ref="CO32:CP32"/>
    <mergeCell ref="BB33:BF33"/>
    <mergeCell ref="AE34:AF34"/>
    <mergeCell ref="BB34:BF34"/>
    <mergeCell ref="CO34:CP34"/>
    <mergeCell ref="CO50:CP50"/>
    <mergeCell ref="CO56:CP56"/>
    <mergeCell ref="CO59:CP59"/>
    <mergeCell ref="BX62:CD64"/>
    <mergeCell ref="BB35:BF35"/>
    <mergeCell ref="CO36:CP36"/>
    <mergeCell ref="CO38:CP38"/>
    <mergeCell ref="CO40:CP40"/>
    <mergeCell ref="CO43:CP43"/>
    <mergeCell ref="CO45:CP45"/>
  </mergeCells>
  <printOptions/>
  <pageMargins left="0.7" right="0.7" top="0.75" bottom="0.75" header="0.3" footer="0.3"/>
  <pageSetup horizontalDpi="600" verticalDpi="600" orientation="portrait" paperSize="9" scale="87" r:id="rId1"/>
  <colBreaks count="1" manualBreakCount="1">
    <brk id="49" max="65535" man="1"/>
  </colBreaks>
</worksheet>
</file>

<file path=xl/worksheets/sheet23.xml><?xml version="1.0" encoding="utf-8"?>
<worksheet xmlns="http://schemas.openxmlformats.org/spreadsheetml/2006/main" xmlns:r="http://schemas.openxmlformats.org/officeDocument/2006/relationships">
  <dimension ref="A1:CN67"/>
  <sheetViews>
    <sheetView showGridLines="0" zoomScale="110" zoomScaleNormal="110" zoomScalePageLayoutView="0" workbookViewId="0" topLeftCell="A1">
      <selection activeCell="A1" sqref="A1:H1"/>
    </sheetView>
  </sheetViews>
  <sheetFormatPr defaultColWidth="9.00390625" defaultRowHeight="13.5"/>
  <cols>
    <col min="1" max="1" width="0.875" style="375" customWidth="1"/>
    <col min="2" max="5" width="2.125" style="375" customWidth="1"/>
    <col min="6" max="7" width="1.12109375" style="375" customWidth="1"/>
    <col min="8" max="8" width="3.625" style="375" customWidth="1"/>
    <col min="9" max="9" width="1.4921875" style="375" customWidth="1"/>
    <col min="10" max="10" width="1.12109375" style="375" customWidth="1"/>
    <col min="11" max="11" width="2.125" style="375" customWidth="1"/>
    <col min="12" max="12" width="0.875" style="375" customWidth="1"/>
    <col min="13" max="22" width="2.125" style="375" customWidth="1"/>
    <col min="23" max="23" width="0.875" style="375" customWidth="1"/>
    <col min="24" max="27" width="2.125" style="375" customWidth="1"/>
    <col min="28" max="30" width="1.4921875" style="375" customWidth="1"/>
    <col min="31" max="32" width="2.125" style="375" customWidth="1"/>
    <col min="33" max="33" width="0.875" style="375" customWidth="1"/>
    <col min="34" max="35" width="1.25" style="375" customWidth="1"/>
    <col min="36" max="40" width="2.125" style="375" customWidth="1"/>
    <col min="41" max="43" width="0.875" style="375" customWidth="1"/>
    <col min="44" max="45" width="2.125" style="375" customWidth="1"/>
    <col min="46" max="46" width="0.875" style="375" customWidth="1"/>
    <col min="47" max="51" width="2.125" style="375" customWidth="1"/>
    <col min="52" max="55" width="1.00390625" style="375" customWidth="1"/>
    <col min="56" max="57" width="2.125" style="375" customWidth="1"/>
    <col min="58" max="58" width="0.875" style="375" customWidth="1"/>
    <col min="59" max="60" width="1.25" style="375" customWidth="1"/>
    <col min="61" max="65" width="2.125" style="375" customWidth="1"/>
    <col min="66" max="66" width="3.00390625" style="375" customWidth="1"/>
    <col min="67" max="67" width="2.50390625" style="375" customWidth="1"/>
    <col min="68" max="69" width="2.125" style="375" customWidth="1"/>
    <col min="70" max="70" width="0.875" style="375" customWidth="1"/>
    <col min="71" max="72" width="1.25" style="375" customWidth="1"/>
    <col min="73" max="77" width="2.125" style="375" customWidth="1"/>
    <col min="78" max="80" width="1.875" style="375" customWidth="1"/>
    <col min="81" max="82" width="2.125" style="375" customWidth="1"/>
    <col min="83" max="83" width="0.875" style="375" customWidth="1"/>
    <col min="84" max="89" width="2.125" style="375" customWidth="1"/>
    <col min="90" max="90" width="1.625" style="375" customWidth="1"/>
    <col min="91" max="92" width="2.125" style="375" customWidth="1"/>
  </cols>
  <sheetData>
    <row r="1" spans="1:92" ht="13.5">
      <c r="A1" s="469"/>
      <c r="B1" s="469"/>
      <c r="C1" s="469"/>
      <c r="D1" s="469"/>
      <c r="E1" s="469"/>
      <c r="F1" s="469"/>
      <c r="G1" s="469"/>
      <c r="H1" s="469"/>
      <c r="I1" s="469"/>
      <c r="J1" s="469"/>
      <c r="K1" s="470"/>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70"/>
      <c r="BF1" s="547"/>
      <c r="BG1" s="469"/>
      <c r="BH1" s="469"/>
      <c r="BI1" s="469"/>
      <c r="BJ1" s="469"/>
      <c r="BK1" s="469"/>
      <c r="BL1" s="469"/>
      <c r="BM1" s="469"/>
      <c r="BN1" s="469"/>
      <c r="BO1" s="469"/>
      <c r="BP1" s="469"/>
      <c r="BQ1" s="470"/>
      <c r="BR1" s="469"/>
      <c r="BS1" s="469"/>
      <c r="BT1" s="469"/>
      <c r="BU1" s="469"/>
      <c r="BV1" s="469"/>
      <c r="BW1" s="469"/>
      <c r="BX1" s="469"/>
      <c r="BY1" s="469"/>
      <c r="BZ1" s="469"/>
      <c r="CA1" s="469"/>
      <c r="CB1" s="469"/>
      <c r="CC1" s="469"/>
      <c r="CD1" s="470"/>
      <c r="CE1" s="469"/>
      <c r="CF1" s="469"/>
      <c r="CG1" s="469"/>
      <c r="CH1" s="469"/>
      <c r="CI1" s="469"/>
      <c r="CJ1" s="469"/>
      <c r="CK1" s="469"/>
      <c r="CL1" s="469"/>
      <c r="CM1" s="469"/>
      <c r="CN1" s="469"/>
    </row>
    <row r="2" spans="1:92" ht="13.5">
      <c r="A2" s="469"/>
      <c r="B2" s="469"/>
      <c r="C2" s="469"/>
      <c r="D2" s="469"/>
      <c r="E2" s="469"/>
      <c r="F2" s="469"/>
      <c r="G2" s="469"/>
      <c r="H2" s="469"/>
      <c r="I2" s="469"/>
      <c r="J2" s="469"/>
      <c r="K2" s="470"/>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70"/>
      <c r="BF2" s="469"/>
      <c r="BG2" s="469"/>
      <c r="BH2" s="469"/>
      <c r="BI2" s="469"/>
      <c r="BJ2" s="469"/>
      <c r="BK2" s="469"/>
      <c r="BL2" s="469"/>
      <c r="BM2" s="469"/>
      <c r="BN2" s="469"/>
      <c r="BO2" s="469"/>
      <c r="BP2" s="469"/>
      <c r="BQ2" s="470"/>
      <c r="BR2" s="469"/>
      <c r="BS2" s="469"/>
      <c r="BT2" s="469"/>
      <c r="BU2" s="469"/>
      <c r="BV2" s="469"/>
      <c r="BW2" s="469"/>
      <c r="BX2" s="469"/>
      <c r="BY2" s="469"/>
      <c r="BZ2" s="469"/>
      <c r="CA2" s="469"/>
      <c r="CB2" s="469"/>
      <c r="CC2" s="469"/>
      <c r="CD2" s="470"/>
      <c r="CE2" s="469"/>
      <c r="CF2" s="469"/>
      <c r="CG2" s="469"/>
      <c r="CH2" s="469"/>
      <c r="CI2" s="469"/>
      <c r="CJ2" s="469"/>
      <c r="CK2" s="469"/>
      <c r="CL2" s="469"/>
      <c r="CM2" s="469"/>
      <c r="CN2" s="469"/>
    </row>
    <row r="3" spans="1:92" ht="13.5">
      <c r="A3" s="469"/>
      <c r="B3" s="469"/>
      <c r="C3" s="469"/>
      <c r="D3" s="469"/>
      <c r="E3" s="469"/>
      <c r="F3" s="469"/>
      <c r="G3" s="469"/>
      <c r="H3" s="469"/>
      <c r="I3" s="469"/>
      <c r="J3" s="469"/>
      <c r="K3" s="470"/>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70"/>
      <c r="BF3" s="469"/>
      <c r="BG3" s="469"/>
      <c r="BH3" s="469"/>
      <c r="BI3" s="469"/>
      <c r="BJ3" s="469"/>
      <c r="BK3" s="469"/>
      <c r="BL3" s="469"/>
      <c r="BM3" s="469"/>
      <c r="BN3" s="469"/>
      <c r="BO3" s="469"/>
      <c r="BP3" s="469"/>
      <c r="BQ3" s="470"/>
      <c r="BR3" s="469"/>
      <c r="BS3" s="469"/>
      <c r="BT3" s="469"/>
      <c r="BU3" s="469"/>
      <c r="BV3" s="469"/>
      <c r="BW3" s="469"/>
      <c r="BX3" s="469"/>
      <c r="BY3" s="469"/>
      <c r="BZ3" s="469"/>
      <c r="CA3" s="469"/>
      <c r="CB3" s="469"/>
      <c r="CC3" s="469"/>
      <c r="CD3" s="470"/>
      <c r="CE3" s="469"/>
      <c r="CF3" s="469"/>
      <c r="CG3" s="469"/>
      <c r="CH3" s="469"/>
      <c r="CI3" s="469"/>
      <c r="CJ3" s="469"/>
      <c r="CK3" s="469"/>
      <c r="CL3" s="469"/>
      <c r="CM3" s="469"/>
      <c r="CN3" s="469"/>
    </row>
    <row r="4" spans="1:92" ht="13.5">
      <c r="A4" s="469"/>
      <c r="B4" s="469"/>
      <c r="C4" s="469"/>
      <c r="D4" s="469"/>
      <c r="E4" s="469"/>
      <c r="F4" s="469"/>
      <c r="G4" s="469"/>
      <c r="H4" s="469"/>
      <c r="I4" s="469"/>
      <c r="J4" s="469"/>
      <c r="K4" s="470"/>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70"/>
      <c r="BF4" s="469"/>
      <c r="BG4" s="469"/>
      <c r="BH4" s="469"/>
      <c r="BI4" s="469"/>
      <c r="BJ4" s="469"/>
      <c r="BK4" s="469"/>
      <c r="BL4" s="469"/>
      <c r="BM4" s="469"/>
      <c r="BN4" s="469"/>
      <c r="BO4" s="469"/>
      <c r="BP4" s="469"/>
      <c r="BQ4" s="470"/>
      <c r="BR4" s="469"/>
      <c r="BS4" s="469"/>
      <c r="BT4" s="469"/>
      <c r="BU4" s="469"/>
      <c r="BV4" s="469"/>
      <c r="BW4" s="469"/>
      <c r="BX4" s="469"/>
      <c r="BY4" s="469"/>
      <c r="BZ4" s="469"/>
      <c r="CA4" s="469"/>
      <c r="CB4" s="469"/>
      <c r="CC4" s="469"/>
      <c r="CD4" s="470"/>
      <c r="CE4" s="469"/>
      <c r="CF4" s="469"/>
      <c r="CG4" s="469"/>
      <c r="CH4" s="469"/>
      <c r="CI4" s="469"/>
      <c r="CJ4" s="469"/>
      <c r="CK4" s="469"/>
      <c r="CL4" s="469"/>
      <c r="CM4" s="469"/>
      <c r="CN4" s="469"/>
    </row>
    <row r="5" spans="1:92" ht="13.5">
      <c r="A5" s="469"/>
      <c r="B5" s="469"/>
      <c r="C5" s="469"/>
      <c r="D5" s="469"/>
      <c r="E5" s="469"/>
      <c r="F5" s="469"/>
      <c r="G5" s="469"/>
      <c r="H5" s="469"/>
      <c r="I5" s="469"/>
      <c r="J5" s="469"/>
      <c r="K5" s="470"/>
      <c r="L5" s="469"/>
      <c r="M5" s="469"/>
      <c r="N5" s="469"/>
      <c r="O5" s="469"/>
      <c r="P5" s="469"/>
      <c r="Q5" s="469"/>
      <c r="R5" s="469"/>
      <c r="S5" s="469"/>
      <c r="T5" s="469"/>
      <c r="U5" s="469"/>
      <c r="V5" s="469"/>
      <c r="W5" s="469"/>
      <c r="X5" s="469"/>
      <c r="Y5" s="469"/>
      <c r="Z5" s="469"/>
      <c r="AA5" s="469"/>
      <c r="AB5" s="469"/>
      <c r="AC5" s="469"/>
      <c r="AD5" s="469"/>
      <c r="AE5" s="469"/>
      <c r="AF5" s="469"/>
      <c r="AG5" s="469"/>
      <c r="AH5" s="376"/>
      <c r="AI5" s="376"/>
      <c r="AJ5" s="376"/>
      <c r="AK5" s="376"/>
      <c r="AL5" s="376"/>
      <c r="AM5" s="376"/>
      <c r="AN5" s="376"/>
      <c r="AO5" s="376"/>
      <c r="AP5" s="376"/>
      <c r="AQ5" s="376"/>
      <c r="AR5" s="376"/>
      <c r="AS5" s="376"/>
      <c r="AT5" s="376"/>
      <c r="AU5" s="469"/>
      <c r="AV5" s="469"/>
      <c r="AW5" s="469"/>
      <c r="AX5" s="469"/>
      <c r="AY5" s="469"/>
      <c r="AZ5" s="469"/>
      <c r="BA5" s="469"/>
      <c r="BB5" s="469"/>
      <c r="BC5" s="469"/>
      <c r="BD5" s="469"/>
      <c r="BE5" s="470"/>
      <c r="BF5" s="469"/>
      <c r="BG5" s="469"/>
      <c r="BH5" s="469"/>
      <c r="BI5" s="469"/>
      <c r="BJ5" s="469"/>
      <c r="BK5" s="469"/>
      <c r="BL5" s="469"/>
      <c r="BM5" s="469"/>
      <c r="BN5" s="469"/>
      <c r="BO5" s="469"/>
      <c r="BP5" s="469"/>
      <c r="BQ5" s="470"/>
      <c r="BR5" s="469"/>
      <c r="BS5" s="469"/>
      <c r="BT5" s="469"/>
      <c r="BU5" s="469"/>
      <c r="BV5" s="469"/>
      <c r="BW5" s="469"/>
      <c r="BX5" s="469"/>
      <c r="BY5" s="469"/>
      <c r="BZ5" s="469"/>
      <c r="CA5" s="469"/>
      <c r="CB5" s="469"/>
      <c r="CC5" s="469"/>
      <c r="CD5" s="470"/>
      <c r="CE5" s="469"/>
      <c r="CF5" s="469"/>
      <c r="CG5" s="469"/>
      <c r="CH5" s="469"/>
      <c r="CI5" s="469"/>
      <c r="CJ5" s="469"/>
      <c r="CK5" s="469"/>
      <c r="CL5" s="469"/>
      <c r="CM5" s="469"/>
      <c r="CN5" s="469"/>
    </row>
    <row r="6" spans="1:92" ht="13.5">
      <c r="A6" s="469"/>
      <c r="B6" s="469"/>
      <c r="C6" s="469"/>
      <c r="D6" s="469"/>
      <c r="E6" s="469"/>
      <c r="F6" s="469"/>
      <c r="G6" s="469"/>
      <c r="H6" s="469"/>
      <c r="I6" s="469"/>
      <c r="J6" s="469"/>
      <c r="K6" s="470"/>
      <c r="L6" s="469"/>
      <c r="M6" s="469"/>
      <c r="N6" s="469"/>
      <c r="O6" s="469"/>
      <c r="P6" s="469"/>
      <c r="Q6" s="469"/>
      <c r="R6" s="469"/>
      <c r="S6" s="469"/>
      <c r="T6" s="469"/>
      <c r="U6" s="469"/>
      <c r="V6" s="469"/>
      <c r="W6" s="469"/>
      <c r="X6" s="469"/>
      <c r="Y6" s="469"/>
      <c r="Z6" s="469"/>
      <c r="AA6" s="469"/>
      <c r="AB6" s="469"/>
      <c r="AC6" s="469"/>
      <c r="AD6" s="469"/>
      <c r="AE6" s="469"/>
      <c r="AF6" s="469"/>
      <c r="AG6" s="469"/>
      <c r="AH6" s="376"/>
      <c r="AI6" s="376"/>
      <c r="AJ6" s="376"/>
      <c r="AK6" s="376"/>
      <c r="AL6" s="376"/>
      <c r="AM6" s="376"/>
      <c r="AN6" s="376"/>
      <c r="AO6" s="376"/>
      <c r="AP6" s="376"/>
      <c r="AQ6" s="376"/>
      <c r="AR6" s="376"/>
      <c r="AS6" s="376"/>
      <c r="AT6" s="376"/>
      <c r="AU6" s="469"/>
      <c r="AV6" s="469"/>
      <c r="AW6" s="469"/>
      <c r="AX6" s="376"/>
      <c r="AY6" s="469"/>
      <c r="AZ6" s="469"/>
      <c r="BA6" s="469"/>
      <c r="BB6" s="469"/>
      <c r="BC6" s="469"/>
      <c r="BD6" s="469"/>
      <c r="BE6" s="470"/>
      <c r="BF6" s="469"/>
      <c r="BG6" s="469"/>
      <c r="BH6" s="469"/>
      <c r="BI6" s="469"/>
      <c r="BJ6" s="469"/>
      <c r="BK6" s="469"/>
      <c r="BL6" s="469"/>
      <c r="BM6" s="469"/>
      <c r="BN6" s="469"/>
      <c r="BO6" s="469"/>
      <c r="BP6" s="469"/>
      <c r="BQ6" s="470"/>
      <c r="BR6" s="469"/>
      <c r="BS6" s="469"/>
      <c r="BT6" s="469"/>
      <c r="BU6" s="469"/>
      <c r="BV6" s="469"/>
      <c r="BW6" s="469"/>
      <c r="BX6" s="469"/>
      <c r="BY6" s="469"/>
      <c r="BZ6" s="469"/>
      <c r="CA6" s="469"/>
      <c r="CB6" s="469"/>
      <c r="CC6" s="469"/>
      <c r="CD6" s="470"/>
      <c r="CE6" s="469"/>
      <c r="CF6" s="469"/>
      <c r="CG6" s="469"/>
      <c r="CH6" s="469"/>
      <c r="CI6" s="469"/>
      <c r="CJ6" s="469"/>
      <c r="CK6" s="469"/>
      <c r="CL6" s="469"/>
      <c r="CM6" s="469"/>
      <c r="CN6" s="469"/>
    </row>
    <row r="7" spans="1:92" ht="14.25" thickBot="1">
      <c r="A7" s="469"/>
      <c r="B7" s="469"/>
      <c r="C7" s="469"/>
      <c r="D7" s="469"/>
      <c r="E7" s="469"/>
      <c r="F7" s="469"/>
      <c r="G7" s="469"/>
      <c r="H7" s="469"/>
      <c r="I7" s="469"/>
      <c r="J7" s="469"/>
      <c r="K7" s="470"/>
      <c r="L7" s="469"/>
      <c r="M7" s="469"/>
      <c r="N7" s="469"/>
      <c r="O7" s="469"/>
      <c r="P7" s="469"/>
      <c r="Q7" s="469"/>
      <c r="R7" s="469"/>
      <c r="S7" s="469"/>
      <c r="T7" s="469"/>
      <c r="U7" s="469"/>
      <c r="V7" s="469"/>
      <c r="W7" s="469"/>
      <c r="X7" s="469"/>
      <c r="Y7" s="376"/>
      <c r="Z7" s="376"/>
      <c r="AA7" s="376"/>
      <c r="AB7" s="376"/>
      <c r="AC7" s="376"/>
      <c r="AD7" s="376"/>
      <c r="AE7" s="376"/>
      <c r="AF7" s="376"/>
      <c r="AG7" s="469"/>
      <c r="AH7" s="376"/>
      <c r="AI7" s="376"/>
      <c r="AJ7" s="376"/>
      <c r="AK7" s="376"/>
      <c r="AL7" s="376"/>
      <c r="AM7" s="376"/>
      <c r="AN7" s="376"/>
      <c r="AO7" s="376"/>
      <c r="AP7" s="376"/>
      <c r="AQ7" s="376"/>
      <c r="AR7" s="376"/>
      <c r="AS7" s="376"/>
      <c r="AT7" s="376"/>
      <c r="AU7" s="469"/>
      <c r="AV7" s="469"/>
      <c r="AW7" s="469"/>
      <c r="AX7" s="376"/>
      <c r="AY7" s="469"/>
      <c r="AZ7" s="469"/>
      <c r="BA7" s="469"/>
      <c r="BB7" s="469"/>
      <c r="BC7" s="469"/>
      <c r="BD7" s="469"/>
      <c r="BE7" s="470"/>
      <c r="BF7" s="469"/>
      <c r="BG7" s="469"/>
      <c r="BH7" s="469"/>
      <c r="BI7" s="469"/>
      <c r="BJ7" s="469"/>
      <c r="BK7" s="469"/>
      <c r="BL7" s="469"/>
      <c r="BM7" s="469"/>
      <c r="BN7" s="469"/>
      <c r="BO7" s="469"/>
      <c r="BP7" s="469"/>
      <c r="BQ7" s="470"/>
      <c r="BR7" s="469"/>
      <c r="BS7" s="469"/>
      <c r="BT7" s="469"/>
      <c r="BU7" s="469"/>
      <c r="BV7" s="469"/>
      <c r="BW7" s="469"/>
      <c r="BX7" s="469"/>
      <c r="BY7" s="469"/>
      <c r="BZ7" s="469"/>
      <c r="CA7" s="469"/>
      <c r="CB7" s="469"/>
      <c r="CC7" s="469"/>
      <c r="CD7" s="470"/>
      <c r="CE7" s="469"/>
      <c r="CF7" s="469"/>
      <c r="CG7" s="469"/>
      <c r="CH7" s="469"/>
      <c r="CI7" s="469"/>
      <c r="CJ7" s="469"/>
      <c r="CK7" s="469"/>
      <c r="CL7" s="469"/>
      <c r="CM7" s="469"/>
      <c r="CN7" s="469"/>
    </row>
    <row r="8" spans="1:92" ht="15" thickBot="1" thickTop="1">
      <c r="A8" s="469"/>
      <c r="B8" s="469"/>
      <c r="C8" s="469"/>
      <c r="D8" s="469"/>
      <c r="E8" s="469"/>
      <c r="F8" s="469"/>
      <c r="G8" s="469"/>
      <c r="H8" s="469"/>
      <c r="I8" s="469"/>
      <c r="J8" s="469"/>
      <c r="K8" s="470"/>
      <c r="L8" s="469"/>
      <c r="M8" s="469"/>
      <c r="N8" s="469"/>
      <c r="O8" s="469"/>
      <c r="P8" s="469"/>
      <c r="Q8" s="469"/>
      <c r="R8" s="469"/>
      <c r="S8" s="469"/>
      <c r="T8" s="469"/>
      <c r="U8" s="469"/>
      <c r="V8" s="469"/>
      <c r="W8" s="469"/>
      <c r="X8" s="469"/>
      <c r="Y8" s="376"/>
      <c r="Z8" s="376"/>
      <c r="AA8" s="376"/>
      <c r="AB8" s="376"/>
      <c r="AC8" s="376"/>
      <c r="AD8" s="376"/>
      <c r="AE8" s="376"/>
      <c r="AF8" s="376"/>
      <c r="AG8" s="469"/>
      <c r="AH8" s="1087" t="s">
        <v>47</v>
      </c>
      <c r="AI8" s="1088"/>
      <c r="AJ8" s="1088"/>
      <c r="AK8" s="1088"/>
      <c r="AL8" s="1088"/>
      <c r="AM8" s="1088"/>
      <c r="AN8" s="1089"/>
      <c r="AO8" s="470"/>
      <c r="AP8" s="470"/>
      <c r="AQ8" s="470"/>
      <c r="AR8" s="470"/>
      <c r="AS8" s="470"/>
      <c r="AT8" s="470"/>
      <c r="AU8" s="469"/>
      <c r="AV8" s="469"/>
      <c r="AW8" s="469"/>
      <c r="AX8" s="469"/>
      <c r="AY8" s="469"/>
      <c r="AZ8" s="469"/>
      <c r="BA8" s="469"/>
      <c r="BB8" s="469"/>
      <c r="BC8" s="469"/>
      <c r="BD8" s="469"/>
      <c r="BE8" s="470"/>
      <c r="BF8" s="469"/>
      <c r="BG8" s="469"/>
      <c r="BH8" s="469"/>
      <c r="BI8" s="469"/>
      <c r="BJ8" s="469"/>
      <c r="BK8" s="469"/>
      <c r="BL8" s="469"/>
      <c r="BM8" s="469"/>
      <c r="BN8" s="469"/>
      <c r="BO8" s="469"/>
      <c r="BP8" s="469"/>
      <c r="BQ8" s="470"/>
      <c r="BR8" s="469"/>
      <c r="BS8" s="469"/>
      <c r="BT8" s="469"/>
      <c r="BU8" s="469"/>
      <c r="BV8" s="469"/>
      <c r="BW8" s="469"/>
      <c r="BX8" s="469"/>
      <c r="BY8" s="469"/>
      <c r="BZ8" s="469"/>
      <c r="CA8" s="469"/>
      <c r="CB8" s="469"/>
      <c r="CC8" s="469"/>
      <c r="CD8" s="470"/>
      <c r="CE8" s="469"/>
      <c r="CF8" s="1087" t="s">
        <v>977</v>
      </c>
      <c r="CG8" s="1090"/>
      <c r="CH8" s="1090"/>
      <c r="CI8" s="1090"/>
      <c r="CJ8" s="1090"/>
      <c r="CK8" s="1091"/>
      <c r="CL8" s="469"/>
      <c r="CM8" s="469"/>
      <c r="CN8" s="469"/>
    </row>
    <row r="9" spans="1:92" ht="15" thickBot="1" thickTop="1">
      <c r="A9" s="469"/>
      <c r="B9" s="1087" t="s">
        <v>978</v>
      </c>
      <c r="C9" s="1088"/>
      <c r="D9" s="1088"/>
      <c r="E9" s="1088"/>
      <c r="F9" s="1088"/>
      <c r="G9" s="1089"/>
      <c r="H9" s="548"/>
      <c r="I9" s="540"/>
      <c r="J9" s="540"/>
      <c r="K9" s="470"/>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86"/>
      <c r="AL9" s="376"/>
      <c r="AM9" s="469"/>
      <c r="AN9" s="469"/>
      <c r="AO9" s="469"/>
      <c r="AP9" s="469"/>
      <c r="AQ9" s="469"/>
      <c r="AR9" s="471"/>
      <c r="AS9" s="549"/>
      <c r="AT9" s="469"/>
      <c r="AU9" s="1035"/>
      <c r="AV9" s="1035"/>
      <c r="AW9" s="491"/>
      <c r="AX9" s="491"/>
      <c r="AY9" s="491"/>
      <c r="AZ9" s="491"/>
      <c r="BA9" s="491"/>
      <c r="BB9" s="491"/>
      <c r="BC9" s="491"/>
      <c r="BD9" s="491"/>
      <c r="BE9" s="470"/>
      <c r="BF9" s="469"/>
      <c r="BG9" s="469"/>
      <c r="BH9" s="469"/>
      <c r="BI9" s="469"/>
      <c r="BJ9" s="469"/>
      <c r="BK9" s="469"/>
      <c r="BL9" s="469"/>
      <c r="BM9" s="469"/>
      <c r="BN9" s="469"/>
      <c r="BO9" s="469"/>
      <c r="BP9" s="469"/>
      <c r="BQ9" s="470"/>
      <c r="BR9" s="469"/>
      <c r="BS9" s="469"/>
      <c r="BT9" s="469"/>
      <c r="BU9" s="469"/>
      <c r="BV9" s="469"/>
      <c r="BW9" s="469"/>
      <c r="BX9" s="469"/>
      <c r="BY9" s="469"/>
      <c r="BZ9" s="469"/>
      <c r="CA9" s="469"/>
      <c r="CB9" s="469"/>
      <c r="CC9" s="469"/>
      <c r="CD9" s="470"/>
      <c r="CE9" s="469"/>
      <c r="CF9" s="550"/>
      <c r="CG9" s="550"/>
      <c r="CH9" s="551"/>
      <c r="CI9" s="469"/>
      <c r="CJ9" s="469"/>
      <c r="CK9" s="469"/>
      <c r="CL9" s="469"/>
      <c r="CM9" s="469"/>
      <c r="CN9" s="469"/>
    </row>
    <row r="10" spans="1:92" ht="15" thickBot="1" thickTop="1">
      <c r="A10" s="469"/>
      <c r="B10" s="469"/>
      <c r="C10" s="469"/>
      <c r="D10" s="551"/>
      <c r="E10" s="552"/>
      <c r="F10" s="469"/>
      <c r="G10" s="469"/>
      <c r="H10" s="469"/>
      <c r="I10" s="469"/>
      <c r="J10" s="469"/>
      <c r="K10" s="470"/>
      <c r="L10" s="469"/>
      <c r="M10" s="1092"/>
      <c r="N10" s="1092"/>
      <c r="O10" s="1092"/>
      <c r="P10" s="540"/>
      <c r="Q10" s="540"/>
      <c r="R10" s="540"/>
      <c r="S10" s="540"/>
      <c r="T10" s="540"/>
      <c r="U10" s="540"/>
      <c r="V10" s="540"/>
      <c r="W10" s="469"/>
      <c r="X10" s="469"/>
      <c r="Y10" s="469"/>
      <c r="Z10" s="469"/>
      <c r="AA10" s="469"/>
      <c r="AB10" s="469"/>
      <c r="AC10" s="469"/>
      <c r="AD10" s="469"/>
      <c r="AE10" s="469"/>
      <c r="AF10" s="469"/>
      <c r="AG10" s="469"/>
      <c r="AH10" s="497"/>
      <c r="AI10" s="474"/>
      <c r="AJ10" s="474"/>
      <c r="AK10" s="474"/>
      <c r="AL10" s="474"/>
      <c r="AM10" s="474"/>
      <c r="AN10" s="474"/>
      <c r="AO10" s="474"/>
      <c r="AP10" s="474"/>
      <c r="AQ10" s="474"/>
      <c r="AR10" s="474"/>
      <c r="AS10" s="474"/>
      <c r="AT10" s="489"/>
      <c r="AU10" s="469"/>
      <c r="AV10" s="469"/>
      <c r="AW10" s="469"/>
      <c r="AX10" s="469"/>
      <c r="AY10" s="469"/>
      <c r="AZ10" s="469"/>
      <c r="BA10" s="469"/>
      <c r="BB10" s="469"/>
      <c r="BC10" s="469"/>
      <c r="BD10" s="469"/>
      <c r="BE10" s="470"/>
      <c r="BF10" s="469"/>
      <c r="BG10" s="1092"/>
      <c r="BH10" s="1092"/>
      <c r="BI10" s="1092"/>
      <c r="BJ10" s="1092"/>
      <c r="BK10" s="1092"/>
      <c r="BL10" s="1092"/>
      <c r="BM10" s="1092"/>
      <c r="BN10" s="1092"/>
      <c r="BO10" s="1092"/>
      <c r="BP10" s="1092"/>
      <c r="BQ10" s="1092"/>
      <c r="BR10" s="469"/>
      <c r="BS10" s="1092"/>
      <c r="BT10" s="1092"/>
      <c r="BU10" s="1092"/>
      <c r="BV10" s="1092"/>
      <c r="BW10" s="1092"/>
      <c r="BX10" s="1092"/>
      <c r="BY10" s="1092"/>
      <c r="BZ10" s="1092"/>
      <c r="CA10" s="1092"/>
      <c r="CB10" s="1092"/>
      <c r="CC10" s="1092"/>
      <c r="CD10" s="1092"/>
      <c r="CE10" s="469"/>
      <c r="CF10" s="1024" t="s">
        <v>979</v>
      </c>
      <c r="CG10" s="1025"/>
      <c r="CH10" s="1025"/>
      <c r="CI10" s="1025"/>
      <c r="CJ10" s="1025"/>
      <c r="CK10" s="1025"/>
      <c r="CL10" s="1025"/>
      <c r="CM10" s="1077">
        <v>6</v>
      </c>
      <c r="CN10" s="1078"/>
    </row>
    <row r="11" spans="1:92" ht="14.25" thickBot="1">
      <c r="A11" s="469"/>
      <c r="B11" s="554" t="s">
        <v>48</v>
      </c>
      <c r="C11" s="482"/>
      <c r="D11" s="482"/>
      <c r="E11" s="482"/>
      <c r="F11" s="482"/>
      <c r="G11" s="482"/>
      <c r="H11" s="482"/>
      <c r="I11" s="1055">
        <v>130</v>
      </c>
      <c r="J11" s="1079"/>
      <c r="K11" s="1042"/>
      <c r="L11" s="469"/>
      <c r="M11" s="518" t="s">
        <v>916</v>
      </c>
      <c r="N11" s="519"/>
      <c r="O11" s="519"/>
      <c r="P11" s="519"/>
      <c r="Q11" s="519"/>
      <c r="R11" s="519"/>
      <c r="S11" s="519"/>
      <c r="T11" s="519"/>
      <c r="U11" s="521"/>
      <c r="V11" s="540"/>
      <c r="W11" s="491"/>
      <c r="X11" s="518" t="s">
        <v>917</v>
      </c>
      <c r="Y11" s="519"/>
      <c r="Z11" s="519"/>
      <c r="AA11" s="519"/>
      <c r="AB11" s="519"/>
      <c r="AC11" s="519"/>
      <c r="AD11" s="519"/>
      <c r="AE11" s="521"/>
      <c r="AF11" s="469"/>
      <c r="AG11" s="469"/>
      <c r="AH11" s="554" t="s">
        <v>49</v>
      </c>
      <c r="AI11" s="482"/>
      <c r="AJ11" s="482"/>
      <c r="AK11" s="482"/>
      <c r="AL11" s="482"/>
      <c r="AM11" s="482"/>
      <c r="AN11" s="482"/>
      <c r="AO11" s="482"/>
      <c r="AP11" s="482"/>
      <c r="AQ11" s="1055">
        <v>53</v>
      </c>
      <c r="AR11" s="1079"/>
      <c r="AS11" s="1042"/>
      <c r="AU11" s="554" t="s">
        <v>50</v>
      </c>
      <c r="AV11" s="482"/>
      <c r="AW11" s="482"/>
      <c r="AX11" s="482"/>
      <c r="AY11" s="482"/>
      <c r="AZ11" s="482"/>
      <c r="BA11" s="482"/>
      <c r="BB11" s="482"/>
      <c r="BC11" s="1055">
        <v>74</v>
      </c>
      <c r="BD11" s="1079"/>
      <c r="BE11" s="1042"/>
      <c r="BF11" s="469"/>
      <c r="BG11" s="1080" t="s">
        <v>916</v>
      </c>
      <c r="BH11" s="1081"/>
      <c r="BI11" s="1081"/>
      <c r="BJ11" s="1081"/>
      <c r="BK11" s="1081"/>
      <c r="BL11" s="1081"/>
      <c r="BM11" s="1081"/>
      <c r="BN11" s="1081"/>
      <c r="BO11" s="1081"/>
      <c r="BP11" s="1081"/>
      <c r="BQ11" s="1082"/>
      <c r="BR11" s="469"/>
      <c r="BS11" s="518" t="s">
        <v>917</v>
      </c>
      <c r="BT11" s="519"/>
      <c r="BU11" s="519"/>
      <c r="BV11" s="519"/>
      <c r="BW11" s="519"/>
      <c r="BX11" s="519"/>
      <c r="BY11" s="519"/>
      <c r="BZ11" s="519"/>
      <c r="CA11" s="519"/>
      <c r="CB11" s="519"/>
      <c r="CC11" s="519"/>
      <c r="CD11" s="520"/>
      <c r="CE11" s="469"/>
      <c r="CN11" s="402"/>
    </row>
    <row r="12" spans="1:92" ht="14.25" thickBot="1">
      <c r="A12" s="469"/>
      <c r="B12" s="388"/>
      <c r="C12" s="555"/>
      <c r="L12" s="469"/>
      <c r="M12" s="556"/>
      <c r="V12" s="469"/>
      <c r="W12" s="469"/>
      <c r="X12" s="557"/>
      <c r="AF12" s="469"/>
      <c r="AG12" s="469"/>
      <c r="AH12" s="387"/>
      <c r="AI12" s="1083" t="s">
        <v>980</v>
      </c>
      <c r="AJ12" s="1035"/>
      <c r="AK12" s="1035"/>
      <c r="AL12" s="1035"/>
      <c r="AM12" s="1035"/>
      <c r="AN12" s="1035"/>
      <c r="AO12" s="1035"/>
      <c r="AP12" s="1035"/>
      <c r="AQ12" s="1035"/>
      <c r="AR12" s="1084">
        <v>1</v>
      </c>
      <c r="AT12" s="469"/>
      <c r="AU12" s="388"/>
      <c r="BF12" s="469"/>
      <c r="BG12" s="556"/>
      <c r="BS12" s="556"/>
      <c r="CF12" s="491"/>
      <c r="CG12" s="491"/>
      <c r="CH12" s="491"/>
      <c r="CI12" s="491"/>
      <c r="CJ12" s="491"/>
      <c r="CK12" s="491"/>
      <c r="CL12" s="491"/>
      <c r="CM12" s="540"/>
      <c r="CN12" s="540"/>
    </row>
    <row r="13" spans="1:92" ht="7.5" customHeight="1">
      <c r="A13" s="469"/>
      <c r="B13" s="475"/>
      <c r="C13" s="469"/>
      <c r="D13" s="469"/>
      <c r="E13" s="469"/>
      <c r="F13" s="469"/>
      <c r="G13" s="469"/>
      <c r="H13" s="469"/>
      <c r="I13" s="469"/>
      <c r="J13" s="469"/>
      <c r="K13" s="470"/>
      <c r="L13" s="469"/>
      <c r="M13" s="517"/>
      <c r="N13" s="469"/>
      <c r="O13" s="469"/>
      <c r="P13" s="469"/>
      <c r="Q13" s="469"/>
      <c r="R13" s="469"/>
      <c r="S13" s="469"/>
      <c r="T13" s="469"/>
      <c r="U13" s="469"/>
      <c r="V13" s="469"/>
      <c r="W13" s="469"/>
      <c r="X13" s="517"/>
      <c r="Y13" s="469"/>
      <c r="Z13" s="469"/>
      <c r="AA13" s="469"/>
      <c r="AB13" s="469"/>
      <c r="AC13" s="469"/>
      <c r="AD13" s="469"/>
      <c r="AE13" s="469"/>
      <c r="AF13" s="469"/>
      <c r="AG13" s="469"/>
      <c r="AH13" s="475"/>
      <c r="AI13" s="1083"/>
      <c r="AJ13" s="1035"/>
      <c r="AK13" s="1035"/>
      <c r="AL13" s="1035"/>
      <c r="AM13" s="1035"/>
      <c r="AN13" s="1035"/>
      <c r="AO13" s="1035"/>
      <c r="AP13" s="1035"/>
      <c r="AQ13" s="1035"/>
      <c r="AR13" s="1084"/>
      <c r="AS13" s="469"/>
      <c r="AT13" s="469"/>
      <c r="AU13" s="475"/>
      <c r="AV13" s="469"/>
      <c r="AW13" s="469"/>
      <c r="AX13" s="469"/>
      <c r="AY13" s="469"/>
      <c r="AZ13" s="469"/>
      <c r="BA13" s="469"/>
      <c r="BB13" s="469"/>
      <c r="BC13" s="469"/>
      <c r="BD13" s="469"/>
      <c r="BE13" s="470"/>
      <c r="BF13" s="469"/>
      <c r="BG13" s="517"/>
      <c r="BH13" s="469"/>
      <c r="BI13" s="469"/>
      <c r="BJ13" s="469"/>
      <c r="BK13" s="469"/>
      <c r="BL13" s="469"/>
      <c r="BM13" s="469"/>
      <c r="BN13" s="469"/>
      <c r="BO13" s="469"/>
      <c r="BP13" s="469"/>
      <c r="BQ13" s="470"/>
      <c r="BR13" s="469"/>
      <c r="BS13" s="517"/>
      <c r="BT13" s="469"/>
      <c r="BU13" s="469"/>
      <c r="BV13" s="469"/>
      <c r="BW13" s="469"/>
      <c r="BX13" s="469"/>
      <c r="BY13" s="469"/>
      <c r="BZ13" s="469"/>
      <c r="CA13" s="469"/>
      <c r="CB13" s="469"/>
      <c r="CC13" s="469"/>
      <c r="CD13" s="470"/>
      <c r="CE13" s="469"/>
      <c r="CF13" s="1085" t="s">
        <v>981</v>
      </c>
      <c r="CG13" s="1036"/>
      <c r="CH13" s="1036"/>
      <c r="CI13" s="1036"/>
      <c r="CJ13" s="1036"/>
      <c r="CK13" s="1036"/>
      <c r="CL13" s="1036"/>
      <c r="CM13" s="1036"/>
      <c r="CN13" s="1037"/>
    </row>
    <row r="14" spans="1:92" ht="7.5" customHeight="1" thickBot="1">
      <c r="A14" s="469"/>
      <c r="B14" s="475"/>
      <c r="C14" s="469"/>
      <c r="D14" s="469"/>
      <c r="E14" s="469"/>
      <c r="F14" s="469"/>
      <c r="G14" s="469"/>
      <c r="H14" s="469"/>
      <c r="I14" s="469"/>
      <c r="J14" s="469"/>
      <c r="K14" s="470"/>
      <c r="L14" s="558"/>
      <c r="M14" s="559"/>
      <c r="N14" s="471"/>
      <c r="O14" s="471"/>
      <c r="P14" s="471"/>
      <c r="Q14" s="471"/>
      <c r="R14" s="471"/>
      <c r="S14" s="471"/>
      <c r="T14" s="471"/>
      <c r="U14" s="471"/>
      <c r="V14" s="469"/>
      <c r="W14" s="469"/>
      <c r="X14" s="517"/>
      <c r="Y14" s="469"/>
      <c r="Z14" s="469"/>
      <c r="AA14" s="469"/>
      <c r="AB14" s="469"/>
      <c r="AC14" s="469"/>
      <c r="AD14" s="469"/>
      <c r="AE14" s="469"/>
      <c r="AF14" s="469"/>
      <c r="AG14" s="469"/>
      <c r="AH14" s="512"/>
      <c r="AS14" s="469"/>
      <c r="AT14" s="490"/>
      <c r="AU14" s="469"/>
      <c r="AV14" s="469"/>
      <c r="AW14" s="469"/>
      <c r="AX14" s="469"/>
      <c r="AY14" s="469"/>
      <c r="AZ14" s="469"/>
      <c r="BA14" s="469"/>
      <c r="BB14" s="469"/>
      <c r="BC14" s="469"/>
      <c r="BD14" s="469"/>
      <c r="BE14" s="470"/>
      <c r="BF14" s="469"/>
      <c r="BG14" s="517"/>
      <c r="BH14" s="469"/>
      <c r="BI14" s="469"/>
      <c r="BJ14" s="469"/>
      <c r="BK14" s="469"/>
      <c r="BL14" s="469"/>
      <c r="BM14" s="469"/>
      <c r="BN14" s="469"/>
      <c r="BO14" s="469"/>
      <c r="BP14" s="469"/>
      <c r="BQ14" s="470"/>
      <c r="BR14" s="469"/>
      <c r="BS14" s="517"/>
      <c r="BT14" s="469"/>
      <c r="BU14" s="469"/>
      <c r="BV14" s="469"/>
      <c r="BW14" s="469"/>
      <c r="BX14" s="469"/>
      <c r="BY14" s="469"/>
      <c r="BZ14" s="469"/>
      <c r="CA14" s="469"/>
      <c r="CB14" s="469"/>
      <c r="CC14" s="469"/>
      <c r="CD14" s="470"/>
      <c r="CE14" s="469"/>
      <c r="CF14" s="1086"/>
      <c r="CG14" s="1038"/>
      <c r="CH14" s="1038"/>
      <c r="CI14" s="1038"/>
      <c r="CJ14" s="1038"/>
      <c r="CK14" s="1038"/>
      <c r="CL14" s="1038"/>
      <c r="CM14" s="1038"/>
      <c r="CN14" s="1039"/>
    </row>
    <row r="15" spans="1:87" ht="15" thickBot="1" thickTop="1">
      <c r="A15" s="469"/>
      <c r="B15" s="504"/>
      <c r="C15" s="506"/>
      <c r="D15" s="506"/>
      <c r="E15" s="506"/>
      <c r="F15" s="506"/>
      <c r="G15" s="506"/>
      <c r="H15" s="506"/>
      <c r="I15" s="506"/>
      <c r="J15" s="506"/>
      <c r="K15" s="503"/>
      <c r="L15" s="560"/>
      <c r="M15" s="517"/>
      <c r="N15" s="469"/>
      <c r="O15" s="469"/>
      <c r="P15" s="469"/>
      <c r="Q15" s="469"/>
      <c r="R15" s="469"/>
      <c r="S15" s="469"/>
      <c r="T15" s="469"/>
      <c r="U15" s="469"/>
      <c r="V15" s="474"/>
      <c r="W15" s="489"/>
      <c r="X15" s="469"/>
      <c r="Y15" s="469"/>
      <c r="Z15" s="469"/>
      <c r="AA15" s="469"/>
      <c r="AB15" s="469"/>
      <c r="AC15" s="469"/>
      <c r="AD15" s="469"/>
      <c r="AE15" s="469"/>
      <c r="AF15" s="469"/>
      <c r="AG15" s="469"/>
      <c r="AH15" s="475"/>
      <c r="AI15" s="504"/>
      <c r="AJ15" s="506"/>
      <c r="AK15" s="506"/>
      <c r="AL15" s="506"/>
      <c r="AM15" s="506"/>
      <c r="AN15" s="506"/>
      <c r="AO15" s="506"/>
      <c r="AP15" s="506"/>
      <c r="AQ15" s="506"/>
      <c r="AR15" s="506"/>
      <c r="AS15" s="506"/>
      <c r="AT15" s="500"/>
      <c r="AU15" s="552"/>
      <c r="AV15" s="550"/>
      <c r="AW15" s="550"/>
      <c r="AX15" s="550"/>
      <c r="AY15" s="550"/>
      <c r="AZ15" s="550"/>
      <c r="BA15" s="550"/>
      <c r="BB15" s="550"/>
      <c r="BC15" s="550"/>
      <c r="BD15" s="550"/>
      <c r="BE15" s="561"/>
      <c r="BF15" s="562"/>
      <c r="BG15" s="563"/>
      <c r="BH15" s="550"/>
      <c r="BI15" s="550"/>
      <c r="BJ15" s="550"/>
      <c r="BK15" s="550"/>
      <c r="BL15" s="550"/>
      <c r="BM15" s="550"/>
      <c r="BN15" s="550"/>
      <c r="BO15" s="550"/>
      <c r="BP15" s="550"/>
      <c r="BQ15" s="564"/>
      <c r="BR15" s="550"/>
      <c r="BS15" s="565"/>
      <c r="BT15" s="469"/>
      <c r="BU15" s="469"/>
      <c r="BV15" s="469"/>
      <c r="BW15" s="469"/>
      <c r="BX15" s="469"/>
      <c r="BY15" s="469"/>
      <c r="BZ15" s="469"/>
      <c r="CA15" s="469"/>
      <c r="CB15" s="469"/>
      <c r="CC15" s="469"/>
      <c r="CD15" s="470"/>
      <c r="CE15" s="469"/>
      <c r="CI15" s="388"/>
    </row>
    <row r="16" spans="1:87" ht="7.5" customHeight="1" thickTop="1">
      <c r="A16" s="469"/>
      <c r="B16" s="475"/>
      <c r="C16" s="469"/>
      <c r="D16" s="469"/>
      <c r="E16" s="469"/>
      <c r="F16" s="469"/>
      <c r="G16" s="469"/>
      <c r="H16" s="469"/>
      <c r="I16" s="469"/>
      <c r="J16" s="469"/>
      <c r="K16" s="470"/>
      <c r="L16" s="469"/>
      <c r="M16" s="1071" t="s">
        <v>982</v>
      </c>
      <c r="N16" s="1072"/>
      <c r="O16" s="1072"/>
      <c r="P16" s="1072"/>
      <c r="Q16" s="1072"/>
      <c r="R16" s="1072"/>
      <c r="S16" s="1072"/>
      <c r="T16" s="1059">
        <v>7</v>
      </c>
      <c r="U16" s="1075" t="s">
        <v>983</v>
      </c>
      <c r="V16" s="491"/>
      <c r="W16" s="469"/>
      <c r="X16" s="1071" t="s">
        <v>984</v>
      </c>
      <c r="Y16" s="1072"/>
      <c r="Z16" s="1072"/>
      <c r="AA16" s="1072"/>
      <c r="AB16" s="1072"/>
      <c r="AC16" s="1072"/>
      <c r="AD16" s="1072"/>
      <c r="AE16" s="1060">
        <v>6</v>
      </c>
      <c r="AF16" s="491"/>
      <c r="AG16" s="469"/>
      <c r="AH16" s="475"/>
      <c r="AI16" s="475"/>
      <c r="AJ16" s="469"/>
      <c r="AK16" s="469"/>
      <c r="AL16" s="469"/>
      <c r="AM16" s="469"/>
      <c r="AN16" s="469"/>
      <c r="AO16" s="469"/>
      <c r="AP16" s="469"/>
      <c r="AQ16" s="469"/>
      <c r="AR16" s="469"/>
      <c r="AS16" s="469"/>
      <c r="AT16" s="490"/>
      <c r="AU16" s="552"/>
      <c r="AV16" s="550"/>
      <c r="AW16" s="550"/>
      <c r="AX16" s="550"/>
      <c r="AY16" s="550"/>
      <c r="AZ16" s="550"/>
      <c r="BA16" s="550"/>
      <c r="BB16" s="550"/>
      <c r="BC16" s="550"/>
      <c r="BD16" s="550"/>
      <c r="BE16" s="470"/>
      <c r="BF16" s="491"/>
      <c r="BG16" s="566"/>
      <c r="BH16" s="1063" t="s">
        <v>985</v>
      </c>
      <c r="BI16" s="1059"/>
      <c r="BJ16" s="1059"/>
      <c r="BK16" s="1059"/>
      <c r="BL16" s="1059"/>
      <c r="BM16" s="1059"/>
      <c r="BN16" s="1059"/>
      <c r="BO16" s="1059"/>
      <c r="BP16" s="1059">
        <v>7</v>
      </c>
      <c r="BQ16" s="1060"/>
      <c r="BR16" s="469"/>
      <c r="BS16" s="469"/>
      <c r="BT16" s="1063" t="s">
        <v>51</v>
      </c>
      <c r="BU16" s="1059"/>
      <c r="BV16" s="1059"/>
      <c r="BW16" s="1059"/>
      <c r="BX16" s="1059"/>
      <c r="BY16" s="1059"/>
      <c r="BZ16" s="1059"/>
      <c r="CA16" s="1059"/>
      <c r="CB16" s="1059"/>
      <c r="CC16" s="1059">
        <v>8</v>
      </c>
      <c r="CD16" s="1060"/>
      <c r="CE16" s="469"/>
      <c r="CI16" s="390"/>
    </row>
    <row r="17" spans="1:92" ht="7.5" customHeight="1" thickBot="1">
      <c r="A17" s="469"/>
      <c r="B17" s="475"/>
      <c r="C17" s="469"/>
      <c r="D17" s="469"/>
      <c r="E17" s="469"/>
      <c r="F17" s="469"/>
      <c r="G17" s="469"/>
      <c r="H17" s="469"/>
      <c r="I17" s="469"/>
      <c r="J17" s="469"/>
      <c r="K17" s="470"/>
      <c r="L17" s="469"/>
      <c r="M17" s="1073"/>
      <c r="N17" s="1074"/>
      <c r="O17" s="1074"/>
      <c r="P17" s="1074"/>
      <c r="Q17" s="1074"/>
      <c r="R17" s="1074"/>
      <c r="S17" s="1074"/>
      <c r="T17" s="1061"/>
      <c r="U17" s="1076"/>
      <c r="V17" s="491"/>
      <c r="W17" s="469"/>
      <c r="X17" s="1073"/>
      <c r="Y17" s="1074"/>
      <c r="Z17" s="1074"/>
      <c r="AA17" s="1074"/>
      <c r="AB17" s="1074"/>
      <c r="AC17" s="1074"/>
      <c r="AD17" s="1074"/>
      <c r="AE17" s="1062"/>
      <c r="AF17" s="491"/>
      <c r="AG17" s="469"/>
      <c r="AH17" s="475"/>
      <c r="AI17" s="475"/>
      <c r="AJ17" s="469"/>
      <c r="AK17" s="469"/>
      <c r="AL17" s="469"/>
      <c r="AM17" s="469"/>
      <c r="AN17" s="469"/>
      <c r="AO17" s="469"/>
      <c r="AP17" s="469"/>
      <c r="AQ17" s="469"/>
      <c r="AR17" s="469"/>
      <c r="AS17" s="469"/>
      <c r="AT17" s="469"/>
      <c r="AU17" s="475"/>
      <c r="AV17" s="469"/>
      <c r="AW17" s="469"/>
      <c r="AX17" s="469"/>
      <c r="AY17" s="469"/>
      <c r="AZ17" s="469"/>
      <c r="BA17" s="469"/>
      <c r="BB17" s="469"/>
      <c r="BC17" s="469"/>
      <c r="BD17" s="469"/>
      <c r="BE17" s="469"/>
      <c r="BF17" s="469"/>
      <c r="BG17" s="497"/>
      <c r="BH17" s="1064"/>
      <c r="BI17" s="1061"/>
      <c r="BJ17" s="1061"/>
      <c r="BK17" s="1061"/>
      <c r="BL17" s="1061"/>
      <c r="BM17" s="1061"/>
      <c r="BN17" s="1061"/>
      <c r="BO17" s="1061"/>
      <c r="BP17" s="1061"/>
      <c r="BQ17" s="1062"/>
      <c r="BR17" s="469"/>
      <c r="BS17" s="469"/>
      <c r="BT17" s="1064"/>
      <c r="BU17" s="1061"/>
      <c r="BV17" s="1061"/>
      <c r="BW17" s="1061"/>
      <c r="BX17" s="1061"/>
      <c r="BY17" s="1061"/>
      <c r="BZ17" s="1061"/>
      <c r="CA17" s="1061"/>
      <c r="CB17" s="1061"/>
      <c r="CC17" s="1061"/>
      <c r="CD17" s="1062"/>
      <c r="CE17" s="469"/>
      <c r="CF17" s="1065" t="s">
        <v>986</v>
      </c>
      <c r="CG17" s="1066"/>
      <c r="CH17" s="1066"/>
      <c r="CI17" s="1066"/>
      <c r="CJ17" s="1066"/>
      <c r="CK17" s="1066"/>
      <c r="CL17" s="1066"/>
      <c r="CM17" s="1066"/>
      <c r="CN17" s="1067"/>
    </row>
    <row r="18" spans="1:92" ht="13.5">
      <c r="A18" s="469"/>
      <c r="B18" s="486"/>
      <c r="C18" s="469"/>
      <c r="D18" s="469"/>
      <c r="E18" s="469"/>
      <c r="F18" s="469"/>
      <c r="G18" s="469"/>
      <c r="H18" s="469"/>
      <c r="I18" s="469"/>
      <c r="J18" s="469"/>
      <c r="K18" s="470"/>
      <c r="L18" s="469"/>
      <c r="M18" s="486"/>
      <c r="N18" s="469"/>
      <c r="O18" s="469"/>
      <c r="P18" s="469"/>
      <c r="Q18" s="469"/>
      <c r="R18" s="469"/>
      <c r="S18" s="469"/>
      <c r="T18" s="469"/>
      <c r="U18" s="469"/>
      <c r="V18" s="469"/>
      <c r="W18" s="469"/>
      <c r="X18" s="486"/>
      <c r="Y18" s="469"/>
      <c r="Z18" s="469"/>
      <c r="AA18" s="469"/>
      <c r="AB18" s="469"/>
      <c r="AC18" s="469"/>
      <c r="AD18" s="469"/>
      <c r="AE18" s="469"/>
      <c r="AF18" s="469"/>
      <c r="AG18" s="469"/>
      <c r="AH18" s="475"/>
      <c r="AI18" s="475"/>
      <c r="AJ18" s="469"/>
      <c r="AK18" s="469"/>
      <c r="AL18" s="469"/>
      <c r="AM18" s="469"/>
      <c r="AN18" s="469"/>
      <c r="AO18" s="469"/>
      <c r="AP18" s="469"/>
      <c r="AQ18" s="469"/>
      <c r="AR18" s="469"/>
      <c r="AS18" s="469"/>
      <c r="AT18" s="469"/>
      <c r="AU18" s="486"/>
      <c r="AV18" s="469"/>
      <c r="AW18" s="469"/>
      <c r="AX18" s="469"/>
      <c r="AY18" s="469"/>
      <c r="AZ18" s="469"/>
      <c r="BA18" s="469"/>
      <c r="BB18" s="469"/>
      <c r="BC18" s="469"/>
      <c r="BD18" s="469"/>
      <c r="BE18" s="470"/>
      <c r="BG18" s="400"/>
      <c r="BH18" s="400"/>
      <c r="BS18" s="391"/>
      <c r="BT18" s="567"/>
      <c r="CE18" s="469"/>
      <c r="CF18" s="1068"/>
      <c r="CG18" s="1069"/>
      <c r="CH18" s="1069"/>
      <c r="CI18" s="1069"/>
      <c r="CJ18" s="1069"/>
      <c r="CK18" s="1069"/>
      <c r="CL18" s="1069"/>
      <c r="CM18" s="1069"/>
      <c r="CN18" s="1070"/>
    </row>
    <row r="19" spans="1:92" ht="13.5">
      <c r="A19" s="469"/>
      <c r="B19" s="475"/>
      <c r="C19" s="504" t="s">
        <v>563</v>
      </c>
      <c r="D19" s="506"/>
      <c r="E19" s="506"/>
      <c r="F19" s="506"/>
      <c r="G19" s="506"/>
      <c r="H19" s="506"/>
      <c r="I19" s="1012">
        <v>12</v>
      </c>
      <c r="J19" s="1013"/>
      <c r="K19" s="470"/>
      <c r="M19" s="474"/>
      <c r="N19" s="510" t="s">
        <v>415</v>
      </c>
      <c r="O19" s="511"/>
      <c r="P19" s="511"/>
      <c r="Q19" s="511"/>
      <c r="R19" s="568"/>
      <c r="S19" s="568"/>
      <c r="T19" s="569">
        <v>7</v>
      </c>
      <c r="U19" s="570" t="s">
        <v>983</v>
      </c>
      <c r="V19" s="571"/>
      <c r="W19" s="469"/>
      <c r="X19" s="474"/>
      <c r="Y19" s="510" t="s">
        <v>987</v>
      </c>
      <c r="Z19" s="511"/>
      <c r="AA19" s="511"/>
      <c r="AB19" s="511"/>
      <c r="AC19" s="511"/>
      <c r="AD19" s="511"/>
      <c r="AE19" s="572">
        <v>6</v>
      </c>
      <c r="AF19" s="524"/>
      <c r="AG19" s="469"/>
      <c r="AH19" s="475"/>
      <c r="AI19" s="509"/>
      <c r="AJ19" s="504" t="s">
        <v>563</v>
      </c>
      <c r="AK19" s="506"/>
      <c r="AL19" s="506"/>
      <c r="AM19" s="506"/>
      <c r="AN19" s="506"/>
      <c r="AO19" s="506"/>
      <c r="AP19" s="506"/>
      <c r="AQ19" s="1056">
        <v>16</v>
      </c>
      <c r="AR19" s="1057"/>
      <c r="AS19" s="573"/>
      <c r="AT19" s="469"/>
      <c r="AU19" s="475"/>
      <c r="AV19" s="504" t="s">
        <v>988</v>
      </c>
      <c r="AW19" s="506"/>
      <c r="AX19" s="506"/>
      <c r="AY19" s="506"/>
      <c r="AZ19" s="506"/>
      <c r="BA19" s="506"/>
      <c r="BB19" s="506"/>
      <c r="BC19" s="1056">
        <v>14</v>
      </c>
      <c r="BD19" s="1057"/>
      <c r="BE19" s="475"/>
      <c r="BF19" s="491"/>
      <c r="BG19" s="512"/>
      <c r="BH19" s="490"/>
      <c r="BI19" s="504" t="s">
        <v>989</v>
      </c>
      <c r="BJ19" s="506"/>
      <c r="BK19" s="506"/>
      <c r="BL19" s="506"/>
      <c r="BM19" s="506"/>
      <c r="BN19" s="506"/>
      <c r="BO19" s="506"/>
      <c r="BP19" s="506">
        <v>5</v>
      </c>
      <c r="BQ19" s="574"/>
      <c r="BR19" s="469"/>
      <c r="BS19" s="512"/>
      <c r="BT19" s="490"/>
      <c r="BU19" s="504" t="s">
        <v>990</v>
      </c>
      <c r="BV19" s="506"/>
      <c r="BW19" s="506"/>
      <c r="BX19" s="506"/>
      <c r="BY19" s="506"/>
      <c r="BZ19" s="506"/>
      <c r="CA19" s="506"/>
      <c r="CB19" s="506"/>
      <c r="CC19" s="506">
        <v>6</v>
      </c>
      <c r="CD19" s="475"/>
      <c r="CE19" s="469"/>
      <c r="CG19" s="469"/>
      <c r="CH19" s="469"/>
      <c r="CI19" s="469"/>
      <c r="CJ19" s="469"/>
      <c r="CK19" s="469"/>
      <c r="CL19" s="469"/>
      <c r="CM19" s="469"/>
      <c r="CN19" s="469"/>
    </row>
    <row r="20" spans="1:92" ht="14.25" thickBot="1">
      <c r="A20" s="491"/>
      <c r="B20" s="475"/>
      <c r="C20" s="497" t="s">
        <v>1134</v>
      </c>
      <c r="D20" s="651"/>
      <c r="E20" s="651"/>
      <c r="F20" s="651"/>
      <c r="G20" s="651"/>
      <c r="H20" s="651"/>
      <c r="I20" s="652"/>
      <c r="J20" s="653"/>
      <c r="K20" s="470"/>
      <c r="L20" s="469"/>
      <c r="M20" s="469"/>
      <c r="N20" s="486"/>
      <c r="O20" s="469" t="s">
        <v>53</v>
      </c>
      <c r="P20" s="469"/>
      <c r="Q20" s="469"/>
      <c r="R20" s="469"/>
      <c r="S20" s="469"/>
      <c r="T20" s="469"/>
      <c r="U20" s="540">
        <v>6</v>
      </c>
      <c r="V20" s="575" t="s">
        <v>991</v>
      </c>
      <c r="W20" s="469"/>
      <c r="X20" s="469"/>
      <c r="Y20" s="497"/>
      <c r="Z20" s="474" t="s">
        <v>53</v>
      </c>
      <c r="AA20" s="474"/>
      <c r="AB20" s="474"/>
      <c r="AC20" s="474"/>
      <c r="AD20" s="474"/>
      <c r="AE20" s="474"/>
      <c r="AF20" s="469">
        <v>4</v>
      </c>
      <c r="AG20" s="469"/>
      <c r="AH20" s="512"/>
      <c r="AI20" s="512"/>
      <c r="AJ20" s="497" t="s">
        <v>992</v>
      </c>
      <c r="AK20" s="474"/>
      <c r="AL20" s="474"/>
      <c r="AM20" s="474"/>
      <c r="AN20" s="474"/>
      <c r="AO20" s="474"/>
      <c r="AP20" s="474"/>
      <c r="AQ20" s="474"/>
      <c r="AR20" s="474"/>
      <c r="AS20" s="469"/>
      <c r="AT20" s="490"/>
      <c r="AU20" s="469"/>
      <c r="AV20" s="497" t="s">
        <v>993</v>
      </c>
      <c r="AW20" s="469"/>
      <c r="AX20" s="469"/>
      <c r="AY20" s="469"/>
      <c r="AZ20" s="469"/>
      <c r="BA20" s="469"/>
      <c r="BB20" s="469"/>
      <c r="BC20" s="469"/>
      <c r="BD20" s="469"/>
      <c r="BE20" s="470"/>
      <c r="BF20" s="469"/>
      <c r="BG20" s="512"/>
      <c r="BH20" s="469"/>
      <c r="BI20" s="475" t="s">
        <v>994</v>
      </c>
      <c r="BJ20" s="469"/>
      <c r="BK20" s="469"/>
      <c r="BL20" s="469"/>
      <c r="BM20" s="469"/>
      <c r="BN20" s="469"/>
      <c r="BO20" s="469"/>
      <c r="BP20" s="469"/>
      <c r="BQ20" s="470"/>
      <c r="BR20" s="469"/>
      <c r="BS20" s="512"/>
      <c r="BT20" s="469"/>
      <c r="BU20" s="504"/>
      <c r="BV20" s="469" t="s">
        <v>995</v>
      </c>
      <c r="BW20" s="469"/>
      <c r="BX20" s="469"/>
      <c r="BY20" s="469"/>
      <c r="BZ20" s="469"/>
      <c r="CA20" s="469"/>
      <c r="CB20" s="469"/>
      <c r="CC20" s="469"/>
      <c r="CD20" s="470">
        <v>5</v>
      </c>
      <c r="CE20" s="469"/>
      <c r="CF20" s="469"/>
      <c r="CG20" s="469"/>
      <c r="CH20" s="469"/>
      <c r="CI20" s="469"/>
      <c r="CJ20" s="469"/>
      <c r="CK20" s="469"/>
      <c r="CL20" s="469"/>
      <c r="CM20" s="469"/>
      <c r="CN20" s="469"/>
    </row>
    <row r="21" spans="1:92" ht="14.25" thickBot="1">
      <c r="A21" s="469"/>
      <c r="B21" s="512"/>
      <c r="C21" s="486"/>
      <c r="D21" s="469" t="s">
        <v>23</v>
      </c>
      <c r="E21" s="469"/>
      <c r="F21" s="469"/>
      <c r="G21" s="469"/>
      <c r="H21" s="469"/>
      <c r="I21" s="470"/>
      <c r="J21" s="470"/>
      <c r="K21" s="470">
        <v>11</v>
      </c>
      <c r="L21" s="469"/>
      <c r="M21" s="469"/>
      <c r="N21" s="474"/>
      <c r="O21" s="469" t="s">
        <v>996</v>
      </c>
      <c r="P21" s="469"/>
      <c r="Q21" s="469"/>
      <c r="R21" s="469"/>
      <c r="S21" s="469"/>
      <c r="T21" s="469"/>
      <c r="U21" s="469"/>
      <c r="V21" s="469"/>
      <c r="W21" s="469"/>
      <c r="X21" s="469"/>
      <c r="Y21" s="486"/>
      <c r="Z21" s="469" t="s">
        <v>997</v>
      </c>
      <c r="AA21" s="469"/>
      <c r="AB21" s="469"/>
      <c r="AC21" s="469"/>
      <c r="AD21" s="469"/>
      <c r="AE21" s="469"/>
      <c r="AF21" s="469">
        <v>1</v>
      </c>
      <c r="AG21" s="469"/>
      <c r="AH21" s="475"/>
      <c r="AI21" s="475"/>
      <c r="AJ21" s="475"/>
      <c r="AK21" s="469" t="s">
        <v>998</v>
      </c>
      <c r="AL21" s="469"/>
      <c r="AM21" s="469"/>
      <c r="AN21" s="469"/>
      <c r="AO21" s="469"/>
      <c r="AP21" s="469"/>
      <c r="AQ21" s="469"/>
      <c r="AR21" s="469"/>
      <c r="AS21" s="469">
        <v>5</v>
      </c>
      <c r="AT21" s="490"/>
      <c r="AU21" s="469"/>
      <c r="AV21" s="475" t="s">
        <v>999</v>
      </c>
      <c r="AW21" s="469"/>
      <c r="AX21" s="469"/>
      <c r="AY21" s="469"/>
      <c r="AZ21" s="469"/>
      <c r="BA21" s="469"/>
      <c r="BB21" s="469"/>
      <c r="BC21" s="469"/>
      <c r="BD21" s="469"/>
      <c r="BE21" s="470"/>
      <c r="BF21" s="469"/>
      <c r="BG21" s="512"/>
      <c r="BH21" s="469"/>
      <c r="BI21" s="486"/>
      <c r="BJ21" s="469" t="s">
        <v>995</v>
      </c>
      <c r="BK21" s="469"/>
      <c r="BL21" s="469"/>
      <c r="BM21" s="469"/>
      <c r="BN21" s="469"/>
      <c r="BO21" s="469"/>
      <c r="BP21" s="469"/>
      <c r="BQ21" s="470">
        <v>4</v>
      </c>
      <c r="BR21" s="469"/>
      <c r="BS21" s="512"/>
      <c r="BT21" s="469"/>
      <c r="BU21" s="469"/>
      <c r="BV21" s="469"/>
      <c r="BW21" s="469"/>
      <c r="BX21" s="469"/>
      <c r="BY21" s="469"/>
      <c r="BZ21" s="469"/>
      <c r="CA21" s="469"/>
      <c r="CB21" s="469"/>
      <c r="CC21" s="469"/>
      <c r="CD21" s="470"/>
      <c r="CE21" s="469"/>
      <c r="CF21" s="554" t="s">
        <v>1000</v>
      </c>
      <c r="CG21" s="482"/>
      <c r="CH21" s="482"/>
      <c r="CI21" s="482"/>
      <c r="CJ21" s="482"/>
      <c r="CK21" s="482"/>
      <c r="CL21" s="482"/>
      <c r="CM21" s="482"/>
      <c r="CN21" s="576"/>
    </row>
    <row r="22" spans="1:92" ht="13.5">
      <c r="A22" s="469"/>
      <c r="B22" s="475"/>
      <c r="C22" s="506"/>
      <c r="D22" s="469"/>
      <c r="E22" s="469"/>
      <c r="F22" s="469"/>
      <c r="G22" s="469"/>
      <c r="H22" s="469"/>
      <c r="I22" s="470"/>
      <c r="J22" s="470"/>
      <c r="K22" s="470"/>
      <c r="L22" s="469"/>
      <c r="AG22" s="469"/>
      <c r="AH22" s="475"/>
      <c r="AI22" s="475"/>
      <c r="AJ22" s="475"/>
      <c r="AK22" s="469" t="s">
        <v>1001</v>
      </c>
      <c r="AL22" s="469"/>
      <c r="AM22" s="469"/>
      <c r="AN22" s="469"/>
      <c r="AO22" s="469"/>
      <c r="AP22" s="469"/>
      <c r="AQ22" s="469"/>
      <c r="AR22" s="469"/>
      <c r="AS22" s="469">
        <v>6</v>
      </c>
      <c r="AT22" s="469"/>
      <c r="AU22" s="475"/>
      <c r="AV22" s="475"/>
      <c r="AW22" s="469" t="s">
        <v>1002</v>
      </c>
      <c r="AX22" s="469"/>
      <c r="AY22" s="469"/>
      <c r="AZ22" s="469"/>
      <c r="BA22" s="469"/>
      <c r="BB22" s="469"/>
      <c r="BC22" s="469"/>
      <c r="BD22" s="469"/>
      <c r="BE22" s="470">
        <v>8</v>
      </c>
      <c r="BF22" s="469"/>
      <c r="BG22" s="475"/>
      <c r="BH22" s="486"/>
      <c r="BI22" s="469"/>
      <c r="BJ22" s="469"/>
      <c r="BK22" s="469"/>
      <c r="BL22" s="469"/>
      <c r="BM22" s="469"/>
      <c r="BN22" s="469"/>
      <c r="BO22" s="469"/>
      <c r="BP22" s="469"/>
      <c r="BQ22" s="470"/>
      <c r="BR22" s="469"/>
      <c r="BS22" s="577"/>
      <c r="BT22" s="578"/>
      <c r="BU22" s="579" t="s">
        <v>1003</v>
      </c>
      <c r="BV22" s="580"/>
      <c r="BW22" s="580"/>
      <c r="BX22" s="580" t="s">
        <v>1004</v>
      </c>
      <c r="BY22" s="580"/>
      <c r="BZ22" s="580"/>
      <c r="CA22" s="580" t="s">
        <v>1004</v>
      </c>
      <c r="CB22" s="580"/>
      <c r="CC22" s="580"/>
      <c r="CD22" s="577"/>
      <c r="CE22" s="491"/>
      <c r="CF22" s="581"/>
      <c r="CG22" s="581"/>
      <c r="CH22" s="582"/>
      <c r="CI22" s="469"/>
      <c r="CJ22" s="469"/>
      <c r="CK22" s="469"/>
      <c r="CL22" s="469"/>
      <c r="CM22" s="469"/>
      <c r="CN22" s="469"/>
    </row>
    <row r="23" spans="1:92" ht="13.5">
      <c r="A23" s="469"/>
      <c r="B23" s="509"/>
      <c r="C23" s="504" t="s">
        <v>577</v>
      </c>
      <c r="D23" s="506"/>
      <c r="E23" s="506"/>
      <c r="F23" s="506"/>
      <c r="G23" s="506"/>
      <c r="H23" s="506"/>
      <c r="I23" s="1012">
        <v>9</v>
      </c>
      <c r="J23" s="1013"/>
      <c r="K23" s="470"/>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75"/>
      <c r="AI23" s="475"/>
      <c r="AJ23" s="475"/>
      <c r="AK23" s="469" t="s">
        <v>1005</v>
      </c>
      <c r="AL23" s="469"/>
      <c r="AM23" s="469"/>
      <c r="AN23" s="469"/>
      <c r="AO23" s="469"/>
      <c r="AP23" s="469"/>
      <c r="AQ23" s="469"/>
      <c r="AR23" s="469"/>
      <c r="AS23" s="469">
        <v>2</v>
      </c>
      <c r="AT23" s="469"/>
      <c r="AU23" s="475"/>
      <c r="AV23" s="486"/>
      <c r="AW23" s="469" t="s">
        <v>1006</v>
      </c>
      <c r="AX23" s="469"/>
      <c r="AY23" s="469"/>
      <c r="AZ23" s="469"/>
      <c r="BA23" s="469"/>
      <c r="BB23" s="469"/>
      <c r="BC23" s="469"/>
      <c r="BD23" s="469"/>
      <c r="BE23" s="470">
        <v>5</v>
      </c>
      <c r="BF23" s="469"/>
      <c r="BG23" s="475"/>
      <c r="BH23" s="489"/>
      <c r="BI23" s="579" t="s">
        <v>1007</v>
      </c>
      <c r="BJ23" s="580"/>
      <c r="BK23" s="580"/>
      <c r="BL23" s="506"/>
      <c r="BM23" s="580"/>
      <c r="BN23" s="580"/>
      <c r="BO23" s="580" t="s">
        <v>762</v>
      </c>
      <c r="BP23" s="583"/>
      <c r="BQ23" s="470"/>
      <c r="BR23" s="491"/>
      <c r="BS23" s="577"/>
      <c r="BT23" s="584"/>
      <c r="BU23" s="585"/>
      <c r="BV23" s="584" t="s">
        <v>1008</v>
      </c>
      <c r="BW23" s="584"/>
      <c r="BX23" s="584"/>
      <c r="BY23" s="584"/>
      <c r="BZ23" s="584"/>
      <c r="CA23" s="584" t="s">
        <v>762</v>
      </c>
      <c r="CB23" s="584"/>
      <c r="CC23" s="584"/>
      <c r="CD23" s="470"/>
      <c r="CE23" s="469"/>
      <c r="CF23" s="504" t="s">
        <v>979</v>
      </c>
      <c r="CG23" s="506"/>
      <c r="CH23" s="506"/>
      <c r="CI23" s="506"/>
      <c r="CJ23" s="506"/>
      <c r="CK23" s="506"/>
      <c r="CL23" s="506"/>
      <c r="CM23" s="553">
        <v>3</v>
      </c>
      <c r="CN23" s="586" t="s">
        <v>1009</v>
      </c>
    </row>
    <row r="24" spans="1:92" ht="13.5">
      <c r="A24" s="469"/>
      <c r="B24" s="475"/>
      <c r="C24" s="651"/>
      <c r="D24" s="469" t="s">
        <v>578</v>
      </c>
      <c r="E24" s="469"/>
      <c r="F24" s="469"/>
      <c r="G24" s="469"/>
      <c r="H24" s="469"/>
      <c r="I24" s="470"/>
      <c r="J24" s="470"/>
      <c r="K24" s="470">
        <v>8</v>
      </c>
      <c r="AG24" s="469"/>
      <c r="AH24" s="475"/>
      <c r="AI24" s="475"/>
      <c r="AJ24" s="486"/>
      <c r="AK24" s="469" t="s">
        <v>1010</v>
      </c>
      <c r="AL24" s="469"/>
      <c r="AM24" s="469"/>
      <c r="AN24" s="469"/>
      <c r="AO24" s="469"/>
      <c r="AP24" s="469"/>
      <c r="AQ24" s="469"/>
      <c r="AR24" s="469"/>
      <c r="AS24" s="469">
        <v>2</v>
      </c>
      <c r="AT24" s="469"/>
      <c r="AU24" s="475"/>
      <c r="AV24" s="469"/>
      <c r="AW24" s="469"/>
      <c r="AX24" s="469"/>
      <c r="AY24" s="469"/>
      <c r="AZ24" s="469"/>
      <c r="BA24" s="469"/>
      <c r="BB24" s="469"/>
      <c r="BC24" s="469"/>
      <c r="BD24" s="469"/>
      <c r="BE24" s="470"/>
      <c r="BF24" s="469"/>
      <c r="BG24" s="475"/>
      <c r="BH24" s="469"/>
      <c r="BI24" s="577"/>
      <c r="BJ24" s="584" t="s">
        <v>1011</v>
      </c>
      <c r="BK24" s="584"/>
      <c r="BL24" s="584"/>
      <c r="BM24" s="584"/>
      <c r="BN24" s="584"/>
      <c r="BO24" s="584"/>
      <c r="BP24" s="584" t="s">
        <v>762</v>
      </c>
      <c r="BQ24" s="470"/>
      <c r="BR24" s="469"/>
      <c r="BS24" s="577"/>
      <c r="BT24" s="584"/>
      <c r="BU24" s="587"/>
      <c r="BV24" s="584" t="s">
        <v>1012</v>
      </c>
      <c r="BW24" s="584"/>
      <c r="BX24" s="584"/>
      <c r="BY24" s="584"/>
      <c r="BZ24" s="584"/>
      <c r="CA24" s="584" t="s">
        <v>762</v>
      </c>
      <c r="CB24" s="584"/>
      <c r="CC24" s="584"/>
      <c r="CD24" s="470"/>
      <c r="CE24" s="469"/>
      <c r="CF24" s="513" t="s">
        <v>1013</v>
      </c>
      <c r="CG24" s="469"/>
      <c r="CH24" s="469"/>
      <c r="CI24" s="469"/>
      <c r="CJ24" s="469"/>
      <c r="CK24" s="469"/>
      <c r="CL24" s="469"/>
      <c r="CM24" s="469"/>
      <c r="CN24" s="487"/>
    </row>
    <row r="25" spans="1:92" ht="13.5">
      <c r="A25" s="469"/>
      <c r="B25" s="486"/>
      <c r="C25" s="651"/>
      <c r="D25" s="469"/>
      <c r="E25" s="469"/>
      <c r="F25" s="469"/>
      <c r="G25" s="469"/>
      <c r="H25" s="469"/>
      <c r="I25" s="470"/>
      <c r="J25" s="470"/>
      <c r="K25" s="470"/>
      <c r="L25" s="469"/>
      <c r="AG25" s="469"/>
      <c r="AH25" s="475"/>
      <c r="AI25" s="475"/>
      <c r="AJ25" s="469"/>
      <c r="AK25" s="469"/>
      <c r="AL25" s="469"/>
      <c r="AM25" s="469"/>
      <c r="AN25" s="469"/>
      <c r="AO25" s="469"/>
      <c r="AP25" s="469"/>
      <c r="AQ25" s="469"/>
      <c r="AR25" s="469"/>
      <c r="AS25" s="469"/>
      <c r="AT25" s="469"/>
      <c r="AU25" s="509"/>
      <c r="AV25" s="504" t="s">
        <v>1014</v>
      </c>
      <c r="AW25" s="506"/>
      <c r="AX25" s="506"/>
      <c r="AY25" s="506"/>
      <c r="AZ25" s="506"/>
      <c r="BA25" s="506"/>
      <c r="BB25" s="506"/>
      <c r="BC25" s="1056">
        <v>9</v>
      </c>
      <c r="BD25" s="1057"/>
      <c r="BE25" s="588"/>
      <c r="BF25" s="469"/>
      <c r="BG25" s="475"/>
      <c r="BH25" s="469"/>
      <c r="BI25" s="475"/>
      <c r="BJ25" s="584" t="s">
        <v>1015</v>
      </c>
      <c r="BK25" s="584"/>
      <c r="BL25" s="584"/>
      <c r="BM25" s="584"/>
      <c r="BN25" s="584"/>
      <c r="BO25" s="584"/>
      <c r="BP25" s="584" t="s">
        <v>762</v>
      </c>
      <c r="BQ25" s="470"/>
      <c r="BR25" s="469"/>
      <c r="BS25" s="475"/>
      <c r="BT25" s="469"/>
      <c r="BU25" s="469"/>
      <c r="BV25" s="469"/>
      <c r="BW25" s="469"/>
      <c r="BX25" s="469"/>
      <c r="BY25" s="469"/>
      <c r="BZ25" s="469"/>
      <c r="CA25" s="469"/>
      <c r="CB25" s="469"/>
      <c r="CC25" s="469"/>
      <c r="CD25" s="470"/>
      <c r="CE25" s="469"/>
      <c r="CF25" s="513" t="s">
        <v>1016</v>
      </c>
      <c r="CG25" s="513"/>
      <c r="CH25" s="513"/>
      <c r="CI25" s="513"/>
      <c r="CJ25" s="513"/>
      <c r="CK25" s="513"/>
      <c r="CL25" s="513"/>
      <c r="CM25" s="513"/>
      <c r="CN25" s="513"/>
    </row>
    <row r="26" spans="1:92" ht="13.5">
      <c r="A26" s="469"/>
      <c r="B26" s="475"/>
      <c r="C26" s="504" t="s">
        <v>1028</v>
      </c>
      <c r="D26" s="506"/>
      <c r="E26" s="506"/>
      <c r="F26" s="506"/>
      <c r="G26" s="506"/>
      <c r="H26" s="506"/>
      <c r="I26" s="1012">
        <v>31</v>
      </c>
      <c r="J26" s="1013"/>
      <c r="K26" s="470"/>
      <c r="L26" s="469"/>
      <c r="AG26" s="490"/>
      <c r="AH26" s="475"/>
      <c r="AI26" s="489"/>
      <c r="AJ26" s="498" t="s">
        <v>416</v>
      </c>
      <c r="AK26" s="499"/>
      <c r="AL26" s="499"/>
      <c r="AM26" s="499"/>
      <c r="AN26" s="499"/>
      <c r="AO26" s="499"/>
      <c r="AP26" s="499"/>
      <c r="AQ26" s="1012">
        <v>35</v>
      </c>
      <c r="AR26" s="1013"/>
      <c r="AS26" s="496"/>
      <c r="AT26" s="469"/>
      <c r="AU26" s="512"/>
      <c r="AV26" s="486"/>
      <c r="AW26" s="469" t="s">
        <v>1017</v>
      </c>
      <c r="AX26" s="469"/>
      <c r="AY26" s="469"/>
      <c r="AZ26" s="469"/>
      <c r="BA26" s="469"/>
      <c r="BB26" s="469"/>
      <c r="BC26" s="469"/>
      <c r="BD26" s="469"/>
      <c r="BE26" s="470">
        <v>8</v>
      </c>
      <c r="BF26" s="487"/>
      <c r="BG26" s="475"/>
      <c r="BH26" s="469"/>
      <c r="BI26" s="577"/>
      <c r="BJ26" s="584" t="s">
        <v>1018</v>
      </c>
      <c r="BK26" s="584"/>
      <c r="BL26" s="584"/>
      <c r="BM26" s="584"/>
      <c r="BN26" s="584"/>
      <c r="BO26" s="584"/>
      <c r="BP26" s="584" t="s">
        <v>762</v>
      </c>
      <c r="BQ26" s="470"/>
      <c r="BR26" s="469"/>
      <c r="BS26" s="587"/>
      <c r="BT26" s="589"/>
      <c r="BU26" s="589"/>
      <c r="BV26" s="1058" t="s">
        <v>1019</v>
      </c>
      <c r="BW26" s="1058"/>
      <c r="BX26" s="1058"/>
      <c r="BY26" s="1058"/>
      <c r="BZ26" s="1058"/>
      <c r="CA26" s="1058"/>
      <c r="CB26" s="1058"/>
      <c r="CC26" s="1058"/>
      <c r="CD26" s="590">
        <v>2</v>
      </c>
      <c r="CE26" s="469"/>
      <c r="CF26" s="513" t="s">
        <v>1020</v>
      </c>
      <c r="CG26" s="516"/>
      <c r="CH26" s="516"/>
      <c r="CI26" s="516"/>
      <c r="CJ26" s="516"/>
      <c r="CK26" s="516"/>
      <c r="CL26" s="516"/>
      <c r="CM26" s="516"/>
      <c r="CN26" s="516"/>
    </row>
    <row r="27" spans="1:92" ht="13.5">
      <c r="A27" s="469"/>
      <c r="B27" s="475"/>
      <c r="C27" s="497" t="s">
        <v>302</v>
      </c>
      <c r="D27" s="474"/>
      <c r="E27" s="474"/>
      <c r="F27" s="474"/>
      <c r="G27" s="474"/>
      <c r="H27" s="474"/>
      <c r="I27" s="597"/>
      <c r="J27" s="597"/>
      <c r="K27" s="470"/>
      <c r="L27" s="469"/>
      <c r="AG27" s="492"/>
      <c r="AH27" s="475"/>
      <c r="AI27" s="490"/>
      <c r="AJ27" s="497" t="s">
        <v>1021</v>
      </c>
      <c r="AK27" s="469"/>
      <c r="AL27" s="469"/>
      <c r="AM27" s="469"/>
      <c r="AN27" s="469"/>
      <c r="AO27" s="469"/>
      <c r="AP27" s="469"/>
      <c r="AQ27" s="469"/>
      <c r="AR27" s="469"/>
      <c r="AS27" s="469"/>
      <c r="AT27" s="469"/>
      <c r="AU27" s="475"/>
      <c r="AV27" s="471"/>
      <c r="AW27" s="469"/>
      <c r="AX27" s="469"/>
      <c r="AY27" s="469"/>
      <c r="AZ27" s="469"/>
      <c r="BA27" s="469"/>
      <c r="BB27" s="469"/>
      <c r="BC27" s="469"/>
      <c r="BD27" s="469"/>
      <c r="BE27" s="470"/>
      <c r="BF27" s="491"/>
      <c r="BG27" s="475"/>
      <c r="BH27" s="469"/>
      <c r="BI27" s="591"/>
      <c r="BJ27" s="584"/>
      <c r="BK27" s="584"/>
      <c r="BL27" s="584"/>
      <c r="BM27" s="584"/>
      <c r="BN27" s="584"/>
      <c r="BO27" s="584"/>
      <c r="BP27" s="584"/>
      <c r="BQ27" s="592"/>
      <c r="BR27" s="593"/>
      <c r="CE27" s="593"/>
      <c r="CF27" s="469"/>
      <c r="CG27" s="469"/>
      <c r="CH27" s="469"/>
      <c r="CI27" s="469"/>
      <c r="CJ27" s="469"/>
      <c r="CK27" s="469"/>
      <c r="CL27" s="469"/>
      <c r="CM27" s="469"/>
      <c r="CN27" s="469"/>
    </row>
    <row r="28" spans="1:92" ht="14.25" thickBot="1">
      <c r="A28" s="594"/>
      <c r="B28" s="475"/>
      <c r="C28" s="475" t="s">
        <v>1135</v>
      </c>
      <c r="D28" s="651"/>
      <c r="E28" s="651"/>
      <c r="F28" s="651"/>
      <c r="G28" s="651"/>
      <c r="H28" s="651"/>
      <c r="I28" s="652"/>
      <c r="J28" s="652"/>
      <c r="K28" s="470"/>
      <c r="L28" s="469"/>
      <c r="AG28" s="492"/>
      <c r="AH28" s="475"/>
      <c r="AI28" s="490"/>
      <c r="AJ28" s="475" t="s">
        <v>1022</v>
      </c>
      <c r="AK28" s="469"/>
      <c r="AL28" s="469"/>
      <c r="AM28" s="469"/>
      <c r="AN28" s="469"/>
      <c r="AO28" s="469"/>
      <c r="AP28" s="469"/>
      <c r="AQ28" s="469"/>
      <c r="AR28" s="469"/>
      <c r="AS28" s="469"/>
      <c r="AT28" s="469"/>
      <c r="AU28" s="509"/>
      <c r="AV28" s="504" t="s">
        <v>1023</v>
      </c>
      <c r="AW28" s="506"/>
      <c r="AX28" s="506"/>
      <c r="AY28" s="506"/>
      <c r="AZ28" s="506"/>
      <c r="BA28" s="506"/>
      <c r="BB28" s="506"/>
      <c r="BC28" s="1056">
        <v>13</v>
      </c>
      <c r="BD28" s="1057"/>
      <c r="BE28" s="574"/>
      <c r="BF28" s="469"/>
      <c r="BG28" s="486"/>
      <c r="BH28" s="471"/>
      <c r="BI28" s="589"/>
      <c r="BJ28" s="1058" t="s">
        <v>1024</v>
      </c>
      <c r="BK28" s="1058"/>
      <c r="BL28" s="1058"/>
      <c r="BM28" s="1058"/>
      <c r="BN28" s="1058"/>
      <c r="BO28" s="1058"/>
      <c r="BP28" s="1058"/>
      <c r="BQ28" s="590">
        <v>2</v>
      </c>
      <c r="BR28" s="584"/>
      <c r="BS28" s="469"/>
      <c r="BT28" s="469"/>
      <c r="BU28" s="491"/>
      <c r="BV28" s="491"/>
      <c r="BW28" s="491"/>
      <c r="BX28" s="491"/>
      <c r="BY28" s="491"/>
      <c r="BZ28" s="491"/>
      <c r="CA28" s="491"/>
      <c r="CB28" s="491"/>
      <c r="CC28" s="491"/>
      <c r="CD28" s="595"/>
      <c r="CE28" s="584"/>
      <c r="CF28" s="469"/>
      <c r="CG28" s="469"/>
      <c r="CH28" s="469"/>
      <c r="CI28" s="469"/>
      <c r="CJ28" s="469"/>
      <c r="CK28" s="469"/>
      <c r="CL28" s="469"/>
      <c r="CM28" s="469"/>
      <c r="CN28" s="469"/>
    </row>
    <row r="29" spans="1:92" ht="14.25" thickBot="1">
      <c r="A29" s="469"/>
      <c r="B29" s="475"/>
      <c r="C29" s="475"/>
      <c r="D29" s="469" t="s">
        <v>872</v>
      </c>
      <c r="E29" s="469"/>
      <c r="F29" s="469"/>
      <c r="G29" s="469"/>
      <c r="H29" s="469"/>
      <c r="I29" s="470"/>
      <c r="J29" s="470"/>
      <c r="K29" s="470">
        <v>9</v>
      </c>
      <c r="L29" s="469"/>
      <c r="M29" s="469"/>
      <c r="N29" s="469"/>
      <c r="O29" s="469"/>
      <c r="P29" s="469"/>
      <c r="Q29" s="469"/>
      <c r="R29" s="469"/>
      <c r="S29" s="469"/>
      <c r="T29" s="469"/>
      <c r="U29" s="469"/>
      <c r="V29" s="469"/>
      <c r="AG29" s="492"/>
      <c r="AH29" s="475"/>
      <c r="AI29" s="490"/>
      <c r="AJ29" s="475" t="s">
        <v>8</v>
      </c>
      <c r="AN29" s="469"/>
      <c r="AO29" s="469"/>
      <c r="AP29" s="469"/>
      <c r="AQ29" s="469"/>
      <c r="AR29" s="469"/>
      <c r="AS29" s="469"/>
      <c r="AT29" s="469"/>
      <c r="AU29" s="475"/>
      <c r="AV29" s="497" t="s">
        <v>303</v>
      </c>
      <c r="AW29" s="474"/>
      <c r="AX29" s="474"/>
      <c r="AY29" s="474"/>
      <c r="AZ29" s="474"/>
      <c r="BA29" s="474"/>
      <c r="BB29" s="474"/>
      <c r="BC29" s="474"/>
      <c r="BD29" s="474"/>
      <c r="BE29" s="470"/>
      <c r="BR29" s="469"/>
      <c r="BS29" s="469"/>
      <c r="BT29" s="469"/>
      <c r="BU29" s="469"/>
      <c r="BV29" s="469"/>
      <c r="BW29" s="469"/>
      <c r="BX29" s="469"/>
      <c r="BY29" s="469"/>
      <c r="BZ29" s="469"/>
      <c r="CA29" s="469"/>
      <c r="CB29" s="469"/>
      <c r="CC29" s="469"/>
      <c r="CD29" s="470"/>
      <c r="CE29" s="469"/>
      <c r="CF29" s="480" t="s">
        <v>1025</v>
      </c>
      <c r="CG29" s="481"/>
      <c r="CH29" s="481"/>
      <c r="CI29" s="481"/>
      <c r="CJ29" s="481"/>
      <c r="CK29" s="481"/>
      <c r="CL29" s="481"/>
      <c r="CM29" s="481"/>
      <c r="CN29" s="596"/>
    </row>
    <row r="30" spans="1:92" ht="13.5">
      <c r="A30" s="469"/>
      <c r="B30" s="512"/>
      <c r="C30" s="475"/>
      <c r="D30" s="469" t="s">
        <v>877</v>
      </c>
      <c r="E30" s="469"/>
      <c r="F30" s="469"/>
      <c r="G30" s="469"/>
      <c r="H30" s="469"/>
      <c r="I30" s="470"/>
      <c r="J30" s="470"/>
      <c r="K30" s="470">
        <v>15</v>
      </c>
      <c r="L30" s="469"/>
      <c r="M30" s="469"/>
      <c r="N30" s="469"/>
      <c r="O30" s="469"/>
      <c r="P30" s="469"/>
      <c r="Q30" s="469"/>
      <c r="R30" s="469"/>
      <c r="S30" s="469"/>
      <c r="T30" s="469"/>
      <c r="U30" s="469"/>
      <c r="V30" s="469"/>
      <c r="AG30" s="490"/>
      <c r="AH30" s="475"/>
      <c r="AI30" s="490"/>
      <c r="AJ30" s="475" t="s">
        <v>1026</v>
      </c>
      <c r="AK30" s="469"/>
      <c r="AL30" s="469"/>
      <c r="AM30" s="469"/>
      <c r="AN30" s="469"/>
      <c r="AO30" s="469"/>
      <c r="AP30" s="469"/>
      <c r="AQ30" s="469"/>
      <c r="AR30" s="469"/>
      <c r="AS30" s="469"/>
      <c r="AT30" s="469"/>
      <c r="AU30" s="512"/>
      <c r="AV30" s="475" t="s">
        <v>1027</v>
      </c>
      <c r="AW30" s="469"/>
      <c r="AX30" s="469"/>
      <c r="AY30" s="469"/>
      <c r="AZ30" s="469"/>
      <c r="BA30" s="469"/>
      <c r="BB30" s="469"/>
      <c r="BC30" s="469"/>
      <c r="BD30" s="469"/>
      <c r="BE30" s="470"/>
      <c r="CE30" s="469"/>
      <c r="CF30" s="581"/>
      <c r="CG30" s="581"/>
      <c r="CH30" s="582"/>
      <c r="CI30" s="469"/>
      <c r="CJ30" s="469"/>
      <c r="CK30" s="469"/>
      <c r="CL30" s="469"/>
      <c r="CM30" s="469"/>
      <c r="CN30" s="469"/>
    </row>
    <row r="31" spans="1:92" ht="13.5">
      <c r="A31" s="469"/>
      <c r="B31" s="475"/>
      <c r="C31" s="486"/>
      <c r="D31" s="469" t="s">
        <v>1136</v>
      </c>
      <c r="E31" s="469"/>
      <c r="F31" s="469"/>
      <c r="G31" s="469"/>
      <c r="H31" s="469"/>
      <c r="I31" s="470"/>
      <c r="J31" s="470"/>
      <c r="K31" s="470">
        <v>6</v>
      </c>
      <c r="L31" s="469"/>
      <c r="M31" s="469"/>
      <c r="N31" s="469"/>
      <c r="O31" s="469"/>
      <c r="P31" s="469"/>
      <c r="Q31" s="469"/>
      <c r="R31" s="469"/>
      <c r="S31" s="469"/>
      <c r="T31" s="469"/>
      <c r="U31" s="469"/>
      <c r="V31" s="469"/>
      <c r="AG31" s="469"/>
      <c r="AH31" s="475"/>
      <c r="AI31" s="490"/>
      <c r="AJ31" s="475"/>
      <c r="AK31" s="469" t="s">
        <v>1029</v>
      </c>
      <c r="AL31" s="469"/>
      <c r="AM31" s="469"/>
      <c r="AN31" s="469"/>
      <c r="AO31" s="469"/>
      <c r="AP31" s="469"/>
      <c r="AQ31" s="469"/>
      <c r="AR31" s="469"/>
      <c r="AS31" s="469">
        <v>7</v>
      </c>
      <c r="AT31" s="469"/>
      <c r="AU31" s="512"/>
      <c r="AV31" s="486"/>
      <c r="AW31" s="469" t="s">
        <v>1030</v>
      </c>
      <c r="AX31" s="469"/>
      <c r="AY31" s="469"/>
      <c r="AZ31" s="469"/>
      <c r="BA31" s="469"/>
      <c r="BB31" s="469"/>
      <c r="BC31" s="469"/>
      <c r="BD31" s="469"/>
      <c r="BE31" s="470">
        <v>12</v>
      </c>
      <c r="CE31" s="469"/>
      <c r="CF31" s="504" t="s">
        <v>979</v>
      </c>
      <c r="CG31" s="506"/>
      <c r="CH31" s="506"/>
      <c r="CI31" s="506"/>
      <c r="CJ31" s="506"/>
      <c r="CK31" s="506"/>
      <c r="CL31" s="506"/>
      <c r="CM31" s="506"/>
      <c r="CN31" s="500">
        <v>4</v>
      </c>
    </row>
    <row r="32" spans="1:92" ht="13.5">
      <c r="A32" s="469"/>
      <c r="B32" s="475"/>
      <c r="C32" s="469"/>
      <c r="D32" s="469"/>
      <c r="E32" s="469"/>
      <c r="F32" s="469"/>
      <c r="G32" s="469"/>
      <c r="H32" s="469"/>
      <c r="I32" s="470"/>
      <c r="J32" s="470"/>
      <c r="K32" s="470"/>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75"/>
      <c r="AI32" s="490"/>
      <c r="AJ32" s="475"/>
      <c r="AK32" s="469" t="s">
        <v>1031</v>
      </c>
      <c r="AL32" s="469"/>
      <c r="AM32" s="469"/>
      <c r="AN32" s="469"/>
      <c r="AO32" s="469"/>
      <c r="AP32" s="469"/>
      <c r="AQ32" s="469"/>
      <c r="AR32" s="469"/>
      <c r="AS32" s="469">
        <v>15</v>
      </c>
      <c r="AT32" s="469"/>
      <c r="AU32" s="486"/>
      <c r="AV32" s="474"/>
      <c r="AW32" s="469"/>
      <c r="AX32" s="469"/>
      <c r="AY32" s="469"/>
      <c r="AZ32" s="469"/>
      <c r="BA32" s="469"/>
      <c r="BB32" s="469"/>
      <c r="BC32" s="469"/>
      <c r="BD32" s="469"/>
      <c r="BE32" s="470"/>
      <c r="CE32" s="469"/>
      <c r="CF32" s="504"/>
      <c r="CG32" s="474" t="s">
        <v>1032</v>
      </c>
      <c r="CH32" s="474"/>
      <c r="CI32" s="474"/>
      <c r="CJ32" s="474"/>
      <c r="CK32" s="474"/>
      <c r="CL32" s="474"/>
      <c r="CM32" s="474"/>
      <c r="CN32" s="474"/>
    </row>
    <row r="33" spans="1:92" ht="13.5">
      <c r="A33" s="469"/>
      <c r="B33" s="509"/>
      <c r="C33" s="498" t="s">
        <v>1039</v>
      </c>
      <c r="D33" s="499"/>
      <c r="E33" s="499"/>
      <c r="F33" s="499"/>
      <c r="G33" s="499"/>
      <c r="H33" s="499"/>
      <c r="I33" s="1012">
        <v>15</v>
      </c>
      <c r="J33" s="1013"/>
      <c r="K33" s="470"/>
      <c r="L33" s="469"/>
      <c r="M33" s="469"/>
      <c r="N33" s="469"/>
      <c r="O33" s="469"/>
      <c r="P33" s="469"/>
      <c r="Q33" s="469"/>
      <c r="R33" s="469"/>
      <c r="S33" s="469"/>
      <c r="T33" s="469"/>
      <c r="U33" s="469"/>
      <c r="V33" s="469"/>
      <c r="W33" s="469"/>
      <c r="X33" s="469"/>
      <c r="Y33" s="598"/>
      <c r="Z33" s="598"/>
      <c r="AA33" s="598"/>
      <c r="AB33" s="598"/>
      <c r="AC33" s="598"/>
      <c r="AD33" s="598"/>
      <c r="AE33" s="598"/>
      <c r="AF33" s="598"/>
      <c r="AG33" s="469"/>
      <c r="AH33" s="475"/>
      <c r="AI33" s="490"/>
      <c r="AJ33" s="475"/>
      <c r="AK33" s="469" t="s">
        <v>1033</v>
      </c>
      <c r="AL33" s="469"/>
      <c r="AM33" s="469"/>
      <c r="AN33" s="469"/>
      <c r="AO33" s="469"/>
      <c r="AP33" s="469"/>
      <c r="AQ33" s="469"/>
      <c r="AR33" s="469"/>
      <c r="AS33" s="469">
        <v>9</v>
      </c>
      <c r="AT33" s="469"/>
      <c r="AU33" s="469"/>
      <c r="AV33" s="504" t="s">
        <v>1034</v>
      </c>
      <c r="AW33" s="506"/>
      <c r="AX33" s="506"/>
      <c r="AY33" s="506"/>
      <c r="AZ33" s="506"/>
      <c r="BA33" s="506"/>
      <c r="BB33" s="506"/>
      <c r="BC33" s="1056">
        <v>26</v>
      </c>
      <c r="BD33" s="1057"/>
      <c r="BE33" s="588"/>
      <c r="BF33" s="469"/>
      <c r="BG33" s="469"/>
      <c r="BH33" s="469"/>
      <c r="BI33" s="469"/>
      <c r="BJ33" s="469"/>
      <c r="BK33" s="469"/>
      <c r="BL33" s="469"/>
      <c r="BM33" s="469"/>
      <c r="BN33" s="469"/>
      <c r="BO33" s="469"/>
      <c r="BP33" s="469"/>
      <c r="BQ33" s="470"/>
      <c r="CE33" s="469"/>
      <c r="CF33" s="497"/>
      <c r="CG33" s="469"/>
      <c r="CH33" s="469"/>
      <c r="CI33" s="469"/>
      <c r="CJ33" s="469"/>
      <c r="CK33" s="469"/>
      <c r="CL33" s="469"/>
      <c r="CM33" s="469"/>
      <c r="CN33" s="469"/>
    </row>
    <row r="34" spans="1:92" ht="13.5">
      <c r="A34" s="469"/>
      <c r="B34" s="512"/>
      <c r="C34" s="497"/>
      <c r="D34" s="474" t="s">
        <v>1041</v>
      </c>
      <c r="E34" s="474"/>
      <c r="F34" s="474"/>
      <c r="G34" s="474"/>
      <c r="H34" s="474"/>
      <c r="I34" s="597"/>
      <c r="J34" s="470"/>
      <c r="K34" s="470">
        <v>8</v>
      </c>
      <c r="L34" s="469"/>
      <c r="M34" s="469"/>
      <c r="N34" s="469"/>
      <c r="O34" s="469"/>
      <c r="P34" s="469"/>
      <c r="Q34" s="469"/>
      <c r="R34" s="469"/>
      <c r="S34" s="469"/>
      <c r="T34" s="469"/>
      <c r="U34" s="469"/>
      <c r="V34" s="469"/>
      <c r="W34" s="598"/>
      <c r="X34" s="598"/>
      <c r="Y34" s="598"/>
      <c r="Z34" s="598"/>
      <c r="AA34" s="598"/>
      <c r="AB34" s="598"/>
      <c r="AC34" s="598"/>
      <c r="AD34" s="598"/>
      <c r="AE34" s="598"/>
      <c r="AF34" s="598"/>
      <c r="AG34" s="469"/>
      <c r="AH34" s="475"/>
      <c r="AI34" s="469"/>
      <c r="AJ34" s="486"/>
      <c r="AK34" s="469" t="s">
        <v>1035</v>
      </c>
      <c r="AL34" s="469"/>
      <c r="AM34" s="469"/>
      <c r="AN34" s="469"/>
      <c r="AO34" s="469"/>
      <c r="AP34" s="469"/>
      <c r="AQ34" s="469"/>
      <c r="AR34" s="469"/>
      <c r="AS34" s="469">
        <v>3</v>
      </c>
      <c r="AT34" s="469"/>
      <c r="AU34" s="469"/>
      <c r="AV34" s="497" t="s">
        <v>57</v>
      </c>
      <c r="AW34" s="469"/>
      <c r="AX34" s="469"/>
      <c r="AY34" s="469"/>
      <c r="AZ34" s="469"/>
      <c r="BA34" s="469"/>
      <c r="BB34" s="469"/>
      <c r="BC34" s="469"/>
      <c r="BD34" s="469"/>
      <c r="BE34" s="508"/>
      <c r="BF34" s="487"/>
      <c r="BG34" s="469"/>
      <c r="BH34" s="469"/>
      <c r="BI34" s="469"/>
      <c r="BJ34" s="469"/>
      <c r="BK34" s="469"/>
      <c r="BL34" s="469"/>
      <c r="BM34" s="469"/>
      <c r="BN34" s="469"/>
      <c r="BO34" s="469"/>
      <c r="BP34" s="469"/>
      <c r="BQ34" s="470"/>
      <c r="BR34" s="469"/>
      <c r="BS34" s="469"/>
      <c r="BT34" s="469"/>
      <c r="BU34" s="469"/>
      <c r="BV34" s="469"/>
      <c r="BW34" s="469"/>
      <c r="BX34" s="469"/>
      <c r="BY34" s="469"/>
      <c r="BZ34" s="469"/>
      <c r="CA34" s="469"/>
      <c r="CB34" s="469"/>
      <c r="CC34" s="469"/>
      <c r="CD34" s="470"/>
      <c r="CE34" s="469"/>
      <c r="CF34" s="497"/>
      <c r="CG34" s="599" t="s">
        <v>1036</v>
      </c>
      <c r="CH34" s="600"/>
      <c r="CI34" s="600"/>
      <c r="CJ34" s="600"/>
      <c r="CK34" s="600"/>
      <c r="CL34" s="600"/>
      <c r="CM34" s="600"/>
      <c r="CN34" s="601"/>
    </row>
    <row r="35" spans="1:92" ht="13.5">
      <c r="A35" s="469"/>
      <c r="B35" s="475"/>
      <c r="C35" s="486"/>
      <c r="D35" s="469" t="s">
        <v>1043</v>
      </c>
      <c r="E35" s="469"/>
      <c r="F35" s="469"/>
      <c r="G35" s="469"/>
      <c r="H35" s="469"/>
      <c r="I35" s="470"/>
      <c r="J35" s="470"/>
      <c r="K35" s="470">
        <v>6</v>
      </c>
      <c r="L35" s="469"/>
      <c r="M35" s="469"/>
      <c r="N35" s="469"/>
      <c r="O35" s="469"/>
      <c r="P35" s="469"/>
      <c r="Q35" s="469"/>
      <c r="R35" s="469"/>
      <c r="S35" s="469"/>
      <c r="T35" s="469"/>
      <c r="U35" s="469"/>
      <c r="V35" s="469"/>
      <c r="W35" s="598"/>
      <c r="X35" s="598"/>
      <c r="Y35" s="598"/>
      <c r="Z35" s="598"/>
      <c r="AA35" s="598"/>
      <c r="AB35" s="598"/>
      <c r="AC35" s="598"/>
      <c r="AD35" s="598"/>
      <c r="AE35" s="598"/>
      <c r="AF35" s="598"/>
      <c r="AG35" s="469"/>
      <c r="AH35" s="475"/>
      <c r="AI35" s="469"/>
      <c r="AJ35" s="469"/>
      <c r="AK35" s="469"/>
      <c r="AL35" s="469"/>
      <c r="AM35" s="469"/>
      <c r="AN35" s="469"/>
      <c r="AO35" s="469"/>
      <c r="AP35" s="469"/>
      <c r="AQ35" s="469"/>
      <c r="AR35" s="469"/>
      <c r="AS35" s="469"/>
      <c r="AT35" s="469"/>
      <c r="AU35" s="469"/>
      <c r="AV35" s="475"/>
      <c r="AW35" s="469" t="s">
        <v>1037</v>
      </c>
      <c r="AX35" s="469"/>
      <c r="AY35" s="469"/>
      <c r="AZ35" s="469"/>
      <c r="BA35" s="469"/>
      <c r="BB35" s="469"/>
      <c r="BC35" s="469"/>
      <c r="BD35" s="469"/>
      <c r="BE35" s="470">
        <v>21</v>
      </c>
      <c r="BF35" s="469"/>
      <c r="BG35" s="469"/>
      <c r="BH35" s="469"/>
      <c r="BI35" s="469"/>
      <c r="BJ35" s="469"/>
      <c r="BK35" s="469"/>
      <c r="BL35" s="469"/>
      <c r="BM35" s="469"/>
      <c r="BN35" s="469"/>
      <c r="BO35" s="469"/>
      <c r="BP35" s="469"/>
      <c r="BQ35" s="470"/>
      <c r="BR35" s="469"/>
      <c r="BS35" s="469"/>
      <c r="BT35" s="469"/>
      <c r="BU35" s="469"/>
      <c r="BV35" s="469"/>
      <c r="BW35" s="469"/>
      <c r="BX35" s="469"/>
      <c r="BY35" s="469"/>
      <c r="BZ35" s="469"/>
      <c r="CA35" s="469"/>
      <c r="CB35" s="469"/>
      <c r="CC35" s="469"/>
      <c r="CD35" s="469"/>
      <c r="CE35" s="469"/>
      <c r="CF35" s="475"/>
      <c r="CG35" s="602" t="s">
        <v>1038</v>
      </c>
      <c r="CH35" s="603"/>
      <c r="CI35" s="603"/>
      <c r="CJ35" s="603"/>
      <c r="CK35" s="603"/>
      <c r="CL35" s="603"/>
      <c r="CM35" s="603"/>
      <c r="CN35" s="603"/>
    </row>
    <row r="36" spans="1:92" ht="13.5">
      <c r="A36" s="469"/>
      <c r="B36" s="475"/>
      <c r="C36" s="469"/>
      <c r="D36" s="469"/>
      <c r="E36" s="469"/>
      <c r="F36" s="469"/>
      <c r="G36" s="469"/>
      <c r="H36" s="469"/>
      <c r="I36" s="470"/>
      <c r="J36" s="470"/>
      <c r="K36" s="470"/>
      <c r="L36" s="469"/>
      <c r="M36" s="469"/>
      <c r="N36" s="469"/>
      <c r="O36" s="469"/>
      <c r="P36" s="469"/>
      <c r="Q36" s="469"/>
      <c r="R36" s="469"/>
      <c r="S36" s="469"/>
      <c r="T36" s="469"/>
      <c r="U36" s="469"/>
      <c r="V36" s="469"/>
      <c r="W36" s="598"/>
      <c r="X36" s="598"/>
      <c r="Y36" s="598"/>
      <c r="Z36" s="598"/>
      <c r="AA36" s="598"/>
      <c r="AB36" s="598"/>
      <c r="AC36" s="598"/>
      <c r="AD36" s="598"/>
      <c r="AE36" s="598"/>
      <c r="AF36" s="598"/>
      <c r="AG36" s="469"/>
      <c r="AH36" s="486"/>
      <c r="AI36" s="471"/>
      <c r="AJ36" s="469"/>
      <c r="AK36" s="469"/>
      <c r="AL36" s="469"/>
      <c r="AM36" s="469"/>
      <c r="AN36" s="469"/>
      <c r="AO36" s="469"/>
      <c r="AP36" s="469"/>
      <c r="AQ36" s="469"/>
      <c r="AR36" s="469"/>
      <c r="AS36" s="469"/>
      <c r="AT36" s="469"/>
      <c r="AU36" s="469"/>
      <c r="AV36" s="486"/>
      <c r="AW36" s="469" t="s">
        <v>1040</v>
      </c>
      <c r="AX36" s="469"/>
      <c r="AY36" s="469"/>
      <c r="AZ36" s="469"/>
      <c r="BA36" s="469"/>
      <c r="BB36" s="469"/>
      <c r="BC36" s="469"/>
      <c r="BD36" s="469"/>
      <c r="BE36" s="470">
        <v>4</v>
      </c>
      <c r="BF36" s="469"/>
      <c r="BG36" s="469"/>
      <c r="BH36" s="469"/>
      <c r="BI36" s="469"/>
      <c r="BJ36" s="469"/>
      <c r="BK36" s="469"/>
      <c r="BL36" s="469"/>
      <c r="BM36" s="469"/>
      <c r="BN36" s="469"/>
      <c r="BO36" s="469"/>
      <c r="BP36" s="469"/>
      <c r="BQ36" s="470"/>
      <c r="BR36" s="501"/>
      <c r="BS36" s="469"/>
      <c r="BT36" s="469"/>
      <c r="BU36" s="469"/>
      <c r="BV36" s="469"/>
      <c r="BW36" s="469"/>
      <c r="BX36" s="469"/>
      <c r="BY36" s="469"/>
      <c r="BZ36" s="469"/>
      <c r="CA36" s="469"/>
      <c r="CB36" s="469"/>
      <c r="CC36" s="469"/>
      <c r="CD36" s="469"/>
      <c r="CE36" s="501"/>
      <c r="CF36" s="475"/>
      <c r="CG36" s="486"/>
      <c r="CH36" s="469"/>
      <c r="CI36" s="469"/>
      <c r="CJ36" s="469"/>
      <c r="CK36" s="469"/>
      <c r="CL36" s="469"/>
      <c r="CM36" s="469"/>
      <c r="CN36" s="469"/>
    </row>
    <row r="37" spans="1:92" ht="13.5">
      <c r="A37" s="501"/>
      <c r="B37" s="509"/>
      <c r="C37" s="498" t="s">
        <v>1047</v>
      </c>
      <c r="D37" s="499"/>
      <c r="E37" s="499"/>
      <c r="F37" s="499"/>
      <c r="G37" s="499"/>
      <c r="H37" s="499"/>
      <c r="I37" s="1012">
        <v>6</v>
      </c>
      <c r="J37" s="1013"/>
      <c r="K37" s="470"/>
      <c r="L37" s="469"/>
      <c r="M37" s="469"/>
      <c r="N37" s="469"/>
      <c r="O37" s="469"/>
      <c r="P37" s="469"/>
      <c r="Q37" s="469"/>
      <c r="R37" s="469"/>
      <c r="S37" s="469"/>
      <c r="T37" s="469"/>
      <c r="U37" s="469"/>
      <c r="V37" s="469"/>
      <c r="W37" s="598"/>
      <c r="X37" s="598"/>
      <c r="Y37" s="598"/>
      <c r="Z37" s="598"/>
      <c r="AA37" s="598"/>
      <c r="AB37" s="598"/>
      <c r="AC37" s="598"/>
      <c r="AD37" s="598"/>
      <c r="AE37" s="598"/>
      <c r="AF37" s="598"/>
      <c r="AG37" s="469"/>
      <c r="AH37" s="469"/>
      <c r="AI37" s="469"/>
      <c r="AJ37" s="498" t="s">
        <v>1003</v>
      </c>
      <c r="AK37" s="499"/>
      <c r="AL37" s="499"/>
      <c r="AM37" s="499"/>
      <c r="AN37" s="499"/>
      <c r="AO37" s="499"/>
      <c r="AP37" s="499"/>
      <c r="AQ37" s="1012">
        <v>62</v>
      </c>
      <c r="AR37" s="1013"/>
      <c r="AS37" s="496"/>
      <c r="AT37" s="469"/>
      <c r="AU37" s="469"/>
      <c r="AV37" s="469"/>
      <c r="AW37" s="469"/>
      <c r="AX37" s="469"/>
      <c r="AY37" s="469"/>
      <c r="AZ37" s="469"/>
      <c r="BA37" s="469"/>
      <c r="BB37" s="469"/>
      <c r="BC37" s="469"/>
      <c r="BD37" s="469"/>
      <c r="BE37" s="470"/>
      <c r="BF37" s="470"/>
      <c r="BG37" s="469"/>
      <c r="BH37" s="469"/>
      <c r="BI37" s="469"/>
      <c r="BJ37" s="469"/>
      <c r="BK37" s="469"/>
      <c r="BL37" s="469"/>
      <c r="BM37" s="469"/>
      <c r="BN37" s="469"/>
      <c r="BO37" s="469"/>
      <c r="BP37" s="469"/>
      <c r="BQ37" s="470"/>
      <c r="BR37" s="469"/>
      <c r="BS37" s="469"/>
      <c r="BT37" s="469"/>
      <c r="BU37" s="469"/>
      <c r="BV37" s="469"/>
      <c r="BW37" s="469"/>
      <c r="BX37" s="469"/>
      <c r="BY37" s="469"/>
      <c r="BZ37" s="469"/>
      <c r="CA37" s="469"/>
      <c r="CB37" s="469"/>
      <c r="CC37" s="469"/>
      <c r="CD37" s="469"/>
      <c r="CE37" s="469"/>
      <c r="CF37" s="475"/>
      <c r="CG37" s="489"/>
      <c r="CH37" s="510" t="s">
        <v>1042</v>
      </c>
      <c r="CI37" s="604"/>
      <c r="CJ37" s="506"/>
      <c r="CK37" s="506"/>
      <c r="CL37" s="506"/>
      <c r="CM37" s="506"/>
      <c r="CN37" s="500"/>
    </row>
    <row r="38" spans="1:92" ht="13.5">
      <c r="A38" s="469"/>
      <c r="B38" s="512"/>
      <c r="C38" s="504"/>
      <c r="D38" s="469" t="s">
        <v>1050</v>
      </c>
      <c r="E38" s="469"/>
      <c r="F38" s="469"/>
      <c r="G38" s="469"/>
      <c r="H38" s="469"/>
      <c r="I38" s="470"/>
      <c r="J38" s="470"/>
      <c r="K38" s="470">
        <v>5</v>
      </c>
      <c r="L38" s="469"/>
      <c r="M38" s="469"/>
      <c r="N38" s="598"/>
      <c r="O38" s="598"/>
      <c r="P38" s="598"/>
      <c r="Q38" s="598"/>
      <c r="R38" s="598"/>
      <c r="S38" s="598"/>
      <c r="T38" s="598"/>
      <c r="U38" s="598"/>
      <c r="V38" s="598"/>
      <c r="W38" s="598"/>
      <c r="X38" s="598"/>
      <c r="Y38" s="469"/>
      <c r="Z38" s="469"/>
      <c r="AA38" s="469"/>
      <c r="AB38" s="469"/>
      <c r="AC38" s="469"/>
      <c r="AD38" s="469"/>
      <c r="AE38" s="469"/>
      <c r="AF38" s="469"/>
      <c r="AG38" s="469"/>
      <c r="AH38" s="469"/>
      <c r="AI38" s="469"/>
      <c r="AJ38" s="497"/>
      <c r="AK38" s="469" t="s">
        <v>1044</v>
      </c>
      <c r="AL38" s="469"/>
      <c r="AM38" s="469"/>
      <c r="AN38" s="469"/>
      <c r="AO38" s="469"/>
      <c r="AP38" s="469"/>
      <c r="AQ38" s="469"/>
      <c r="AR38" s="469"/>
      <c r="AS38" s="469"/>
      <c r="AT38" s="469"/>
      <c r="AU38" s="469"/>
      <c r="AV38" s="469"/>
      <c r="AW38" s="469"/>
      <c r="AX38" s="469"/>
      <c r="AY38" s="469"/>
      <c r="AZ38" s="469"/>
      <c r="BA38" s="469"/>
      <c r="BB38" s="469"/>
      <c r="BC38" s="469"/>
      <c r="BD38" s="469"/>
      <c r="BE38" s="470"/>
      <c r="BF38" s="470"/>
      <c r="BG38" s="469"/>
      <c r="BH38" s="469"/>
      <c r="BI38" s="469"/>
      <c r="BJ38" s="469"/>
      <c r="BK38" s="469"/>
      <c r="BL38" s="469"/>
      <c r="BM38" s="469"/>
      <c r="BN38" s="469"/>
      <c r="BO38" s="469"/>
      <c r="BP38" s="469"/>
      <c r="BQ38" s="470"/>
      <c r="BR38" s="469"/>
      <c r="BS38" s="469"/>
      <c r="BT38" s="469"/>
      <c r="BU38" s="469"/>
      <c r="BV38" s="469"/>
      <c r="BW38" s="469"/>
      <c r="BX38" s="469"/>
      <c r="BY38" s="469"/>
      <c r="BZ38" s="469"/>
      <c r="CA38" s="469"/>
      <c r="CB38" s="469"/>
      <c r="CC38" s="469"/>
      <c r="CD38" s="469"/>
      <c r="CE38" s="469"/>
      <c r="CF38" s="475"/>
      <c r="CG38" s="469"/>
      <c r="CH38" s="513" t="s">
        <v>1045</v>
      </c>
      <c r="CI38" s="469"/>
      <c r="CJ38" s="469"/>
      <c r="CK38" s="469"/>
      <c r="CL38" s="469"/>
      <c r="CM38" s="469"/>
      <c r="CN38" s="469"/>
    </row>
    <row r="39" spans="1:92" ht="13.5">
      <c r="A39" s="469"/>
      <c r="B39" s="475"/>
      <c r="C39" s="469"/>
      <c r="D39" s="469"/>
      <c r="E39" s="469"/>
      <c r="F39" s="469"/>
      <c r="G39" s="469"/>
      <c r="H39" s="469"/>
      <c r="I39" s="470"/>
      <c r="J39" s="470"/>
      <c r="K39" s="470"/>
      <c r="L39" s="469"/>
      <c r="M39" s="598"/>
      <c r="N39" s="598"/>
      <c r="O39" s="598"/>
      <c r="P39" s="598"/>
      <c r="Q39" s="598"/>
      <c r="R39" s="598"/>
      <c r="S39" s="598"/>
      <c r="T39" s="598"/>
      <c r="U39" s="598"/>
      <c r="V39" s="598"/>
      <c r="W39" s="469"/>
      <c r="X39" s="469"/>
      <c r="Y39" s="469"/>
      <c r="Z39" s="469"/>
      <c r="AA39" s="469"/>
      <c r="AB39" s="469"/>
      <c r="AC39" s="469"/>
      <c r="AD39" s="469"/>
      <c r="AE39" s="469"/>
      <c r="AF39" s="469"/>
      <c r="AG39" s="469"/>
      <c r="AH39" s="469"/>
      <c r="AI39" s="469"/>
      <c r="AJ39" s="475"/>
      <c r="AK39" s="469" t="s">
        <v>1046</v>
      </c>
      <c r="AL39" s="469"/>
      <c r="AM39" s="469"/>
      <c r="AN39" s="469"/>
      <c r="AO39" s="469"/>
      <c r="AP39" s="469"/>
      <c r="AQ39" s="469"/>
      <c r="AR39" s="469"/>
      <c r="AS39" s="469"/>
      <c r="AT39" s="469"/>
      <c r="AU39" s="469"/>
      <c r="AV39" s="469"/>
      <c r="AW39" s="469"/>
      <c r="AX39" s="469"/>
      <c r="AY39" s="469"/>
      <c r="AZ39" s="469"/>
      <c r="BA39" s="469"/>
      <c r="BB39" s="469"/>
      <c r="BC39" s="469"/>
      <c r="BD39" s="469"/>
      <c r="BE39" s="470"/>
      <c r="BF39" s="469"/>
      <c r="BG39" s="469"/>
      <c r="BH39" s="469"/>
      <c r="BI39" s="469"/>
      <c r="BJ39" s="469"/>
      <c r="BK39" s="469"/>
      <c r="BL39" s="469"/>
      <c r="BM39" s="469"/>
      <c r="BN39" s="469"/>
      <c r="BO39" s="469"/>
      <c r="BP39" s="469"/>
      <c r="BQ39" s="470"/>
      <c r="BR39" s="469"/>
      <c r="BS39" s="469"/>
      <c r="BT39" s="469"/>
      <c r="BU39" s="469"/>
      <c r="BV39" s="469"/>
      <c r="BW39" s="469"/>
      <c r="BX39" s="469"/>
      <c r="BY39" s="469"/>
      <c r="BZ39" s="469"/>
      <c r="CA39" s="469"/>
      <c r="CB39" s="469"/>
      <c r="CC39" s="469"/>
      <c r="CD39" s="469"/>
      <c r="CE39" s="469"/>
      <c r="CF39" s="486"/>
      <c r="CG39" s="469"/>
      <c r="CH39" s="469"/>
      <c r="CI39" s="469"/>
      <c r="CJ39" s="469"/>
      <c r="CK39" s="469"/>
      <c r="CL39" s="469"/>
      <c r="CM39" s="469"/>
      <c r="CN39" s="469"/>
    </row>
    <row r="40" spans="1:92" ht="13.5">
      <c r="A40" s="469"/>
      <c r="B40" s="509"/>
      <c r="C40" s="498" t="s">
        <v>1053</v>
      </c>
      <c r="D40" s="499"/>
      <c r="E40" s="499"/>
      <c r="F40" s="499"/>
      <c r="G40" s="499"/>
      <c r="H40" s="499"/>
      <c r="I40" s="1012">
        <v>31</v>
      </c>
      <c r="J40" s="1013"/>
      <c r="K40" s="470"/>
      <c r="L40" s="469"/>
      <c r="M40" s="598"/>
      <c r="N40" s="598"/>
      <c r="O40" s="598"/>
      <c r="P40" s="598"/>
      <c r="Q40" s="598"/>
      <c r="R40" s="598"/>
      <c r="S40" s="598"/>
      <c r="T40" s="598"/>
      <c r="U40" s="598"/>
      <c r="V40" s="598"/>
      <c r="W40" s="469"/>
      <c r="X40" s="469"/>
      <c r="Y40" s="469"/>
      <c r="Z40" s="469"/>
      <c r="AA40" s="469"/>
      <c r="AB40" s="469"/>
      <c r="AC40" s="469"/>
      <c r="AD40" s="469"/>
      <c r="AE40" s="469"/>
      <c r="AF40" s="469"/>
      <c r="AG40" s="469"/>
      <c r="AH40" s="469"/>
      <c r="AI40" s="469"/>
      <c r="AJ40" s="475"/>
      <c r="AK40" s="469" t="s">
        <v>1048</v>
      </c>
      <c r="AL40" s="469"/>
      <c r="AM40" s="469"/>
      <c r="AN40" s="469"/>
      <c r="AO40" s="469"/>
      <c r="AP40" s="469"/>
      <c r="AQ40" s="469"/>
      <c r="AR40" s="469"/>
      <c r="AS40" s="469"/>
      <c r="AT40" s="469"/>
      <c r="AU40" s="469"/>
      <c r="AV40" s="469"/>
      <c r="AW40" s="469"/>
      <c r="AX40" s="469"/>
      <c r="AY40" s="469"/>
      <c r="AZ40" s="469"/>
      <c r="BA40" s="469"/>
      <c r="BB40" s="469"/>
      <c r="BC40" s="469"/>
      <c r="BD40" s="469"/>
      <c r="BE40" s="470"/>
      <c r="BF40" s="469"/>
      <c r="BG40" s="469"/>
      <c r="BH40" s="469"/>
      <c r="BI40" s="469"/>
      <c r="BJ40" s="469"/>
      <c r="BK40" s="469"/>
      <c r="BL40" s="469"/>
      <c r="BM40" s="469"/>
      <c r="BN40" s="469"/>
      <c r="BO40" s="469"/>
      <c r="BP40" s="469"/>
      <c r="BQ40" s="470"/>
      <c r="BR40" s="469"/>
      <c r="BS40" s="469"/>
      <c r="BT40" s="469"/>
      <c r="BU40" s="469"/>
      <c r="BV40" s="469"/>
      <c r="BW40" s="469"/>
      <c r="BX40" s="469"/>
      <c r="BY40" s="469"/>
      <c r="BZ40" s="469"/>
      <c r="CA40" s="469"/>
      <c r="CB40" s="469"/>
      <c r="CC40" s="469"/>
      <c r="CD40" s="469"/>
      <c r="CE40" s="469"/>
      <c r="CF40" s="469"/>
      <c r="CG40" s="599" t="s">
        <v>1049</v>
      </c>
      <c r="CH40" s="600"/>
      <c r="CI40" s="600"/>
      <c r="CJ40" s="600"/>
      <c r="CK40" s="600"/>
      <c r="CL40" s="600"/>
      <c r="CM40" s="600"/>
      <c r="CN40" s="601"/>
    </row>
    <row r="41" spans="1:92" ht="13.5">
      <c r="A41" s="501"/>
      <c r="B41" s="512"/>
      <c r="C41" s="497"/>
      <c r="D41" s="469" t="s">
        <v>1054</v>
      </c>
      <c r="E41" s="469"/>
      <c r="F41" s="469"/>
      <c r="G41" s="469"/>
      <c r="H41" s="469"/>
      <c r="I41" s="470"/>
      <c r="J41" s="470"/>
      <c r="K41" s="470">
        <v>7</v>
      </c>
      <c r="L41" s="469"/>
      <c r="M41" s="598"/>
      <c r="N41" s="598"/>
      <c r="O41" s="598"/>
      <c r="P41" s="598"/>
      <c r="Q41" s="598"/>
      <c r="R41" s="598"/>
      <c r="S41" s="598"/>
      <c r="T41" s="598"/>
      <c r="U41" s="598"/>
      <c r="V41" s="598"/>
      <c r="W41" s="469"/>
      <c r="X41" s="469"/>
      <c r="Y41" s="469"/>
      <c r="Z41" s="469"/>
      <c r="AA41" s="469"/>
      <c r="AB41" s="469"/>
      <c r="AC41" s="469"/>
      <c r="AD41" s="469"/>
      <c r="AE41" s="469"/>
      <c r="AF41" s="469"/>
      <c r="AG41" s="469"/>
      <c r="AH41" s="469"/>
      <c r="AI41" s="469"/>
      <c r="AJ41" s="486"/>
      <c r="AK41" s="469" t="s">
        <v>1051</v>
      </c>
      <c r="AL41" s="469"/>
      <c r="AM41" s="469"/>
      <c r="AN41" s="469"/>
      <c r="AO41" s="469"/>
      <c r="AP41" s="469"/>
      <c r="AQ41" s="469"/>
      <c r="AR41" s="469"/>
      <c r="AS41" s="469"/>
      <c r="AT41" s="469"/>
      <c r="AU41" s="469"/>
      <c r="AV41" s="469"/>
      <c r="AW41" s="469"/>
      <c r="AX41" s="469"/>
      <c r="AY41" s="469"/>
      <c r="AZ41" s="469"/>
      <c r="BA41" s="469"/>
      <c r="BB41" s="469"/>
      <c r="BC41" s="469"/>
      <c r="BD41" s="469"/>
      <c r="BE41" s="470"/>
      <c r="BF41" s="469"/>
      <c r="BG41" s="469"/>
      <c r="BH41" s="469"/>
      <c r="BI41" s="469"/>
      <c r="BJ41" s="469"/>
      <c r="BK41" s="469"/>
      <c r="BL41" s="469"/>
      <c r="BM41" s="469"/>
      <c r="BN41" s="469"/>
      <c r="BO41" s="469"/>
      <c r="BP41" s="469"/>
      <c r="BQ41" s="470"/>
      <c r="BR41" s="469"/>
      <c r="BS41" s="469"/>
      <c r="BT41" s="469"/>
      <c r="BU41" s="469"/>
      <c r="BV41" s="469"/>
      <c r="BW41" s="469"/>
      <c r="BX41" s="469"/>
      <c r="BY41" s="469"/>
      <c r="BZ41" s="469"/>
      <c r="CA41" s="469"/>
      <c r="CB41" s="469"/>
      <c r="CC41" s="469"/>
      <c r="CD41" s="469"/>
      <c r="CE41" s="469"/>
      <c r="CF41" s="469"/>
      <c r="CG41" s="603" t="s">
        <v>1052</v>
      </c>
      <c r="CH41" s="603"/>
      <c r="CI41" s="603"/>
      <c r="CJ41" s="603"/>
      <c r="CK41" s="603"/>
      <c r="CL41" s="603"/>
      <c r="CM41" s="603"/>
      <c r="CN41" s="603"/>
    </row>
    <row r="42" spans="1:92" ht="13.5">
      <c r="A42" s="469"/>
      <c r="B42" s="512"/>
      <c r="C42" s="475"/>
      <c r="D42" s="469" t="s">
        <v>877</v>
      </c>
      <c r="E42" s="469"/>
      <c r="F42" s="469"/>
      <c r="G42" s="469"/>
      <c r="H42" s="469"/>
      <c r="I42" s="470"/>
      <c r="J42" s="470"/>
      <c r="K42" s="470">
        <v>7</v>
      </c>
      <c r="L42" s="469"/>
      <c r="M42" s="598"/>
      <c r="N42" s="598"/>
      <c r="O42" s="598"/>
      <c r="P42" s="598"/>
      <c r="Q42" s="598"/>
      <c r="R42" s="598"/>
      <c r="S42" s="598"/>
      <c r="T42" s="598"/>
      <c r="U42" s="598"/>
      <c r="V42" s="598"/>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69"/>
      <c r="AX42" s="469"/>
      <c r="AY42" s="469"/>
      <c r="AZ42" s="469"/>
      <c r="BA42" s="469"/>
      <c r="BB42" s="469"/>
      <c r="BC42" s="469"/>
      <c r="BD42" s="469"/>
      <c r="BE42" s="470"/>
      <c r="BF42" s="493"/>
      <c r="BG42" s="469"/>
      <c r="BH42" s="469"/>
      <c r="BI42" s="469"/>
      <c r="BJ42" s="469"/>
      <c r="BK42" s="469"/>
      <c r="BL42" s="469"/>
      <c r="BM42" s="469"/>
      <c r="BN42" s="469"/>
      <c r="BO42" s="469"/>
      <c r="BP42" s="469"/>
      <c r="BQ42" s="470"/>
      <c r="BR42" s="469"/>
      <c r="BS42" s="469"/>
      <c r="BT42" s="469"/>
      <c r="BU42" s="469"/>
      <c r="BV42" s="469"/>
      <c r="BW42" s="469"/>
      <c r="BX42" s="469"/>
      <c r="BY42" s="469"/>
      <c r="BZ42" s="469"/>
      <c r="CA42" s="469"/>
      <c r="CB42" s="469"/>
      <c r="CC42" s="469"/>
      <c r="CD42" s="469"/>
      <c r="CE42" s="469"/>
      <c r="CF42" s="469"/>
      <c r="CG42" s="469"/>
      <c r="CH42" s="469"/>
      <c r="CI42" s="469"/>
      <c r="CJ42" s="469"/>
      <c r="CK42" s="469"/>
      <c r="CL42" s="469"/>
      <c r="CM42" s="469"/>
      <c r="CN42" s="469"/>
    </row>
    <row r="43" spans="1:92" ht="14.25" thickBot="1">
      <c r="A43" s="469"/>
      <c r="B43" s="512"/>
      <c r="C43" s="486"/>
      <c r="D43" s="469" t="s">
        <v>872</v>
      </c>
      <c r="E43" s="469"/>
      <c r="F43" s="469"/>
      <c r="G43" s="469"/>
      <c r="H43" s="469"/>
      <c r="I43" s="470"/>
      <c r="J43" s="470"/>
      <c r="K43" s="470">
        <v>16</v>
      </c>
      <c r="L43" s="598"/>
      <c r="M43" s="598"/>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70"/>
      <c r="BF43" s="469"/>
      <c r="BG43" s="469"/>
      <c r="BH43" s="469"/>
      <c r="BI43" s="469"/>
      <c r="BJ43" s="469"/>
      <c r="BK43" s="469"/>
      <c r="BL43" s="469"/>
      <c r="BM43" s="469"/>
      <c r="BN43" s="469"/>
      <c r="BO43" s="469"/>
      <c r="BP43" s="469"/>
      <c r="BQ43" s="470"/>
      <c r="BR43" s="469"/>
      <c r="BS43" s="469"/>
      <c r="BT43" s="469"/>
      <c r="BU43" s="469"/>
      <c r="BV43" s="469"/>
      <c r="BW43" s="469"/>
      <c r="BX43" s="469"/>
      <c r="BY43" s="469"/>
      <c r="BZ43" s="469"/>
      <c r="CA43" s="469"/>
      <c r="CB43" s="469"/>
      <c r="CC43" s="469"/>
      <c r="CD43" s="469"/>
      <c r="CE43" s="469"/>
      <c r="CF43" s="469"/>
      <c r="CG43" s="469"/>
      <c r="CH43" s="469"/>
      <c r="CI43" s="469"/>
      <c r="CJ43" s="469"/>
      <c r="CK43" s="469"/>
      <c r="CL43" s="469"/>
      <c r="CM43" s="469"/>
      <c r="CN43" s="469"/>
    </row>
    <row r="44" spans="1:92" ht="14.25" thickBot="1">
      <c r="A44" s="469"/>
      <c r="B44" s="486"/>
      <c r="C44" s="469"/>
      <c r="D44" s="469"/>
      <c r="E44" s="469"/>
      <c r="F44" s="469"/>
      <c r="G44" s="469"/>
      <c r="H44" s="469"/>
      <c r="I44" s="470"/>
      <c r="J44" s="470"/>
      <c r="K44" s="470"/>
      <c r="L44" s="598"/>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N44" s="469"/>
      <c r="AO44" s="469"/>
      <c r="AP44" s="469"/>
      <c r="AQ44" s="469"/>
      <c r="AR44" s="469"/>
      <c r="AS44" s="469"/>
      <c r="AT44" s="469"/>
      <c r="AU44" s="469"/>
      <c r="AV44" s="469"/>
      <c r="AW44" s="469"/>
      <c r="AX44" s="469"/>
      <c r="AY44" s="469"/>
      <c r="AZ44" s="469"/>
      <c r="BA44" s="469"/>
      <c r="BB44" s="469"/>
      <c r="BC44" s="469"/>
      <c r="BD44" s="469"/>
      <c r="BE44" s="470"/>
      <c r="BF44" s="469"/>
      <c r="BG44" s="469"/>
      <c r="BH44" s="469"/>
      <c r="BI44" s="469"/>
      <c r="BJ44" s="469"/>
      <c r="BK44" s="469"/>
      <c r="BL44" s="469"/>
      <c r="BM44" s="469"/>
      <c r="BN44" s="469"/>
      <c r="BO44" s="469"/>
      <c r="BP44" s="469"/>
      <c r="BQ44" s="470"/>
      <c r="BR44" s="469"/>
      <c r="BS44" s="469"/>
      <c r="BT44" s="469"/>
      <c r="BU44" s="469"/>
      <c r="BV44" s="469"/>
      <c r="BW44" s="469"/>
      <c r="BX44" s="469"/>
      <c r="BY44" s="469"/>
      <c r="BZ44" s="469"/>
      <c r="CA44" s="469"/>
      <c r="CB44" s="469"/>
      <c r="CC44" s="469"/>
      <c r="CD44" s="469"/>
      <c r="CE44" s="469"/>
      <c r="CF44" s="480" t="s">
        <v>1055</v>
      </c>
      <c r="CG44" s="605"/>
      <c r="CH44" s="605"/>
      <c r="CI44" s="605"/>
      <c r="CJ44" s="605"/>
      <c r="CK44" s="605"/>
      <c r="CL44" s="605"/>
      <c r="CM44" s="605"/>
      <c r="CN44" s="606"/>
    </row>
    <row r="45" spans="1:92" ht="13.5">
      <c r="A45" s="469"/>
      <c r="B45" s="469"/>
      <c r="C45" s="498" t="s">
        <v>1056</v>
      </c>
      <c r="D45" s="499"/>
      <c r="E45" s="499"/>
      <c r="F45" s="499"/>
      <c r="G45" s="499"/>
      <c r="H45" s="499"/>
      <c r="I45" s="1012">
        <v>12</v>
      </c>
      <c r="J45" s="1013"/>
      <c r="K45" s="508"/>
      <c r="L45" s="598"/>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c r="AT45" s="469"/>
      <c r="AU45" s="469"/>
      <c r="AV45" s="469"/>
      <c r="AW45" s="469"/>
      <c r="AX45" s="469"/>
      <c r="AY45" s="469"/>
      <c r="AZ45" s="469"/>
      <c r="BA45" s="469"/>
      <c r="BB45" s="469"/>
      <c r="BC45" s="469"/>
      <c r="BD45" s="469"/>
      <c r="BE45" s="470"/>
      <c r="BF45" s="469"/>
      <c r="BG45" s="469"/>
      <c r="BH45" s="469"/>
      <c r="BI45" s="469"/>
      <c r="BJ45" s="469"/>
      <c r="BK45" s="469"/>
      <c r="BL45" s="469"/>
      <c r="BM45" s="469"/>
      <c r="BN45" s="469"/>
      <c r="BO45" s="469"/>
      <c r="BP45" s="469"/>
      <c r="BQ45" s="470"/>
      <c r="BR45" s="469"/>
      <c r="BS45" s="469"/>
      <c r="BT45" s="469"/>
      <c r="BU45" s="469"/>
      <c r="BV45" s="469"/>
      <c r="BW45" s="469"/>
      <c r="BX45" s="469"/>
      <c r="BY45" s="469"/>
      <c r="BZ45" s="469"/>
      <c r="CA45" s="469"/>
      <c r="CB45" s="469"/>
      <c r="CC45" s="469"/>
      <c r="CD45" s="469"/>
      <c r="CE45" s="469"/>
      <c r="CF45" s="581"/>
      <c r="CG45" s="581"/>
      <c r="CH45" s="582"/>
      <c r="CI45" s="469"/>
      <c r="CJ45" s="469"/>
      <c r="CK45" s="469"/>
      <c r="CL45" s="469"/>
      <c r="CM45" s="469"/>
      <c r="CN45" s="469"/>
    </row>
    <row r="46" spans="1:92" ht="13.5">
      <c r="A46" s="469"/>
      <c r="B46" s="469"/>
      <c r="C46" s="504"/>
      <c r="D46" s="469" t="s">
        <v>570</v>
      </c>
      <c r="E46" s="469"/>
      <c r="F46" s="469"/>
      <c r="G46" s="469"/>
      <c r="H46" s="469"/>
      <c r="I46" s="470"/>
      <c r="J46" s="470"/>
      <c r="K46" s="470">
        <v>11</v>
      </c>
      <c r="L46" s="598"/>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70"/>
      <c r="BF46" s="469"/>
      <c r="BG46" s="469"/>
      <c r="BH46" s="469"/>
      <c r="BI46" s="469"/>
      <c r="BJ46" s="469"/>
      <c r="BK46" s="469"/>
      <c r="BL46" s="469"/>
      <c r="BM46" s="469"/>
      <c r="BN46" s="469"/>
      <c r="BO46" s="469"/>
      <c r="BP46" s="469"/>
      <c r="BQ46" s="470"/>
      <c r="BR46" s="469"/>
      <c r="BS46" s="469"/>
      <c r="BT46" s="469"/>
      <c r="BU46" s="469"/>
      <c r="BV46" s="469"/>
      <c r="BW46" s="469"/>
      <c r="BX46" s="469"/>
      <c r="BY46" s="469"/>
      <c r="BZ46" s="469"/>
      <c r="CA46" s="469"/>
      <c r="CB46" s="469"/>
      <c r="CC46" s="469"/>
      <c r="CD46" s="469"/>
      <c r="CE46" s="469"/>
      <c r="CF46" s="498" t="s">
        <v>979</v>
      </c>
      <c r="CG46" s="537"/>
      <c r="CH46" s="537"/>
      <c r="CI46" s="537"/>
      <c r="CJ46" s="537"/>
      <c r="CK46" s="537"/>
      <c r="CL46" s="537"/>
      <c r="CM46" s="537"/>
      <c r="CN46" s="607">
        <v>9</v>
      </c>
    </row>
    <row r="47" spans="1:92" ht="13.5">
      <c r="A47" s="469"/>
      <c r="B47" s="469"/>
      <c r="C47" s="469"/>
      <c r="D47" s="469"/>
      <c r="E47" s="469"/>
      <c r="F47" s="469"/>
      <c r="G47" s="469"/>
      <c r="H47" s="469"/>
      <c r="I47" s="469"/>
      <c r="J47" s="469"/>
      <c r="K47" s="470"/>
      <c r="L47" s="598"/>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69"/>
      <c r="AZ47" s="469"/>
      <c r="BA47" s="469"/>
      <c r="BB47" s="469"/>
      <c r="BC47" s="469"/>
      <c r="BD47" s="469"/>
      <c r="BE47" s="470"/>
      <c r="BF47" s="493"/>
      <c r="BG47" s="469"/>
      <c r="BH47" s="469"/>
      <c r="BI47" s="469"/>
      <c r="BJ47" s="469"/>
      <c r="BK47" s="469"/>
      <c r="BL47" s="469"/>
      <c r="BM47" s="469"/>
      <c r="BN47" s="469"/>
      <c r="BO47" s="469"/>
      <c r="BP47" s="469"/>
      <c r="BQ47" s="470"/>
      <c r="BR47" s="469"/>
      <c r="BS47" s="469"/>
      <c r="BT47" s="469"/>
      <c r="BU47" s="469"/>
      <c r="BV47" s="469"/>
      <c r="BW47" s="469"/>
      <c r="BX47" s="469"/>
      <c r="BY47" s="469"/>
      <c r="BZ47" s="469"/>
      <c r="CA47" s="469"/>
      <c r="CB47" s="469"/>
      <c r="CC47" s="469"/>
      <c r="CD47" s="469"/>
      <c r="CE47" s="469"/>
      <c r="CF47" s="506"/>
      <c r="CG47" s="506"/>
      <c r="CH47" s="500"/>
      <c r="CI47" s="469"/>
      <c r="CJ47" s="469"/>
      <c r="CK47" s="469"/>
      <c r="CL47" s="469"/>
      <c r="CM47" s="469"/>
      <c r="CN47" s="469"/>
    </row>
    <row r="48" spans="1:92" ht="13.5">
      <c r="A48" s="469"/>
      <c r="B48" s="469"/>
      <c r="C48" s="469"/>
      <c r="D48" s="469"/>
      <c r="E48" s="469"/>
      <c r="F48" s="469"/>
      <c r="G48" s="469"/>
      <c r="H48" s="469"/>
      <c r="I48" s="469"/>
      <c r="J48" s="469"/>
      <c r="K48" s="470"/>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69"/>
      <c r="AX48" s="469"/>
      <c r="AY48" s="469"/>
      <c r="AZ48" s="469"/>
      <c r="BA48" s="469"/>
      <c r="BB48" s="469"/>
      <c r="BC48" s="469"/>
      <c r="BD48" s="469"/>
      <c r="BE48" s="470"/>
      <c r="BF48" s="469"/>
      <c r="BG48" s="469"/>
      <c r="BH48" s="469"/>
      <c r="BI48" s="469"/>
      <c r="BJ48" s="469"/>
      <c r="BK48" s="469"/>
      <c r="BL48" s="469"/>
      <c r="BM48" s="469"/>
      <c r="BN48" s="469"/>
      <c r="BO48" s="469"/>
      <c r="BP48" s="469"/>
      <c r="BQ48" s="470"/>
      <c r="BR48" s="469"/>
      <c r="BS48" s="469"/>
      <c r="BT48" s="469"/>
      <c r="BU48" s="469"/>
      <c r="BV48" s="469"/>
      <c r="BW48" s="469"/>
      <c r="BX48" s="469"/>
      <c r="BY48" s="469"/>
      <c r="BZ48" s="469"/>
      <c r="CA48" s="469"/>
      <c r="CB48" s="469"/>
      <c r="CC48" s="469"/>
      <c r="CD48" s="469"/>
      <c r="CE48" s="469"/>
      <c r="CF48" s="498" t="s">
        <v>1057</v>
      </c>
      <c r="CG48" s="537"/>
      <c r="CH48" s="537"/>
      <c r="CI48" s="537"/>
      <c r="CJ48" s="537"/>
      <c r="CK48" s="537"/>
      <c r="CL48" s="537"/>
      <c r="CM48" s="537"/>
      <c r="CN48" s="607">
        <v>8</v>
      </c>
    </row>
    <row r="49" spans="1:92" ht="13.5">
      <c r="A49" s="469"/>
      <c r="B49" s="469"/>
      <c r="C49" s="502"/>
      <c r="D49" s="502"/>
      <c r="E49" s="502"/>
      <c r="F49" s="502"/>
      <c r="G49" s="502"/>
      <c r="H49" s="502"/>
      <c r="I49" s="502"/>
      <c r="J49" s="502"/>
      <c r="K49" s="608"/>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70"/>
      <c r="BF49" s="469"/>
      <c r="BG49" s="469"/>
      <c r="BH49" s="469"/>
      <c r="BI49" s="469"/>
      <c r="BJ49" s="469"/>
      <c r="BK49" s="469"/>
      <c r="BL49" s="469"/>
      <c r="BM49" s="469"/>
      <c r="BN49" s="469"/>
      <c r="BO49" s="469"/>
      <c r="BP49" s="469"/>
      <c r="BQ49" s="470"/>
      <c r="BR49" s="469"/>
      <c r="BS49" s="469"/>
      <c r="BT49" s="469"/>
      <c r="BU49" s="469"/>
      <c r="BV49" s="469"/>
      <c r="BW49" s="469"/>
      <c r="BX49" s="469"/>
      <c r="BY49" s="469"/>
      <c r="BZ49" s="469"/>
      <c r="CA49" s="469"/>
      <c r="CB49" s="469"/>
      <c r="CC49" s="469"/>
      <c r="CD49" s="469"/>
      <c r="CE49" s="469"/>
      <c r="CF49" s="504"/>
      <c r="CG49" s="474" t="s">
        <v>965</v>
      </c>
      <c r="CH49" s="474"/>
      <c r="CI49" s="474"/>
      <c r="CJ49" s="474"/>
      <c r="CK49" s="474"/>
      <c r="CL49" s="474"/>
      <c r="CM49" s="474"/>
      <c r="CN49" s="474"/>
    </row>
    <row r="50" spans="1:83" ht="13.5">
      <c r="A50" s="469"/>
      <c r="B50" s="469"/>
      <c r="C50" s="469"/>
      <c r="D50" s="469"/>
      <c r="E50" s="469"/>
      <c r="F50" s="469"/>
      <c r="G50" s="469"/>
      <c r="H50" s="469"/>
      <c r="I50" s="469"/>
      <c r="J50" s="469"/>
      <c r="K50" s="470"/>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70"/>
      <c r="BF50" s="469"/>
      <c r="BG50" s="469"/>
      <c r="BH50" s="469"/>
      <c r="BI50" s="469"/>
      <c r="BJ50" s="469"/>
      <c r="BK50" s="469"/>
      <c r="BL50" s="469"/>
      <c r="BM50" s="469"/>
      <c r="BN50" s="469"/>
      <c r="BO50" s="469"/>
      <c r="BP50" s="469"/>
      <c r="BQ50" s="470"/>
      <c r="BR50" s="469"/>
      <c r="BS50" s="469"/>
      <c r="BT50" s="469"/>
      <c r="BU50" s="469"/>
      <c r="BV50" s="469"/>
      <c r="BW50" s="469"/>
      <c r="BX50" s="469"/>
      <c r="BY50" s="469"/>
      <c r="BZ50" s="469"/>
      <c r="CA50" s="469"/>
      <c r="CB50" s="469"/>
      <c r="CC50" s="469"/>
      <c r="CD50" s="469"/>
      <c r="CE50" s="469"/>
    </row>
    <row r="51" spans="1:83" ht="13.5">
      <c r="A51" s="469"/>
      <c r="B51" s="469"/>
      <c r="C51" s="469"/>
      <c r="D51" s="469"/>
      <c r="E51" s="469"/>
      <c r="F51" s="469"/>
      <c r="G51" s="469"/>
      <c r="H51" s="469"/>
      <c r="I51" s="469"/>
      <c r="J51" s="469"/>
      <c r="K51" s="470"/>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70"/>
      <c r="BF51" s="469"/>
      <c r="BG51" s="469"/>
      <c r="BH51" s="469"/>
      <c r="BI51" s="469"/>
      <c r="BJ51" s="469"/>
      <c r="BK51" s="469"/>
      <c r="BL51" s="469"/>
      <c r="BM51" s="469"/>
      <c r="BN51" s="469"/>
      <c r="BO51" s="469"/>
      <c r="BP51" s="469"/>
      <c r="BQ51" s="470"/>
      <c r="BR51" s="469"/>
      <c r="BS51" s="469"/>
      <c r="BT51" s="469"/>
      <c r="BU51" s="469"/>
      <c r="BV51" s="469"/>
      <c r="BW51" s="469"/>
      <c r="BX51" s="469"/>
      <c r="BY51" s="469"/>
      <c r="BZ51" s="469"/>
      <c r="CA51" s="469"/>
      <c r="CB51" s="469"/>
      <c r="CC51" s="469"/>
      <c r="CD51" s="469"/>
      <c r="CE51" s="469"/>
    </row>
    <row r="52" spans="1:83" ht="13.5">
      <c r="A52" s="469"/>
      <c r="B52" s="469"/>
      <c r="C52" s="469"/>
      <c r="D52" s="469"/>
      <c r="E52" s="469"/>
      <c r="F52" s="469"/>
      <c r="G52" s="469"/>
      <c r="H52" s="469"/>
      <c r="I52" s="469"/>
      <c r="J52" s="469"/>
      <c r="K52" s="470"/>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70"/>
      <c r="BF52" s="493"/>
      <c r="BG52" s="469"/>
      <c r="BH52" s="469"/>
      <c r="BI52" s="469"/>
      <c r="BJ52" s="469"/>
      <c r="BK52" s="469"/>
      <c r="BL52" s="469"/>
      <c r="BM52" s="469"/>
      <c r="BN52" s="469"/>
      <c r="BO52" s="469"/>
      <c r="BP52" s="469"/>
      <c r="BQ52" s="470"/>
      <c r="BR52" s="469"/>
      <c r="BS52" s="469"/>
      <c r="BT52" s="469"/>
      <c r="BU52" s="469"/>
      <c r="BV52" s="469"/>
      <c r="BW52" s="469"/>
      <c r="BX52" s="469"/>
      <c r="BY52" s="469"/>
      <c r="BZ52" s="469"/>
      <c r="CA52" s="469"/>
      <c r="CB52" s="469"/>
      <c r="CC52" s="469"/>
      <c r="CD52" s="469"/>
      <c r="CE52" s="469"/>
    </row>
    <row r="53" spans="1:83" ht="13.5">
      <c r="A53" s="469"/>
      <c r="B53" s="469"/>
      <c r="C53" s="469"/>
      <c r="D53" s="469"/>
      <c r="E53" s="469"/>
      <c r="F53" s="469"/>
      <c r="G53" s="469"/>
      <c r="H53" s="469"/>
      <c r="I53" s="469"/>
      <c r="J53" s="469"/>
      <c r="K53" s="470"/>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70"/>
      <c r="BF53" s="469"/>
      <c r="BG53" s="469"/>
      <c r="BH53" s="469"/>
      <c r="BI53" s="469"/>
      <c r="BJ53" s="469"/>
      <c r="BK53" s="469"/>
      <c r="BL53" s="469"/>
      <c r="BM53" s="469"/>
      <c r="BN53" s="469"/>
      <c r="BO53" s="469"/>
      <c r="BP53" s="469"/>
      <c r="BQ53" s="470"/>
      <c r="BR53" s="469"/>
      <c r="BS53" s="469"/>
      <c r="BT53" s="469"/>
      <c r="BU53" s="469"/>
      <c r="BV53" s="469"/>
      <c r="BW53" s="469"/>
      <c r="BX53" s="469"/>
      <c r="BY53" s="469"/>
      <c r="BZ53" s="469"/>
      <c r="CA53" s="469"/>
      <c r="CB53" s="469"/>
      <c r="CC53" s="469"/>
      <c r="CD53" s="469"/>
      <c r="CE53" s="469"/>
    </row>
    <row r="54" spans="1:83" ht="13.5">
      <c r="A54" s="469"/>
      <c r="B54" s="469"/>
      <c r="C54" s="469"/>
      <c r="D54" s="469"/>
      <c r="E54" s="469"/>
      <c r="F54" s="469"/>
      <c r="G54" s="469"/>
      <c r="H54" s="469"/>
      <c r="I54" s="469"/>
      <c r="J54" s="469"/>
      <c r="K54" s="470"/>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c r="AT54" s="469"/>
      <c r="AU54" s="469"/>
      <c r="AV54" s="469"/>
      <c r="AW54" s="469"/>
      <c r="AX54" s="469"/>
      <c r="AY54" s="469"/>
      <c r="AZ54" s="469"/>
      <c r="BA54" s="469"/>
      <c r="BB54" s="469"/>
      <c r="BC54" s="469"/>
      <c r="BD54" s="469"/>
      <c r="BE54" s="470"/>
      <c r="BF54" s="469"/>
      <c r="BG54" s="469"/>
      <c r="BH54" s="469"/>
      <c r="BI54" s="469"/>
      <c r="BJ54" s="469"/>
      <c r="BK54" s="469"/>
      <c r="BL54" s="469"/>
      <c r="BM54" s="469"/>
      <c r="BN54" s="469"/>
      <c r="BO54" s="469"/>
      <c r="BP54" s="469"/>
      <c r="BQ54" s="470"/>
      <c r="BR54" s="469"/>
      <c r="BS54" s="469"/>
      <c r="BT54" s="469"/>
      <c r="BU54" s="469"/>
      <c r="BV54" s="469"/>
      <c r="BW54" s="469"/>
      <c r="BX54" s="469"/>
      <c r="BY54" s="469"/>
      <c r="BZ54" s="469"/>
      <c r="CA54" s="469"/>
      <c r="CB54" s="469"/>
      <c r="CC54" s="469"/>
      <c r="CD54" s="469"/>
      <c r="CE54" s="469"/>
    </row>
    <row r="55" spans="1:83" ht="13.5">
      <c r="A55" s="469"/>
      <c r="B55" s="469"/>
      <c r="C55" s="469"/>
      <c r="D55" s="469"/>
      <c r="E55" s="469"/>
      <c r="F55" s="469"/>
      <c r="G55" s="469"/>
      <c r="H55" s="469"/>
      <c r="I55" s="469"/>
      <c r="J55" s="469"/>
      <c r="K55" s="470"/>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69"/>
      <c r="AY55" s="469"/>
      <c r="AZ55" s="469"/>
      <c r="BA55" s="469"/>
      <c r="BB55" s="469"/>
      <c r="BC55" s="469"/>
      <c r="BD55" s="469"/>
      <c r="BE55" s="470"/>
      <c r="BF55" s="469"/>
      <c r="BG55" s="469"/>
      <c r="BH55" s="469"/>
      <c r="BI55" s="469"/>
      <c r="BJ55" s="469"/>
      <c r="BK55" s="469"/>
      <c r="BL55" s="469"/>
      <c r="BM55" s="469"/>
      <c r="BN55" s="469"/>
      <c r="BO55" s="469"/>
      <c r="BP55" s="469"/>
      <c r="BQ55" s="470"/>
      <c r="BR55" s="469"/>
      <c r="BS55" s="469"/>
      <c r="BT55" s="469"/>
      <c r="BU55" s="469"/>
      <c r="BV55" s="469"/>
      <c r="BW55" s="469"/>
      <c r="BX55" s="469"/>
      <c r="BY55" s="469"/>
      <c r="BZ55" s="469"/>
      <c r="CA55" s="469"/>
      <c r="CB55" s="469"/>
      <c r="CC55" s="469"/>
      <c r="CD55" s="469"/>
      <c r="CE55" s="469"/>
    </row>
    <row r="56" spans="1:83" ht="13.5">
      <c r="A56" s="469"/>
      <c r="B56" s="469"/>
      <c r="C56" s="469"/>
      <c r="D56" s="469"/>
      <c r="E56" s="469"/>
      <c r="F56" s="469"/>
      <c r="G56" s="469"/>
      <c r="H56" s="469"/>
      <c r="I56" s="469"/>
      <c r="J56" s="469"/>
      <c r="K56" s="470"/>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c r="AT56" s="469"/>
      <c r="AU56" s="469"/>
      <c r="AV56" s="469"/>
      <c r="AW56" s="469"/>
      <c r="AX56" s="469"/>
      <c r="AY56" s="469"/>
      <c r="AZ56" s="469"/>
      <c r="BA56" s="469"/>
      <c r="BB56" s="469"/>
      <c r="BC56" s="469"/>
      <c r="BD56" s="469"/>
      <c r="BE56" s="470"/>
      <c r="BF56" s="542"/>
      <c r="BG56" s="469"/>
      <c r="BH56" s="469"/>
      <c r="BI56" s="469"/>
      <c r="BJ56" s="469"/>
      <c r="BK56" s="469"/>
      <c r="BL56" s="469"/>
      <c r="BM56" s="469"/>
      <c r="BN56" s="469"/>
      <c r="BO56" s="469"/>
      <c r="BP56" s="469"/>
      <c r="BQ56" s="470"/>
      <c r="BR56" s="469"/>
      <c r="BS56" s="469"/>
      <c r="BT56" s="469"/>
      <c r="BU56" s="469"/>
      <c r="BV56" s="469"/>
      <c r="BW56" s="469"/>
      <c r="BX56" s="469"/>
      <c r="BY56" s="469"/>
      <c r="BZ56" s="469"/>
      <c r="CA56" s="469"/>
      <c r="CB56" s="469"/>
      <c r="CC56" s="469"/>
      <c r="CD56" s="469"/>
      <c r="CE56" s="469"/>
    </row>
    <row r="57" spans="1:83" ht="13.5">
      <c r="A57" s="469"/>
      <c r="B57" s="469"/>
      <c r="C57" s="469"/>
      <c r="D57" s="469"/>
      <c r="E57" s="469"/>
      <c r="F57" s="469"/>
      <c r="G57" s="469"/>
      <c r="H57" s="469"/>
      <c r="I57" s="469"/>
      <c r="J57" s="469"/>
      <c r="K57" s="470"/>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69"/>
      <c r="AY57" s="469"/>
      <c r="AZ57" s="469"/>
      <c r="BA57" s="469"/>
      <c r="BB57" s="469"/>
      <c r="BC57" s="469"/>
      <c r="BD57" s="469"/>
      <c r="BE57" s="470"/>
      <c r="BF57" s="542"/>
      <c r="BG57" s="469"/>
      <c r="BH57" s="469"/>
      <c r="BI57" s="469"/>
      <c r="BJ57" s="469"/>
      <c r="BK57" s="469"/>
      <c r="BL57" s="469"/>
      <c r="BM57" s="469"/>
      <c r="BN57" s="469"/>
      <c r="BO57" s="469"/>
      <c r="BP57" s="469"/>
      <c r="BQ57" s="470"/>
      <c r="BR57" s="469"/>
      <c r="BS57" s="469"/>
      <c r="BT57" s="469"/>
      <c r="BU57" s="469"/>
      <c r="BV57" s="469"/>
      <c r="BW57" s="469"/>
      <c r="BX57" s="469"/>
      <c r="BY57" s="469"/>
      <c r="BZ57" s="469"/>
      <c r="CA57" s="469"/>
      <c r="CB57" s="469"/>
      <c r="CC57" s="469"/>
      <c r="CD57" s="469"/>
      <c r="CE57" s="469"/>
    </row>
    <row r="58" spans="1:83" ht="13.5">
      <c r="A58" s="469"/>
      <c r="B58" s="469"/>
      <c r="C58" s="469"/>
      <c r="D58" s="469"/>
      <c r="E58" s="469"/>
      <c r="F58" s="469"/>
      <c r="G58" s="469"/>
      <c r="H58" s="469"/>
      <c r="I58" s="469"/>
      <c r="J58" s="469"/>
      <c r="K58" s="470"/>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c r="AX58" s="469"/>
      <c r="AY58" s="469"/>
      <c r="AZ58" s="469"/>
      <c r="BA58" s="469"/>
      <c r="BB58" s="469"/>
      <c r="BC58" s="469"/>
      <c r="BD58" s="469"/>
      <c r="BE58" s="470"/>
      <c r="BF58" s="542"/>
      <c r="BG58" s="469"/>
      <c r="BH58" s="469"/>
      <c r="BI58" s="469"/>
      <c r="BJ58" s="469"/>
      <c r="BK58" s="469"/>
      <c r="BL58" s="469"/>
      <c r="BM58" s="469"/>
      <c r="BN58" s="469"/>
      <c r="BO58" s="469"/>
      <c r="BP58" s="469"/>
      <c r="BQ58" s="470"/>
      <c r="BR58" s="469"/>
      <c r="BS58" s="469"/>
      <c r="BT58" s="469"/>
      <c r="BU58" s="469"/>
      <c r="BV58" s="469"/>
      <c r="BW58" s="469"/>
      <c r="BX58" s="469"/>
      <c r="BY58" s="469"/>
      <c r="BZ58" s="469"/>
      <c r="CA58" s="469"/>
      <c r="CB58" s="469"/>
      <c r="CC58" s="469"/>
      <c r="CD58" s="469"/>
      <c r="CE58" s="469"/>
    </row>
    <row r="59" spans="1:83" ht="13.5">
      <c r="A59" s="469"/>
      <c r="B59" s="469"/>
      <c r="C59" s="469"/>
      <c r="D59" s="469"/>
      <c r="E59" s="469"/>
      <c r="F59" s="469"/>
      <c r="G59" s="469"/>
      <c r="H59" s="469"/>
      <c r="I59" s="469"/>
      <c r="J59" s="469"/>
      <c r="K59" s="470"/>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69"/>
      <c r="AY59" s="469"/>
      <c r="AZ59" s="469"/>
      <c r="BA59" s="469"/>
      <c r="BB59" s="469"/>
      <c r="BC59" s="469"/>
      <c r="BD59" s="469"/>
      <c r="BE59" s="470"/>
      <c r="BF59" s="469"/>
      <c r="BG59" s="469"/>
      <c r="BH59" s="469"/>
      <c r="BI59" s="469"/>
      <c r="BJ59" s="469"/>
      <c r="BK59" s="469"/>
      <c r="BL59" s="469"/>
      <c r="BM59" s="469"/>
      <c r="BN59" s="469"/>
      <c r="BO59" s="469"/>
      <c r="BP59" s="469"/>
      <c r="BQ59" s="470"/>
      <c r="BR59" s="469"/>
      <c r="BS59" s="469"/>
      <c r="BT59" s="469"/>
      <c r="BU59" s="469"/>
      <c r="BV59" s="469"/>
      <c r="BW59" s="469"/>
      <c r="BX59" s="469"/>
      <c r="BY59" s="469"/>
      <c r="BZ59" s="469"/>
      <c r="CA59" s="469"/>
      <c r="CB59" s="469"/>
      <c r="CC59" s="469"/>
      <c r="CD59" s="469"/>
      <c r="CE59" s="469"/>
    </row>
    <row r="60" spans="1:92" ht="13.5">
      <c r="A60" s="469"/>
      <c r="B60" s="469"/>
      <c r="C60" s="469"/>
      <c r="D60" s="469"/>
      <c r="E60" s="469"/>
      <c r="F60" s="469"/>
      <c r="G60" s="469"/>
      <c r="H60" s="469"/>
      <c r="I60" s="469"/>
      <c r="J60" s="469"/>
      <c r="K60" s="470"/>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c r="AT60" s="469"/>
      <c r="AU60" s="469"/>
      <c r="AV60" s="469"/>
      <c r="AW60" s="469"/>
      <c r="AX60" s="469"/>
      <c r="AY60" s="469"/>
      <c r="AZ60" s="469"/>
      <c r="BA60" s="469"/>
      <c r="BB60" s="469"/>
      <c r="BC60" s="469"/>
      <c r="BD60" s="469"/>
      <c r="BE60" s="470"/>
      <c r="BF60" s="469"/>
      <c r="BG60" s="469"/>
      <c r="BH60" s="469"/>
      <c r="BI60" s="469"/>
      <c r="BJ60" s="469"/>
      <c r="BK60" s="469"/>
      <c r="BL60" s="469"/>
      <c r="BM60" s="469"/>
      <c r="BN60" s="469"/>
      <c r="BO60" s="469"/>
      <c r="BP60" s="469"/>
      <c r="BQ60" s="470"/>
      <c r="BR60" s="469"/>
      <c r="BS60" s="469"/>
      <c r="BT60" s="469"/>
      <c r="BU60" s="469"/>
      <c r="CE60" s="469"/>
      <c r="CM60" s="1020"/>
      <c r="CN60" s="1021"/>
    </row>
    <row r="61" spans="1:83" ht="13.5">
      <c r="A61" s="469"/>
      <c r="B61" s="469"/>
      <c r="C61" s="469"/>
      <c r="D61" s="469"/>
      <c r="E61" s="469"/>
      <c r="F61" s="469"/>
      <c r="G61" s="469"/>
      <c r="H61" s="469"/>
      <c r="I61" s="469"/>
      <c r="J61" s="469"/>
      <c r="K61" s="470"/>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69"/>
      <c r="AY61" s="469"/>
      <c r="AZ61" s="469"/>
      <c r="BA61" s="469"/>
      <c r="BB61" s="469"/>
      <c r="BC61" s="469"/>
      <c r="BD61" s="469"/>
      <c r="BE61" s="470"/>
      <c r="BF61" s="469"/>
      <c r="BG61" s="469"/>
      <c r="BH61" s="469"/>
      <c r="BI61" s="469"/>
      <c r="BJ61" s="469"/>
      <c r="BK61" s="469"/>
      <c r="BL61" s="469"/>
      <c r="BM61" s="469"/>
      <c r="BN61" s="469"/>
      <c r="BO61" s="469"/>
      <c r="BP61" s="469"/>
      <c r="BQ61" s="470"/>
      <c r="BR61" s="469"/>
      <c r="BS61" s="469"/>
      <c r="BT61" s="469"/>
      <c r="BU61" s="469"/>
      <c r="CE61" s="469"/>
    </row>
    <row r="62" spans="1:86" ht="13.5">
      <c r="A62" s="469"/>
      <c r="C62" s="469"/>
      <c r="D62" s="469"/>
      <c r="E62" s="469"/>
      <c r="F62" s="469"/>
      <c r="G62" s="469"/>
      <c r="H62" s="469"/>
      <c r="I62" s="469"/>
      <c r="J62" s="469"/>
      <c r="K62" s="470"/>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69"/>
      <c r="AL62" s="469"/>
      <c r="AM62" s="469"/>
      <c r="AN62" s="469"/>
      <c r="AO62" s="469"/>
      <c r="AP62" s="469"/>
      <c r="AQ62" s="469"/>
      <c r="AR62" s="469"/>
      <c r="AS62" s="469"/>
      <c r="AT62" s="469"/>
      <c r="AU62" s="469"/>
      <c r="AV62" s="469"/>
      <c r="AW62" s="469"/>
      <c r="AX62" s="469"/>
      <c r="AY62" s="469"/>
      <c r="AZ62" s="469"/>
      <c r="BA62" s="469"/>
      <c r="BB62" s="469"/>
      <c r="BC62" s="469"/>
      <c r="BD62" s="469"/>
      <c r="BE62" s="470"/>
      <c r="BF62" s="469"/>
      <c r="BG62" s="469"/>
      <c r="BH62" s="469"/>
      <c r="BI62" s="469"/>
      <c r="BJ62" s="469"/>
      <c r="BK62" s="469"/>
      <c r="BL62" s="469"/>
      <c r="BM62" s="469"/>
      <c r="BN62" s="469"/>
      <c r="BO62" s="469"/>
      <c r="BP62" s="469"/>
      <c r="BQ62" s="470"/>
      <c r="BR62" s="469"/>
      <c r="BS62" s="469"/>
      <c r="BT62" s="469"/>
      <c r="BU62" s="469"/>
      <c r="CE62" s="469"/>
      <c r="CH62" s="401"/>
    </row>
    <row r="63" spans="1:83" ht="13.5">
      <c r="A63" s="469"/>
      <c r="C63" s="469"/>
      <c r="D63" s="469"/>
      <c r="E63" s="469"/>
      <c r="F63" s="469"/>
      <c r="G63" s="469"/>
      <c r="H63" s="469"/>
      <c r="I63" s="469"/>
      <c r="J63" s="469"/>
      <c r="K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469"/>
      <c r="AY63" s="469"/>
      <c r="AZ63" s="469"/>
      <c r="BA63" s="469"/>
      <c r="BB63" s="469"/>
      <c r="BC63" s="469"/>
      <c r="BD63" s="469"/>
      <c r="BE63" s="470"/>
      <c r="BF63" s="469"/>
      <c r="BG63" s="469"/>
      <c r="BH63" s="469"/>
      <c r="BI63" s="469"/>
      <c r="BJ63" s="469"/>
      <c r="BK63" s="469"/>
      <c r="BL63" s="469"/>
      <c r="BM63" s="469"/>
      <c r="BN63" s="469"/>
      <c r="BO63" s="469"/>
      <c r="BP63" s="469"/>
      <c r="BQ63" s="470"/>
      <c r="BR63" s="469"/>
      <c r="BS63" s="469"/>
      <c r="BT63" s="469"/>
      <c r="BU63" s="469"/>
      <c r="CE63" s="469"/>
    </row>
    <row r="64" spans="1:83" ht="13.5">
      <c r="A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c r="AJ64" s="469"/>
      <c r="AK64" s="469"/>
      <c r="AL64" s="469"/>
      <c r="AM64" s="469"/>
      <c r="AN64" s="469"/>
      <c r="AO64" s="469"/>
      <c r="AP64" s="469"/>
      <c r="AQ64" s="469"/>
      <c r="AR64" s="469"/>
      <c r="AS64" s="469"/>
      <c r="AT64" s="469"/>
      <c r="AU64" s="469"/>
      <c r="AV64" s="469"/>
      <c r="AW64" s="469"/>
      <c r="AX64" s="469"/>
      <c r="AY64" s="469"/>
      <c r="AZ64" s="469"/>
      <c r="BA64" s="469"/>
      <c r="BB64" s="469"/>
      <c r="BC64" s="469"/>
      <c r="BD64" s="469"/>
      <c r="BE64" s="469"/>
      <c r="BF64" s="469"/>
      <c r="BG64" s="469"/>
      <c r="BH64" s="469"/>
      <c r="BI64" s="469"/>
      <c r="BJ64" s="469"/>
      <c r="BK64" s="469"/>
      <c r="BL64" s="469"/>
      <c r="BM64" s="469"/>
      <c r="BN64" s="469"/>
      <c r="BO64" s="469"/>
      <c r="BP64" s="469"/>
      <c r="BQ64" s="470"/>
      <c r="BR64" s="469"/>
      <c r="BS64" s="469"/>
      <c r="BT64" s="469"/>
      <c r="BU64" s="469"/>
      <c r="CE64" s="469"/>
    </row>
    <row r="65" spans="1:83" ht="13.5">
      <c r="A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BF65" s="469"/>
      <c r="BG65" s="469"/>
      <c r="BH65" s="469"/>
      <c r="BI65" s="469"/>
      <c r="BJ65" s="469"/>
      <c r="BK65" s="469"/>
      <c r="BL65" s="469"/>
      <c r="BM65" s="469"/>
      <c r="BN65" s="469"/>
      <c r="BO65" s="469"/>
      <c r="BP65" s="469"/>
      <c r="BQ65" s="470"/>
      <c r="BR65" s="469"/>
      <c r="BS65" s="469"/>
      <c r="BT65" s="469"/>
      <c r="BU65" s="469"/>
      <c r="CE65" s="469"/>
    </row>
    <row r="66" spans="1:83" ht="13.5">
      <c r="A66" s="469"/>
      <c r="M66" s="469"/>
      <c r="N66" s="469"/>
      <c r="O66" s="469"/>
      <c r="P66" s="469"/>
      <c r="Q66" s="469"/>
      <c r="R66" s="469"/>
      <c r="S66" s="469"/>
      <c r="T66" s="469"/>
      <c r="U66" s="469"/>
      <c r="V66" s="469"/>
      <c r="W66" s="469"/>
      <c r="X66" s="469"/>
      <c r="Y66" s="469"/>
      <c r="Z66" s="469"/>
      <c r="AA66" s="469"/>
      <c r="AB66" s="469"/>
      <c r="AC66" s="469"/>
      <c r="AD66" s="469"/>
      <c r="AE66" s="469"/>
      <c r="AF66" s="469"/>
      <c r="BF66" s="469"/>
      <c r="BG66" s="469"/>
      <c r="BH66" s="469"/>
      <c r="BI66" s="469"/>
      <c r="BJ66" s="469"/>
      <c r="BK66" s="469"/>
      <c r="BL66" s="469"/>
      <c r="BM66" s="469"/>
      <c r="BN66" s="469"/>
      <c r="BO66" s="469"/>
      <c r="BP66" s="469"/>
      <c r="BQ66" s="470"/>
      <c r="BR66" s="469"/>
      <c r="BS66" s="469"/>
      <c r="BT66" s="469"/>
      <c r="BU66" s="469"/>
      <c r="CE66" s="469"/>
    </row>
    <row r="67" spans="1:83" ht="13.5">
      <c r="A67" s="469"/>
      <c r="M67" s="469"/>
      <c r="N67" s="469"/>
      <c r="O67" s="469"/>
      <c r="P67" s="469"/>
      <c r="Q67" s="469"/>
      <c r="R67" s="469"/>
      <c r="S67" s="469"/>
      <c r="T67" s="469"/>
      <c r="U67" s="469"/>
      <c r="V67" s="469"/>
      <c r="W67" s="469"/>
      <c r="X67" s="469"/>
      <c r="Y67" s="469"/>
      <c r="Z67" s="469"/>
      <c r="AA67" s="469"/>
      <c r="AB67" s="469"/>
      <c r="AC67" s="469"/>
      <c r="AD67" s="469"/>
      <c r="AE67" s="469"/>
      <c r="AF67" s="469"/>
      <c r="BH67" s="469"/>
      <c r="BI67" s="469"/>
      <c r="BJ67" s="469"/>
      <c r="BK67" s="469"/>
      <c r="BL67" s="469"/>
      <c r="BM67" s="469"/>
      <c r="BN67" s="469"/>
      <c r="BO67" s="469"/>
      <c r="BP67" s="469"/>
      <c r="BQ67" s="469"/>
      <c r="BR67" s="469"/>
      <c r="BS67" s="469"/>
      <c r="BT67" s="469"/>
      <c r="BU67" s="469"/>
      <c r="CE67" s="469"/>
    </row>
  </sheetData>
  <sheetProtection/>
  <mergeCells count="43">
    <mergeCell ref="CF13:CN14"/>
    <mergeCell ref="AH8:AN8"/>
    <mergeCell ref="CF8:CK8"/>
    <mergeCell ref="B9:G9"/>
    <mergeCell ref="AU9:AV9"/>
    <mergeCell ref="M10:O10"/>
    <mergeCell ref="BG10:BQ10"/>
    <mergeCell ref="BS10:CD10"/>
    <mergeCell ref="CF10:CL10"/>
    <mergeCell ref="X16:AD17"/>
    <mergeCell ref="AE16:AE17"/>
    <mergeCell ref="BH16:BO17"/>
    <mergeCell ref="CM10:CN10"/>
    <mergeCell ref="I11:K11"/>
    <mergeCell ref="AQ11:AS11"/>
    <mergeCell ref="BC11:BE11"/>
    <mergeCell ref="BG11:BQ11"/>
    <mergeCell ref="AI12:AQ13"/>
    <mergeCell ref="AR12:AR13"/>
    <mergeCell ref="BP16:BQ17"/>
    <mergeCell ref="BT16:CB17"/>
    <mergeCell ref="CC16:CD17"/>
    <mergeCell ref="CF17:CN18"/>
    <mergeCell ref="I19:J19"/>
    <mergeCell ref="AQ19:AR19"/>
    <mergeCell ref="BC19:BD19"/>
    <mergeCell ref="M16:S17"/>
    <mergeCell ref="T16:T17"/>
    <mergeCell ref="U16:U17"/>
    <mergeCell ref="I23:J23"/>
    <mergeCell ref="BC25:BD25"/>
    <mergeCell ref="AQ26:AR26"/>
    <mergeCell ref="BV26:CC26"/>
    <mergeCell ref="BC28:BD28"/>
    <mergeCell ref="BJ28:BP28"/>
    <mergeCell ref="I45:J45"/>
    <mergeCell ref="CM60:CN60"/>
    <mergeCell ref="I26:J26"/>
    <mergeCell ref="BC33:BD33"/>
    <mergeCell ref="I33:J33"/>
    <mergeCell ref="AQ37:AR37"/>
    <mergeCell ref="I37:J37"/>
    <mergeCell ref="I40:J40"/>
  </mergeCells>
  <printOptions/>
  <pageMargins left="0.7" right="0.7" top="0.75" bottom="0.75" header="0.3" footer="0.3"/>
  <pageSetup horizontalDpi="600" verticalDpi="600" orientation="portrait" paperSize="9" scale="87" r:id="rId1"/>
  <colBreaks count="1" manualBreakCount="1">
    <brk id="58" max="65535" man="1"/>
  </colBreaks>
</worksheet>
</file>

<file path=xl/worksheets/sheet3.xml><?xml version="1.0" encoding="utf-8"?>
<worksheet xmlns="http://schemas.openxmlformats.org/spreadsheetml/2006/main" xmlns:r="http://schemas.openxmlformats.org/officeDocument/2006/relationships">
  <dimension ref="A1:W57"/>
  <sheetViews>
    <sheetView showGridLines="0" zoomScalePageLayoutView="0" workbookViewId="0" topLeftCell="A1">
      <pane xSplit="5" ySplit="6" topLeftCell="O7" activePane="bottomRight" state="frozen"/>
      <selection pane="topLeft" activeCell="A1" sqref="A1:H1"/>
      <selection pane="topRight" activeCell="A1" sqref="A1:H1"/>
      <selection pane="bottomLeft" activeCell="A1" sqref="A1:H1"/>
      <selection pane="bottomRight" activeCell="A1" sqref="A1:J1"/>
    </sheetView>
  </sheetViews>
  <sheetFormatPr defaultColWidth="9.00390625" defaultRowHeight="13.5" customHeight="1"/>
  <cols>
    <col min="1" max="1" width="1.625" style="17" customWidth="1"/>
    <col min="2" max="3" width="2.625" style="17" customWidth="1"/>
    <col min="4" max="4" width="23.625" style="17" customWidth="1"/>
    <col min="5" max="5" width="1.625" style="17" customWidth="1"/>
    <col min="6" max="23" width="11.625" style="17" customWidth="1"/>
    <col min="24" max="27" width="14.125" style="17" customWidth="1"/>
    <col min="28" max="16384" width="9.00390625" style="17" customWidth="1"/>
  </cols>
  <sheetData>
    <row r="1" spans="1:10" ht="19.5" customHeight="1">
      <c r="A1" s="686" t="s">
        <v>313</v>
      </c>
      <c r="B1" s="686"/>
      <c r="C1" s="686"/>
      <c r="D1" s="686"/>
      <c r="E1" s="686"/>
      <c r="F1" s="686"/>
      <c r="G1" s="686"/>
      <c r="H1" s="686"/>
      <c r="I1" s="686"/>
      <c r="J1" s="686"/>
    </row>
    <row r="2" ht="19.5" customHeight="1"/>
    <row r="3" spans="1:10" ht="13.5" customHeight="1">
      <c r="A3" s="65" t="s">
        <v>308</v>
      </c>
      <c r="B3" s="65"/>
      <c r="C3" s="65"/>
      <c r="D3" s="65"/>
      <c r="E3" s="65"/>
      <c r="F3" s="65"/>
      <c r="H3" s="65"/>
      <c r="I3" s="65"/>
      <c r="J3" s="65"/>
    </row>
    <row r="4" spans="1:23" ht="15" customHeight="1">
      <c r="A4" s="687" t="s">
        <v>312</v>
      </c>
      <c r="B4" s="687"/>
      <c r="C4" s="687"/>
      <c r="D4" s="687"/>
      <c r="E4" s="688"/>
      <c r="F4" s="285" t="s">
        <v>586</v>
      </c>
      <c r="G4" s="285" t="s">
        <v>590</v>
      </c>
      <c r="H4" s="285" t="s">
        <v>591</v>
      </c>
      <c r="I4" s="285" t="s">
        <v>592</v>
      </c>
      <c r="J4" s="285" t="s">
        <v>593</v>
      </c>
      <c r="K4" s="285" t="s">
        <v>594</v>
      </c>
      <c r="L4" s="285" t="s">
        <v>595</v>
      </c>
      <c r="M4" s="285" t="s">
        <v>596</v>
      </c>
      <c r="N4" s="285" t="s">
        <v>597</v>
      </c>
      <c r="O4" s="285" t="s">
        <v>598</v>
      </c>
      <c r="P4" s="285" t="s">
        <v>599</v>
      </c>
      <c r="Q4" s="285" t="s">
        <v>600</v>
      </c>
      <c r="R4" s="285" t="s">
        <v>601</v>
      </c>
      <c r="S4" s="287" t="s">
        <v>614</v>
      </c>
      <c r="T4" s="283" t="s">
        <v>711</v>
      </c>
      <c r="U4" s="283" t="s">
        <v>749</v>
      </c>
      <c r="V4" s="283" t="s">
        <v>783</v>
      </c>
      <c r="W4" s="283" t="s">
        <v>1077</v>
      </c>
    </row>
    <row r="5" spans="1:23" ht="15" customHeight="1">
      <c r="A5" s="689"/>
      <c r="B5" s="689"/>
      <c r="C5" s="689"/>
      <c r="D5" s="689"/>
      <c r="E5" s="690"/>
      <c r="F5" s="278" t="s">
        <v>585</v>
      </c>
      <c r="G5" s="278" t="s">
        <v>589</v>
      </c>
      <c r="H5" s="278" t="s">
        <v>602</v>
      </c>
      <c r="I5" s="278" t="s">
        <v>603</v>
      </c>
      <c r="J5" s="278" t="s">
        <v>604</v>
      </c>
      <c r="K5" s="278" t="s">
        <v>605</v>
      </c>
      <c r="L5" s="278" t="s">
        <v>606</v>
      </c>
      <c r="M5" s="278" t="s">
        <v>607</v>
      </c>
      <c r="N5" s="278" t="s">
        <v>608</v>
      </c>
      <c r="O5" s="278" t="s">
        <v>609</v>
      </c>
      <c r="P5" s="278" t="s">
        <v>610</v>
      </c>
      <c r="Q5" s="278" t="s">
        <v>611</v>
      </c>
      <c r="R5" s="278" t="s">
        <v>612</v>
      </c>
      <c r="S5" s="279" t="s">
        <v>616</v>
      </c>
      <c r="T5" s="309" t="s">
        <v>750</v>
      </c>
      <c r="U5" s="309" t="s">
        <v>751</v>
      </c>
      <c r="V5" s="309" t="s">
        <v>784</v>
      </c>
      <c r="W5" s="309" t="s">
        <v>1078</v>
      </c>
    </row>
    <row r="6" spans="1:23" ht="15" customHeight="1">
      <c r="A6" s="691"/>
      <c r="B6" s="691"/>
      <c r="C6" s="691"/>
      <c r="D6" s="691"/>
      <c r="E6" s="692"/>
      <c r="F6" s="281" t="s">
        <v>588</v>
      </c>
      <c r="G6" s="280" t="s">
        <v>588</v>
      </c>
      <c r="H6" s="280" t="s">
        <v>588</v>
      </c>
      <c r="I6" s="280" t="s">
        <v>588</v>
      </c>
      <c r="J6" s="280" t="s">
        <v>588</v>
      </c>
      <c r="K6" s="280" t="s">
        <v>588</v>
      </c>
      <c r="L6" s="280" t="s">
        <v>588</v>
      </c>
      <c r="M6" s="280" t="s">
        <v>588</v>
      </c>
      <c r="N6" s="280" t="s">
        <v>588</v>
      </c>
      <c r="O6" s="280" t="s">
        <v>588</v>
      </c>
      <c r="P6" s="280" t="s">
        <v>588</v>
      </c>
      <c r="Q6" s="280" t="s">
        <v>588</v>
      </c>
      <c r="R6" s="280" t="s">
        <v>588</v>
      </c>
      <c r="S6" s="286" t="s">
        <v>712</v>
      </c>
      <c r="T6" s="284" t="s">
        <v>753</v>
      </c>
      <c r="U6" s="284" t="s">
        <v>785</v>
      </c>
      <c r="V6" s="284" t="s">
        <v>785</v>
      </c>
      <c r="W6" s="284" t="s">
        <v>613</v>
      </c>
    </row>
    <row r="7" spans="1:23" s="33" customFormat="1" ht="15" customHeight="1">
      <c r="A7" s="73"/>
      <c r="B7" s="679" t="s">
        <v>450</v>
      </c>
      <c r="C7" s="679"/>
      <c r="D7" s="679"/>
      <c r="E7" s="73"/>
      <c r="F7" s="74">
        <f aca="true" t="shared" si="0" ref="F7:K7">SUM(F8,F25,F40)</f>
        <v>114869805</v>
      </c>
      <c r="G7" s="74">
        <f t="shared" si="0"/>
        <v>230817245</v>
      </c>
      <c r="H7" s="74">
        <f t="shared" si="0"/>
        <v>192323623</v>
      </c>
      <c r="I7" s="74">
        <f t="shared" si="0"/>
        <v>176874931</v>
      </c>
      <c r="J7" s="74">
        <f t="shared" si="0"/>
        <v>180331306</v>
      </c>
      <c r="K7" s="74">
        <f t="shared" si="0"/>
        <v>174122579</v>
      </c>
      <c r="L7" s="74">
        <f aca="true" t="shared" si="1" ref="L7:Q7">SUM(L8,L25,L40)</f>
        <v>175986817</v>
      </c>
      <c r="M7" s="74">
        <f t="shared" si="1"/>
        <v>165492438</v>
      </c>
      <c r="N7" s="74">
        <f t="shared" si="1"/>
        <v>168861138.055</v>
      </c>
      <c r="O7" s="74">
        <f t="shared" si="1"/>
        <v>193026019</v>
      </c>
      <c r="P7" s="74">
        <f t="shared" si="1"/>
        <v>175385957</v>
      </c>
      <c r="Q7" s="74">
        <f t="shared" si="1"/>
        <v>173236569</v>
      </c>
      <c r="R7" s="74">
        <f aca="true" t="shared" si="2" ref="R7:W7">SUM(R8,R25,R40)</f>
        <v>172861064</v>
      </c>
      <c r="S7" s="74">
        <f t="shared" si="2"/>
        <v>172400169</v>
      </c>
      <c r="T7" s="310">
        <f t="shared" si="2"/>
        <v>171386400</v>
      </c>
      <c r="U7" s="310">
        <f t="shared" si="2"/>
        <v>194842622</v>
      </c>
      <c r="V7" s="310">
        <f t="shared" si="2"/>
        <v>185379771</v>
      </c>
      <c r="W7" s="310">
        <f t="shared" si="2"/>
        <v>179446310</v>
      </c>
    </row>
    <row r="8" spans="1:23" s="33" customFormat="1" ht="15" customHeight="1">
      <c r="A8" s="73"/>
      <c r="B8" s="679" t="s">
        <v>314</v>
      </c>
      <c r="C8" s="679"/>
      <c r="D8" s="679"/>
      <c r="E8" s="73"/>
      <c r="F8" s="74">
        <f aca="true" t="shared" si="3" ref="F8:K8">SUM(F9:F24)</f>
        <v>66172542</v>
      </c>
      <c r="G8" s="74">
        <f t="shared" si="3"/>
        <v>114252979</v>
      </c>
      <c r="H8" s="74">
        <f t="shared" si="3"/>
        <v>96370599</v>
      </c>
      <c r="I8" s="74">
        <f t="shared" si="3"/>
        <v>99133877</v>
      </c>
      <c r="J8" s="74">
        <f t="shared" si="3"/>
        <v>103186435</v>
      </c>
      <c r="K8" s="74">
        <f t="shared" si="3"/>
        <v>105442329</v>
      </c>
      <c r="L8" s="74">
        <f aca="true" t="shared" si="4" ref="L8:Q8">SUM(L9:L24)</f>
        <v>105333809</v>
      </c>
      <c r="M8" s="74">
        <f t="shared" si="4"/>
        <v>91522956</v>
      </c>
      <c r="N8" s="74">
        <f t="shared" si="4"/>
        <v>95035449.055</v>
      </c>
      <c r="O8" s="74">
        <f t="shared" si="4"/>
        <v>101515474</v>
      </c>
      <c r="P8" s="74">
        <f t="shared" si="4"/>
        <v>96514989</v>
      </c>
      <c r="Q8" s="74">
        <f t="shared" si="4"/>
        <v>95296602</v>
      </c>
      <c r="R8" s="74">
        <f aca="true" t="shared" si="5" ref="R8:W8">SUM(R9:R24)</f>
        <v>94788755</v>
      </c>
      <c r="S8" s="74">
        <f t="shared" si="5"/>
        <v>92579073</v>
      </c>
      <c r="T8" s="310">
        <f t="shared" si="5"/>
        <v>93633512</v>
      </c>
      <c r="U8" s="310">
        <f t="shared" si="5"/>
        <v>116860391</v>
      </c>
      <c r="V8" s="310">
        <f t="shared" si="5"/>
        <v>102758316</v>
      </c>
      <c r="W8" s="310">
        <f t="shared" si="5"/>
        <v>95100000</v>
      </c>
    </row>
    <row r="9" spans="3:23" ht="15" customHeight="1">
      <c r="C9" s="680" t="s">
        <v>451</v>
      </c>
      <c r="D9" s="680"/>
      <c r="F9" s="38">
        <v>226586</v>
      </c>
      <c r="G9" s="38">
        <v>447907</v>
      </c>
      <c r="H9" s="38">
        <v>359531</v>
      </c>
      <c r="I9" s="38">
        <v>345657</v>
      </c>
      <c r="J9" s="38">
        <v>346002</v>
      </c>
      <c r="K9" s="38">
        <v>328067</v>
      </c>
      <c r="L9" s="38">
        <v>418689</v>
      </c>
      <c r="M9" s="38">
        <v>342304</v>
      </c>
      <c r="N9" s="38">
        <v>346712.893</v>
      </c>
      <c r="O9" s="38">
        <v>348671</v>
      </c>
      <c r="P9" s="38">
        <v>367884</v>
      </c>
      <c r="Q9" s="38">
        <v>337444</v>
      </c>
      <c r="R9" s="38">
        <v>343638</v>
      </c>
      <c r="S9" s="38">
        <v>335554</v>
      </c>
      <c r="T9" s="256">
        <v>330394</v>
      </c>
      <c r="U9" s="256">
        <v>325789</v>
      </c>
      <c r="V9" s="256">
        <v>320226</v>
      </c>
      <c r="W9" s="256">
        <v>321761</v>
      </c>
    </row>
    <row r="10" spans="3:23" ht="15" customHeight="1">
      <c r="C10" s="680" t="s">
        <v>452</v>
      </c>
      <c r="D10" s="680"/>
      <c r="F10" s="38">
        <v>4620629</v>
      </c>
      <c r="G10" s="38">
        <v>12946491</v>
      </c>
      <c r="H10" s="38">
        <v>8583474</v>
      </c>
      <c r="I10" s="38">
        <v>8054456</v>
      </c>
      <c r="J10" s="38">
        <v>10199487</v>
      </c>
      <c r="K10" s="38">
        <v>9911845</v>
      </c>
      <c r="L10" s="38">
        <v>15203918</v>
      </c>
      <c r="M10" s="38">
        <v>3327087</v>
      </c>
      <c r="N10" s="38">
        <v>7167132.939</v>
      </c>
      <c r="O10" s="38">
        <v>7206554</v>
      </c>
      <c r="P10" s="38">
        <v>6101820</v>
      </c>
      <c r="Q10" s="38">
        <v>4086160</v>
      </c>
      <c r="R10" s="38">
        <v>3828710</v>
      </c>
      <c r="S10" s="38">
        <v>4148592</v>
      </c>
      <c r="T10" s="256">
        <v>4478453</v>
      </c>
      <c r="U10" s="256">
        <v>5347281</v>
      </c>
      <c r="V10" s="256">
        <v>7118526</v>
      </c>
      <c r="W10" s="256">
        <v>6318475</v>
      </c>
    </row>
    <row r="11" spans="3:23" ht="15" customHeight="1">
      <c r="C11" s="680" t="s">
        <v>453</v>
      </c>
      <c r="D11" s="680"/>
      <c r="F11" s="38">
        <v>9949336</v>
      </c>
      <c r="G11" s="38">
        <v>20445785</v>
      </c>
      <c r="H11" s="38">
        <v>21124788</v>
      </c>
      <c r="I11" s="38">
        <v>22906827</v>
      </c>
      <c r="J11" s="38">
        <v>24845460</v>
      </c>
      <c r="K11" s="38">
        <v>27242241</v>
      </c>
      <c r="L11" s="38">
        <v>28381617</v>
      </c>
      <c r="M11" s="38">
        <v>29122227</v>
      </c>
      <c r="N11" s="38">
        <v>29164615.219</v>
      </c>
      <c r="O11" s="38">
        <v>30199177</v>
      </c>
      <c r="P11" s="38">
        <v>29607207</v>
      </c>
      <c r="Q11" s="38">
        <v>30795716</v>
      </c>
      <c r="R11" s="38">
        <v>30863204</v>
      </c>
      <c r="S11" s="38">
        <v>30173983</v>
      </c>
      <c r="T11" s="256">
        <v>31868965</v>
      </c>
      <c r="U11" s="256">
        <v>49391653</v>
      </c>
      <c r="V11" s="256">
        <v>37981303</v>
      </c>
      <c r="W11" s="256">
        <v>33153555</v>
      </c>
    </row>
    <row r="12" spans="3:23" ht="15" customHeight="1">
      <c r="C12" s="680" t="s">
        <v>454</v>
      </c>
      <c r="D12" s="680"/>
      <c r="F12" s="38">
        <v>1548193</v>
      </c>
      <c r="G12" s="38">
        <v>2883290</v>
      </c>
      <c r="H12" s="38">
        <v>3475629</v>
      </c>
      <c r="I12" s="38">
        <v>2815252</v>
      </c>
      <c r="J12" s="38">
        <v>3032290</v>
      </c>
      <c r="K12" s="38">
        <v>3107035</v>
      </c>
      <c r="L12" s="38">
        <v>3326202</v>
      </c>
      <c r="M12" s="38">
        <v>3189763</v>
      </c>
      <c r="N12" s="38">
        <v>2973377.789</v>
      </c>
      <c r="O12" s="38">
        <v>3112045</v>
      </c>
      <c r="P12" s="38">
        <v>3133254</v>
      </c>
      <c r="Q12" s="38">
        <v>3124366</v>
      </c>
      <c r="R12" s="38">
        <v>3153910</v>
      </c>
      <c r="S12" s="38">
        <v>3577022</v>
      </c>
      <c r="T12" s="256">
        <v>3876341</v>
      </c>
      <c r="U12" s="256">
        <v>4075455</v>
      </c>
      <c r="V12" s="256">
        <v>6404163</v>
      </c>
      <c r="W12" s="256">
        <v>5114211</v>
      </c>
    </row>
    <row r="13" spans="3:23" ht="15" customHeight="1">
      <c r="C13" s="680" t="s">
        <v>455</v>
      </c>
      <c r="D13" s="680"/>
      <c r="F13" s="38">
        <v>48345</v>
      </c>
      <c r="G13" s="38">
        <v>257281</v>
      </c>
      <c r="H13" s="38">
        <v>103696</v>
      </c>
      <c r="I13" s="38">
        <v>98459</v>
      </c>
      <c r="J13" s="38">
        <v>117204</v>
      </c>
      <c r="K13" s="38">
        <v>150974</v>
      </c>
      <c r="L13" s="38">
        <v>151798</v>
      </c>
      <c r="M13" s="38">
        <v>99418</v>
      </c>
      <c r="N13" s="38">
        <v>132110.787</v>
      </c>
      <c r="O13" s="38">
        <v>155243</v>
      </c>
      <c r="P13" s="38">
        <v>95525</v>
      </c>
      <c r="Q13" s="38">
        <v>110997</v>
      </c>
      <c r="R13" s="38">
        <v>106078</v>
      </c>
      <c r="S13" s="38">
        <v>120522</v>
      </c>
      <c r="T13" s="256">
        <v>115978</v>
      </c>
      <c r="U13" s="256">
        <v>101246</v>
      </c>
      <c r="V13" s="256">
        <v>108759</v>
      </c>
      <c r="W13" s="256">
        <v>113087</v>
      </c>
    </row>
    <row r="14" spans="3:23" ht="15" customHeight="1">
      <c r="C14" s="680" t="s">
        <v>456</v>
      </c>
      <c r="D14" s="680"/>
      <c r="F14" s="38">
        <v>897326</v>
      </c>
      <c r="G14" s="38">
        <v>1420909</v>
      </c>
      <c r="H14" s="38">
        <v>1680119</v>
      </c>
      <c r="I14" s="38">
        <v>923768</v>
      </c>
      <c r="J14" s="38">
        <v>1283169</v>
      </c>
      <c r="K14" s="38">
        <v>895765</v>
      </c>
      <c r="L14" s="38">
        <v>731695</v>
      </c>
      <c r="M14" s="38">
        <v>790796</v>
      </c>
      <c r="N14" s="38">
        <v>745977.174</v>
      </c>
      <c r="O14" s="38">
        <v>747683</v>
      </c>
      <c r="P14" s="38">
        <v>695378</v>
      </c>
      <c r="Q14" s="38">
        <v>1477508</v>
      </c>
      <c r="R14" s="38">
        <v>1559922</v>
      </c>
      <c r="S14" s="38">
        <v>960669</v>
      </c>
      <c r="T14" s="256">
        <v>1081622</v>
      </c>
      <c r="U14" s="256">
        <v>979936</v>
      </c>
      <c r="V14" s="256">
        <v>1350466</v>
      </c>
      <c r="W14" s="256">
        <v>1269035</v>
      </c>
    </row>
    <row r="15" spans="3:23" ht="15" customHeight="1">
      <c r="C15" s="680" t="s">
        <v>457</v>
      </c>
      <c r="D15" s="680"/>
      <c r="F15" s="38">
        <v>905793</v>
      </c>
      <c r="G15" s="38">
        <v>6273632</v>
      </c>
      <c r="H15" s="38">
        <v>6766756</v>
      </c>
      <c r="I15" s="38">
        <v>7630786</v>
      </c>
      <c r="J15" s="38">
        <v>10711656</v>
      </c>
      <c r="K15" s="38">
        <v>7948136</v>
      </c>
      <c r="L15" s="38">
        <v>8336508</v>
      </c>
      <c r="M15" s="38">
        <v>6425658</v>
      </c>
      <c r="N15" s="38">
        <v>6655338.813</v>
      </c>
      <c r="O15" s="38">
        <v>6412593</v>
      </c>
      <c r="P15" s="38">
        <v>6053042</v>
      </c>
      <c r="Q15" s="38">
        <v>6249871</v>
      </c>
      <c r="R15" s="38">
        <v>5288041</v>
      </c>
      <c r="S15" s="38">
        <v>5095077</v>
      </c>
      <c r="T15" s="256">
        <v>5797691</v>
      </c>
      <c r="U15" s="256">
        <v>5399296</v>
      </c>
      <c r="V15" s="256">
        <v>3154387</v>
      </c>
      <c r="W15" s="256">
        <v>3396749</v>
      </c>
    </row>
    <row r="16" spans="3:23" ht="15" customHeight="1">
      <c r="C16" s="680" t="s">
        <v>458</v>
      </c>
      <c r="D16" s="680"/>
      <c r="F16" s="38">
        <v>3627656</v>
      </c>
      <c r="G16" s="38">
        <v>6523343</v>
      </c>
      <c r="H16" s="38">
        <v>7395273</v>
      </c>
      <c r="I16" s="38">
        <v>6938996</v>
      </c>
      <c r="J16" s="38">
        <v>5493321</v>
      </c>
      <c r="K16" s="38">
        <v>8085370</v>
      </c>
      <c r="L16" s="38">
        <v>3750098</v>
      </c>
      <c r="M16" s="38">
        <v>3429525</v>
      </c>
      <c r="N16" s="38">
        <v>4864358.202</v>
      </c>
      <c r="O16" s="38">
        <v>5002819</v>
      </c>
      <c r="P16" s="38">
        <v>5740642</v>
      </c>
      <c r="Q16" s="38">
        <v>6590725</v>
      </c>
      <c r="R16" s="38">
        <v>6360463</v>
      </c>
      <c r="S16" s="38">
        <v>6228712</v>
      </c>
      <c r="T16" s="256">
        <v>4757006</v>
      </c>
      <c r="U16" s="256">
        <v>6369965</v>
      </c>
      <c r="V16" s="256">
        <v>5860370</v>
      </c>
      <c r="W16" s="256">
        <v>5433670</v>
      </c>
    </row>
    <row r="17" spans="3:23" ht="15" customHeight="1">
      <c r="C17" s="680" t="s">
        <v>459</v>
      </c>
      <c r="D17" s="680"/>
      <c r="F17" s="38">
        <v>1329532</v>
      </c>
      <c r="G17" s="38">
        <v>1937057</v>
      </c>
      <c r="H17" s="38">
        <v>2009507</v>
      </c>
      <c r="I17" s="38">
        <v>2358617</v>
      </c>
      <c r="J17" s="38">
        <v>2576355</v>
      </c>
      <c r="K17" s="38">
        <v>1991805</v>
      </c>
      <c r="L17" s="38">
        <v>1339412</v>
      </c>
      <c r="M17" s="38">
        <v>834762</v>
      </c>
      <c r="N17" s="38">
        <v>1247168.564</v>
      </c>
      <c r="O17" s="38">
        <v>1052617</v>
      </c>
      <c r="P17" s="38">
        <v>1337731</v>
      </c>
      <c r="Q17" s="38">
        <v>2208909</v>
      </c>
      <c r="R17" s="38">
        <v>2319872</v>
      </c>
      <c r="S17" s="38">
        <v>2802179</v>
      </c>
      <c r="T17" s="256">
        <v>1115775</v>
      </c>
      <c r="U17" s="256">
        <v>1409908</v>
      </c>
      <c r="V17" s="256">
        <v>1133288</v>
      </c>
      <c r="W17" s="256">
        <v>1141482</v>
      </c>
    </row>
    <row r="18" spans="3:23" ht="15" customHeight="1">
      <c r="C18" s="680" t="s">
        <v>460</v>
      </c>
      <c r="D18" s="680"/>
      <c r="F18" s="38">
        <v>333817</v>
      </c>
      <c r="G18" s="38">
        <v>1557192</v>
      </c>
      <c r="H18" s="38">
        <v>554658</v>
      </c>
      <c r="I18" s="38">
        <v>421307</v>
      </c>
      <c r="J18" s="38">
        <v>375803</v>
      </c>
      <c r="K18" s="38">
        <v>391118</v>
      </c>
      <c r="L18" s="38">
        <v>506808</v>
      </c>
      <c r="M18" s="38">
        <v>1780664</v>
      </c>
      <c r="N18" s="38">
        <v>1158030.591</v>
      </c>
      <c r="O18" s="38">
        <v>695063</v>
      </c>
      <c r="P18" s="38">
        <v>710850</v>
      </c>
      <c r="Q18" s="38">
        <v>1014815</v>
      </c>
      <c r="R18" s="38">
        <v>526693</v>
      </c>
      <c r="S18" s="38">
        <v>551857</v>
      </c>
      <c r="T18" s="256">
        <v>780298</v>
      </c>
      <c r="U18" s="256">
        <v>1495678</v>
      </c>
      <c r="V18" s="256">
        <v>524497</v>
      </c>
      <c r="W18" s="256">
        <v>687819</v>
      </c>
    </row>
    <row r="19" spans="3:23" ht="15" customHeight="1">
      <c r="C19" s="680" t="s">
        <v>461</v>
      </c>
      <c r="D19" s="680"/>
      <c r="F19" s="38">
        <v>2902495</v>
      </c>
      <c r="G19" s="38">
        <v>6136176</v>
      </c>
      <c r="H19" s="38">
        <v>4356865</v>
      </c>
      <c r="I19" s="38">
        <v>4652058</v>
      </c>
      <c r="J19" s="38">
        <v>4602064</v>
      </c>
      <c r="K19" s="38">
        <v>5616286</v>
      </c>
      <c r="L19" s="38">
        <v>6126950</v>
      </c>
      <c r="M19" s="38">
        <v>6238628</v>
      </c>
      <c r="N19" s="38">
        <v>5734671.854</v>
      </c>
      <c r="O19" s="38">
        <v>12126981</v>
      </c>
      <c r="P19" s="38">
        <v>9626913</v>
      </c>
      <c r="Q19" s="38">
        <v>5273831</v>
      </c>
      <c r="R19" s="38">
        <v>6332250</v>
      </c>
      <c r="S19" s="38">
        <v>5273123</v>
      </c>
      <c r="T19" s="256">
        <v>5384739</v>
      </c>
      <c r="U19" s="256">
        <v>7105727</v>
      </c>
      <c r="V19" s="256">
        <v>5137378</v>
      </c>
      <c r="W19" s="256">
        <v>4839958</v>
      </c>
    </row>
    <row r="20" spans="3:23" ht="15" customHeight="1">
      <c r="C20" s="680" t="s">
        <v>462</v>
      </c>
      <c r="D20" s="680"/>
      <c r="F20" s="38">
        <v>96662</v>
      </c>
      <c r="G20" s="38">
        <v>150461</v>
      </c>
      <c r="H20" s="38">
        <v>0</v>
      </c>
      <c r="I20" s="38">
        <v>27947</v>
      </c>
      <c r="J20" s="38">
        <v>107607</v>
      </c>
      <c r="K20" s="38">
        <v>10723</v>
      </c>
      <c r="L20" s="38">
        <v>139201</v>
      </c>
      <c r="M20" s="38">
        <v>129410</v>
      </c>
      <c r="N20" s="38">
        <v>143758.705</v>
      </c>
      <c r="O20" s="38">
        <v>92393</v>
      </c>
      <c r="P20" s="38">
        <v>62837</v>
      </c>
      <c r="Q20" s="38">
        <v>248757</v>
      </c>
      <c r="R20" s="38">
        <v>41295</v>
      </c>
      <c r="S20" s="38">
        <v>14132</v>
      </c>
      <c r="T20" s="256">
        <v>10963</v>
      </c>
      <c r="U20" s="256">
        <v>9143</v>
      </c>
      <c r="V20" s="256">
        <v>33679</v>
      </c>
      <c r="W20" s="256">
        <v>15000</v>
      </c>
    </row>
    <row r="21" spans="3:23" ht="15" customHeight="1">
      <c r="C21" s="680" t="s">
        <v>463</v>
      </c>
      <c r="D21" s="680"/>
      <c r="F21" s="38">
        <v>8431197</v>
      </c>
      <c r="G21" s="38">
        <v>13144411</v>
      </c>
      <c r="H21" s="38">
        <v>13513528</v>
      </c>
      <c r="I21" s="38">
        <v>17185220</v>
      </c>
      <c r="J21" s="38">
        <v>14915382</v>
      </c>
      <c r="K21" s="38">
        <v>15258761</v>
      </c>
      <c r="L21" s="38">
        <v>12653973</v>
      </c>
      <c r="M21" s="38">
        <v>13257468</v>
      </c>
      <c r="N21" s="38">
        <v>13078234.129</v>
      </c>
      <c r="O21" s="38">
        <v>13135149</v>
      </c>
      <c r="P21" s="38">
        <v>12600921</v>
      </c>
      <c r="Q21" s="38">
        <v>12692878</v>
      </c>
      <c r="R21" s="38">
        <v>12475764</v>
      </c>
      <c r="S21" s="38">
        <v>12633071</v>
      </c>
      <c r="T21" s="256">
        <v>13003591</v>
      </c>
      <c r="U21" s="256">
        <v>12936536</v>
      </c>
      <c r="V21" s="256">
        <v>12852256</v>
      </c>
      <c r="W21" s="256">
        <v>12749546</v>
      </c>
    </row>
    <row r="22" spans="3:23" ht="15" customHeight="1">
      <c r="C22" s="680" t="s">
        <v>464</v>
      </c>
      <c r="D22" s="680"/>
      <c r="F22" s="38">
        <v>22249963</v>
      </c>
      <c r="G22" s="38">
        <v>24176559</v>
      </c>
      <c r="H22" s="38">
        <v>11111700</v>
      </c>
      <c r="I22" s="38">
        <v>9961460</v>
      </c>
      <c r="J22" s="38">
        <v>10111397</v>
      </c>
      <c r="K22" s="38">
        <v>10440402</v>
      </c>
      <c r="L22" s="38">
        <v>10318078</v>
      </c>
      <c r="M22" s="38">
        <v>9375359</v>
      </c>
      <c r="N22" s="38">
        <v>9020286.928</v>
      </c>
      <c r="O22" s="38">
        <v>8951106</v>
      </c>
      <c r="P22" s="38">
        <v>8939771</v>
      </c>
      <c r="Q22" s="38">
        <v>9463276</v>
      </c>
      <c r="R22" s="38">
        <v>9930587</v>
      </c>
      <c r="S22" s="38">
        <v>9238289</v>
      </c>
      <c r="T22" s="256">
        <v>9825337</v>
      </c>
      <c r="U22" s="256">
        <v>10951202</v>
      </c>
      <c r="V22" s="256">
        <v>10094651</v>
      </c>
      <c r="W22" s="256">
        <v>9365824</v>
      </c>
    </row>
    <row r="23" spans="3:23" ht="15" customHeight="1">
      <c r="C23" s="680" t="s">
        <v>465</v>
      </c>
      <c r="D23" s="680"/>
      <c r="F23" s="38">
        <v>9005012</v>
      </c>
      <c r="G23" s="38">
        <v>15952485</v>
      </c>
      <c r="H23" s="38">
        <v>15335075</v>
      </c>
      <c r="I23" s="38">
        <v>14813067</v>
      </c>
      <c r="J23" s="38">
        <v>14469238</v>
      </c>
      <c r="K23" s="38">
        <v>14063801</v>
      </c>
      <c r="L23" s="38">
        <v>13948862</v>
      </c>
      <c r="M23" s="38">
        <v>13179887</v>
      </c>
      <c r="N23" s="38">
        <v>12603674.468</v>
      </c>
      <c r="O23" s="38">
        <v>12277380</v>
      </c>
      <c r="P23" s="38">
        <v>11441214</v>
      </c>
      <c r="Q23" s="38">
        <v>11621349</v>
      </c>
      <c r="R23" s="38">
        <v>11658328</v>
      </c>
      <c r="S23" s="38">
        <v>11426291</v>
      </c>
      <c r="T23" s="256">
        <v>11206359</v>
      </c>
      <c r="U23" s="256">
        <v>10961576</v>
      </c>
      <c r="V23" s="256">
        <v>10684367</v>
      </c>
      <c r="W23" s="256">
        <v>11089828</v>
      </c>
    </row>
    <row r="24" spans="3:23" ht="15" customHeight="1">
      <c r="C24" s="680" t="s">
        <v>466</v>
      </c>
      <c r="D24" s="680"/>
      <c r="F24" s="38">
        <v>0</v>
      </c>
      <c r="G24" s="38">
        <v>0</v>
      </c>
      <c r="H24" s="38">
        <v>0</v>
      </c>
      <c r="I24" s="38">
        <v>0</v>
      </c>
      <c r="J24" s="38">
        <v>0</v>
      </c>
      <c r="K24" s="38">
        <v>0</v>
      </c>
      <c r="L24" s="38">
        <v>0</v>
      </c>
      <c r="M24" s="38">
        <v>0</v>
      </c>
      <c r="N24" s="38">
        <v>0</v>
      </c>
      <c r="O24" s="38">
        <v>0</v>
      </c>
      <c r="P24" s="38">
        <v>0</v>
      </c>
      <c r="Q24" s="38">
        <v>0</v>
      </c>
      <c r="R24" s="38">
        <v>0</v>
      </c>
      <c r="S24" s="38">
        <v>0</v>
      </c>
      <c r="T24" s="256">
        <v>0</v>
      </c>
      <c r="U24" s="256">
        <v>0</v>
      </c>
      <c r="V24" s="256">
        <v>0</v>
      </c>
      <c r="W24" s="256">
        <v>90000</v>
      </c>
    </row>
    <row r="25" spans="1:23" s="33" customFormat="1" ht="15" customHeight="1">
      <c r="A25" s="73"/>
      <c r="B25" s="679" t="s">
        <v>353</v>
      </c>
      <c r="C25" s="679"/>
      <c r="D25" s="679"/>
      <c r="E25" s="73"/>
      <c r="F25" s="74">
        <f aca="true" t="shared" si="6" ref="F25:K25">SUM(F26:F39)</f>
        <v>28434992</v>
      </c>
      <c r="G25" s="74">
        <f t="shared" si="6"/>
        <v>47547663</v>
      </c>
      <c r="H25" s="74">
        <f t="shared" si="6"/>
        <v>47660061</v>
      </c>
      <c r="I25" s="74">
        <f t="shared" si="6"/>
        <v>33243666</v>
      </c>
      <c r="J25" s="74">
        <f t="shared" si="6"/>
        <v>32407084</v>
      </c>
      <c r="K25" s="74">
        <f t="shared" si="6"/>
        <v>33461331</v>
      </c>
      <c r="L25" s="74">
        <f aca="true" t="shared" si="7" ref="L25:Q25">SUM(L26:L39)</f>
        <v>34576970</v>
      </c>
      <c r="M25" s="74">
        <f t="shared" si="7"/>
        <v>35622160</v>
      </c>
      <c r="N25" s="74">
        <f t="shared" si="7"/>
        <v>36848609</v>
      </c>
      <c r="O25" s="74">
        <f t="shared" si="7"/>
        <v>37572449</v>
      </c>
      <c r="P25" s="74">
        <f t="shared" si="7"/>
        <v>40395878</v>
      </c>
      <c r="Q25" s="74">
        <f t="shared" si="7"/>
        <v>39624766</v>
      </c>
      <c r="R25" s="74">
        <f aca="true" t="shared" si="8" ref="R25:W25">SUM(R26:R39)</f>
        <v>39616805</v>
      </c>
      <c r="S25" s="74">
        <f t="shared" si="8"/>
        <v>36551283</v>
      </c>
      <c r="T25" s="310">
        <f t="shared" si="8"/>
        <v>37149205</v>
      </c>
      <c r="U25" s="310">
        <f t="shared" si="8"/>
        <v>37279885</v>
      </c>
      <c r="V25" s="310">
        <f t="shared" si="8"/>
        <v>37339861</v>
      </c>
      <c r="W25" s="310">
        <f t="shared" si="8"/>
        <v>38684726</v>
      </c>
    </row>
    <row r="26" spans="3:23" ht="15" customHeight="1">
      <c r="C26" s="682" t="s">
        <v>355</v>
      </c>
      <c r="D26" s="682"/>
      <c r="F26" s="38">
        <v>11779879</v>
      </c>
      <c r="G26" s="38">
        <v>19350756</v>
      </c>
      <c r="H26" s="38">
        <v>20285427</v>
      </c>
      <c r="I26" s="38">
        <v>19155287</v>
      </c>
      <c r="J26" s="38">
        <v>19194802</v>
      </c>
      <c r="K26" s="38">
        <v>19727107</v>
      </c>
      <c r="L26" s="38">
        <v>20191544</v>
      </c>
      <c r="M26" s="38">
        <v>20183144</v>
      </c>
      <c r="N26" s="38">
        <v>20603141</v>
      </c>
      <c r="O26" s="38">
        <v>20144822</v>
      </c>
      <c r="P26" s="38">
        <v>22514120</v>
      </c>
      <c r="Q26" s="38">
        <v>21364676</v>
      </c>
      <c r="R26" s="38">
        <v>20679708</v>
      </c>
      <c r="S26" s="38">
        <v>17280130</v>
      </c>
      <c r="T26" s="256">
        <v>17019303</v>
      </c>
      <c r="U26" s="256">
        <v>16795432</v>
      </c>
      <c r="V26" s="256">
        <v>16771796</v>
      </c>
      <c r="W26" s="256">
        <v>17025423</v>
      </c>
    </row>
    <row r="27" spans="3:23" ht="15" customHeight="1">
      <c r="C27" s="685" t="s">
        <v>549</v>
      </c>
      <c r="D27" s="685"/>
      <c r="F27" s="38">
        <v>0</v>
      </c>
      <c r="G27" s="38">
        <v>0</v>
      </c>
      <c r="H27" s="38">
        <v>0</v>
      </c>
      <c r="I27" s="38">
        <v>0</v>
      </c>
      <c r="J27" s="38">
        <v>0</v>
      </c>
      <c r="K27" s="38">
        <v>0</v>
      </c>
      <c r="L27" s="38">
        <v>0</v>
      </c>
      <c r="M27" s="38">
        <v>0</v>
      </c>
      <c r="N27" s="38">
        <v>0</v>
      </c>
      <c r="O27" s="38">
        <v>477121</v>
      </c>
      <c r="P27" s="38">
        <v>440649</v>
      </c>
      <c r="Q27" s="38">
        <v>434963</v>
      </c>
      <c r="R27" s="38">
        <v>442795</v>
      </c>
      <c r="S27" s="38">
        <v>421556</v>
      </c>
      <c r="T27" s="256">
        <v>404041</v>
      </c>
      <c r="U27" s="256">
        <v>431385</v>
      </c>
      <c r="V27" s="256">
        <v>441995</v>
      </c>
      <c r="W27" s="256">
        <v>532706</v>
      </c>
    </row>
    <row r="28" spans="3:23" ht="15" customHeight="1">
      <c r="C28" s="680" t="s">
        <v>356</v>
      </c>
      <c r="D28" s="680"/>
      <c r="F28" s="38">
        <v>121646</v>
      </c>
      <c r="G28" s="38">
        <v>323991</v>
      </c>
      <c r="H28" s="38">
        <v>329638</v>
      </c>
      <c r="I28" s="38">
        <v>337144</v>
      </c>
      <c r="J28" s="38">
        <v>336201</v>
      </c>
      <c r="K28" s="38">
        <v>332467</v>
      </c>
      <c r="L28" s="38">
        <v>321136</v>
      </c>
      <c r="M28" s="38">
        <v>331866</v>
      </c>
      <c r="N28" s="38">
        <v>307555</v>
      </c>
      <c r="O28" s="38">
        <v>226656</v>
      </c>
      <c r="P28" s="38">
        <v>231382</v>
      </c>
      <c r="Q28" s="38">
        <v>268536</v>
      </c>
      <c r="R28" s="38">
        <v>294188</v>
      </c>
      <c r="S28" s="38">
        <v>283726</v>
      </c>
      <c r="T28" s="256">
        <v>276280</v>
      </c>
      <c r="U28" s="256">
        <v>310833</v>
      </c>
      <c r="V28" s="256">
        <v>315961</v>
      </c>
      <c r="W28" s="256">
        <v>361867</v>
      </c>
    </row>
    <row r="29" spans="3:23" ht="15" customHeight="1">
      <c r="C29" s="680" t="s">
        <v>357</v>
      </c>
      <c r="D29" s="680"/>
      <c r="F29" s="38">
        <v>10444053</v>
      </c>
      <c r="G29" s="38">
        <v>17147686</v>
      </c>
      <c r="H29" s="38">
        <v>16962391</v>
      </c>
      <c r="I29" s="38">
        <v>1827300</v>
      </c>
      <c r="J29" s="38">
        <v>51449</v>
      </c>
      <c r="K29" s="38">
        <v>33202</v>
      </c>
      <c r="L29" s="38">
        <v>0</v>
      </c>
      <c r="M29" s="38">
        <v>0</v>
      </c>
      <c r="N29" s="38">
        <v>0</v>
      </c>
      <c r="O29" s="38">
        <v>0</v>
      </c>
      <c r="P29" s="38">
        <v>0</v>
      </c>
      <c r="Q29" s="38">
        <v>0</v>
      </c>
      <c r="R29" s="38">
        <v>0</v>
      </c>
      <c r="S29" s="38">
        <v>0</v>
      </c>
      <c r="T29" s="256">
        <v>0</v>
      </c>
      <c r="U29" s="256">
        <v>0</v>
      </c>
      <c r="V29" s="256">
        <v>0</v>
      </c>
      <c r="W29" s="256">
        <v>0</v>
      </c>
    </row>
    <row r="30" spans="3:23" ht="15" customHeight="1">
      <c r="C30" s="680" t="s">
        <v>234</v>
      </c>
      <c r="D30" s="680"/>
      <c r="F30" s="38">
        <v>0</v>
      </c>
      <c r="G30" s="38">
        <v>0</v>
      </c>
      <c r="H30" s="38">
        <v>0</v>
      </c>
      <c r="I30" s="38">
        <v>1600181</v>
      </c>
      <c r="J30" s="38">
        <v>1697982</v>
      </c>
      <c r="K30" s="38">
        <v>1820213</v>
      </c>
      <c r="L30" s="38">
        <v>1848822</v>
      </c>
      <c r="M30" s="38">
        <v>2005786</v>
      </c>
      <c r="N30" s="38">
        <v>2038582</v>
      </c>
      <c r="O30" s="38">
        <v>2149702</v>
      </c>
      <c r="P30" s="38">
        <v>2174639</v>
      </c>
      <c r="Q30" s="38">
        <v>2175563</v>
      </c>
      <c r="R30" s="38">
        <v>2257411</v>
      </c>
      <c r="S30" s="38">
        <v>2362052</v>
      </c>
      <c r="T30" s="256">
        <v>2412596</v>
      </c>
      <c r="U30" s="256">
        <v>2544179</v>
      </c>
      <c r="V30" s="256">
        <v>2568934</v>
      </c>
      <c r="W30" s="256">
        <v>2663764</v>
      </c>
    </row>
    <row r="31" spans="3:23" ht="15" customHeight="1">
      <c r="C31" s="680" t="s">
        <v>358</v>
      </c>
      <c r="D31" s="680"/>
      <c r="F31" s="38">
        <v>4711959</v>
      </c>
      <c r="G31" s="38">
        <v>8676737</v>
      </c>
      <c r="H31" s="38">
        <v>9437671</v>
      </c>
      <c r="I31" s="38">
        <v>9572980</v>
      </c>
      <c r="J31" s="38">
        <v>10511541</v>
      </c>
      <c r="K31" s="38">
        <v>10872227</v>
      </c>
      <c r="L31" s="38">
        <v>11563511</v>
      </c>
      <c r="M31" s="38">
        <v>12442806</v>
      </c>
      <c r="N31" s="38">
        <v>13154789</v>
      </c>
      <c r="O31" s="38">
        <v>13898823</v>
      </c>
      <c r="P31" s="38">
        <v>14286406</v>
      </c>
      <c r="Q31" s="38">
        <v>14700470</v>
      </c>
      <c r="R31" s="38">
        <v>15355338</v>
      </c>
      <c r="S31" s="38">
        <v>15613398</v>
      </c>
      <c r="T31" s="256">
        <v>16223574</v>
      </c>
      <c r="U31" s="256">
        <v>16385381</v>
      </c>
      <c r="V31" s="256">
        <v>16444622</v>
      </c>
      <c r="W31" s="256">
        <v>17229860</v>
      </c>
    </row>
    <row r="32" spans="3:23" ht="15" customHeight="1">
      <c r="C32" s="684" t="s">
        <v>359</v>
      </c>
      <c r="D32" s="684"/>
      <c r="F32" s="38">
        <v>54403</v>
      </c>
      <c r="G32" s="38">
        <v>97478</v>
      </c>
      <c r="H32" s="38">
        <v>91018</v>
      </c>
      <c r="I32" s="38">
        <v>101644</v>
      </c>
      <c r="J32" s="38">
        <v>103983</v>
      </c>
      <c r="K32" s="38">
        <v>100087</v>
      </c>
      <c r="L32" s="38">
        <v>104221</v>
      </c>
      <c r="M32" s="38">
        <v>103750</v>
      </c>
      <c r="N32" s="38">
        <v>100547</v>
      </c>
      <c r="O32" s="38">
        <v>121077</v>
      </c>
      <c r="P32" s="38">
        <v>119630</v>
      </c>
      <c r="Q32" s="38">
        <v>119320</v>
      </c>
      <c r="R32" s="38">
        <v>122836</v>
      </c>
      <c r="S32" s="38">
        <v>116786</v>
      </c>
      <c r="T32" s="256">
        <v>109968</v>
      </c>
      <c r="U32" s="256">
        <v>90149</v>
      </c>
      <c r="V32" s="256">
        <v>88982</v>
      </c>
      <c r="W32" s="256">
        <v>92721</v>
      </c>
    </row>
    <row r="33" spans="3:23" ht="15" customHeight="1">
      <c r="C33" s="680" t="s">
        <v>96</v>
      </c>
      <c r="D33" s="680"/>
      <c r="F33" s="38">
        <v>28111</v>
      </c>
      <c r="G33" s="38">
        <v>49690</v>
      </c>
      <c r="H33" s="38">
        <v>45106</v>
      </c>
      <c r="I33" s="38">
        <v>30604</v>
      </c>
      <c r="J33" s="38">
        <v>0</v>
      </c>
      <c r="K33" s="38">
        <v>0</v>
      </c>
      <c r="L33" s="38">
        <v>0</v>
      </c>
      <c r="M33" s="38">
        <v>0</v>
      </c>
      <c r="N33" s="38">
        <v>0</v>
      </c>
      <c r="O33" s="38">
        <v>0</v>
      </c>
      <c r="P33" s="38">
        <v>0</v>
      </c>
      <c r="Q33" s="38">
        <v>0</v>
      </c>
      <c r="R33" s="38">
        <v>0</v>
      </c>
      <c r="S33" s="38">
        <v>0</v>
      </c>
      <c r="T33" s="256">
        <v>0</v>
      </c>
      <c r="U33" s="256">
        <v>0</v>
      </c>
      <c r="V33" s="256">
        <v>0</v>
      </c>
      <c r="W33" s="256">
        <v>0</v>
      </c>
    </row>
    <row r="34" spans="3:23" ht="15" customHeight="1">
      <c r="C34" s="680" t="s">
        <v>79</v>
      </c>
      <c r="D34" s="680"/>
      <c r="F34" s="38">
        <v>0</v>
      </c>
      <c r="G34" s="38">
        <v>0</v>
      </c>
      <c r="H34" s="38">
        <v>0</v>
      </c>
      <c r="I34" s="38">
        <v>0</v>
      </c>
      <c r="J34" s="38">
        <v>0</v>
      </c>
      <c r="K34" s="38">
        <v>6869</v>
      </c>
      <c r="L34" s="38">
        <v>16265</v>
      </c>
      <c r="M34" s="38">
        <v>19091</v>
      </c>
      <c r="N34" s="38">
        <v>10828</v>
      </c>
      <c r="O34" s="38">
        <v>7762</v>
      </c>
      <c r="P34" s="38">
        <v>12597</v>
      </c>
      <c r="Q34" s="38">
        <v>15166</v>
      </c>
      <c r="R34" s="38">
        <v>15585</v>
      </c>
      <c r="S34" s="38">
        <v>11979</v>
      </c>
      <c r="T34" s="256">
        <v>13201</v>
      </c>
      <c r="U34" s="256">
        <v>0</v>
      </c>
      <c r="V34" s="256">
        <v>0</v>
      </c>
      <c r="W34" s="256">
        <v>0</v>
      </c>
    </row>
    <row r="35" spans="3:23" ht="15" customHeight="1">
      <c r="C35" s="685" t="s">
        <v>741</v>
      </c>
      <c r="D35" s="685"/>
      <c r="F35" s="38">
        <v>0</v>
      </c>
      <c r="G35" s="38">
        <v>0</v>
      </c>
      <c r="H35" s="38">
        <v>0</v>
      </c>
      <c r="I35" s="38">
        <v>0</v>
      </c>
      <c r="J35" s="38">
        <v>0</v>
      </c>
      <c r="K35" s="38">
        <v>0</v>
      </c>
      <c r="L35" s="38">
        <v>0</v>
      </c>
      <c r="M35" s="38">
        <v>0</v>
      </c>
      <c r="N35" s="38">
        <v>0</v>
      </c>
      <c r="O35" s="38">
        <v>0</v>
      </c>
      <c r="P35" s="38">
        <v>0</v>
      </c>
      <c r="Q35" s="38">
        <v>0</v>
      </c>
      <c r="R35" s="38">
        <v>0</v>
      </c>
      <c r="S35" s="38">
        <v>0</v>
      </c>
      <c r="T35" s="38">
        <v>253433</v>
      </c>
      <c r="U35" s="256">
        <v>255398</v>
      </c>
      <c r="V35" s="256">
        <v>146589</v>
      </c>
      <c r="W35" s="256">
        <v>202890</v>
      </c>
    </row>
    <row r="36" spans="3:23" ht="15" customHeight="1">
      <c r="C36" s="680" t="s">
        <v>361</v>
      </c>
      <c r="D36" s="680"/>
      <c r="F36" s="38">
        <v>103713</v>
      </c>
      <c r="G36" s="38">
        <v>180043</v>
      </c>
      <c r="H36" s="38">
        <v>179606</v>
      </c>
      <c r="I36" s="38">
        <v>218039</v>
      </c>
      <c r="J36" s="38">
        <v>170561</v>
      </c>
      <c r="K36" s="38">
        <v>187140</v>
      </c>
      <c r="L36" s="38">
        <v>187426</v>
      </c>
      <c r="M36" s="38">
        <v>169349</v>
      </c>
      <c r="N36" s="38">
        <v>184235</v>
      </c>
      <c r="O36" s="38">
        <v>181759</v>
      </c>
      <c r="P36" s="38">
        <v>186282</v>
      </c>
      <c r="Q36" s="38">
        <v>183488</v>
      </c>
      <c r="R36" s="38">
        <v>111665</v>
      </c>
      <c r="S36" s="38">
        <v>111228</v>
      </c>
      <c r="T36" s="256">
        <v>74472</v>
      </c>
      <c r="U36" s="256">
        <v>76679</v>
      </c>
      <c r="V36" s="256">
        <v>110912</v>
      </c>
      <c r="W36" s="256">
        <v>135540</v>
      </c>
    </row>
    <row r="37" spans="3:23" ht="15" customHeight="1">
      <c r="C37" s="680" t="s">
        <v>362</v>
      </c>
      <c r="D37" s="680"/>
      <c r="F37" s="38">
        <v>180791</v>
      </c>
      <c r="G37" s="38">
        <v>370999</v>
      </c>
      <c r="H37" s="38">
        <v>329204</v>
      </c>
      <c r="I37" s="38">
        <v>400487</v>
      </c>
      <c r="J37" s="38">
        <v>340565</v>
      </c>
      <c r="K37" s="38">
        <v>382019</v>
      </c>
      <c r="L37" s="38">
        <v>344045</v>
      </c>
      <c r="M37" s="38">
        <v>366368</v>
      </c>
      <c r="N37" s="38">
        <v>448932</v>
      </c>
      <c r="O37" s="38">
        <v>364727</v>
      </c>
      <c r="P37" s="38">
        <v>430173</v>
      </c>
      <c r="Q37" s="38">
        <v>362584</v>
      </c>
      <c r="R37" s="38">
        <v>337279</v>
      </c>
      <c r="S37" s="38">
        <v>350428</v>
      </c>
      <c r="T37" s="256">
        <v>362337</v>
      </c>
      <c r="U37" s="256">
        <v>390449</v>
      </c>
      <c r="V37" s="256">
        <v>450070</v>
      </c>
      <c r="W37" s="256">
        <v>439955</v>
      </c>
    </row>
    <row r="38" spans="3:23" ht="15" customHeight="1">
      <c r="C38" s="680" t="s">
        <v>363</v>
      </c>
      <c r="D38" s="680"/>
      <c r="F38" s="38">
        <v>42268</v>
      </c>
      <c r="G38" s="38">
        <v>81955</v>
      </c>
      <c r="H38" s="38">
        <v>0</v>
      </c>
      <c r="I38" s="38">
        <v>0</v>
      </c>
      <c r="J38" s="38">
        <v>0</v>
      </c>
      <c r="K38" s="38">
        <v>0</v>
      </c>
      <c r="L38" s="38">
        <v>0</v>
      </c>
      <c r="M38" s="38">
        <v>0</v>
      </c>
      <c r="N38" s="38">
        <v>0</v>
      </c>
      <c r="O38" s="38">
        <v>0</v>
      </c>
      <c r="P38" s="38">
        <v>0</v>
      </c>
      <c r="Q38" s="38">
        <v>0</v>
      </c>
      <c r="R38" s="38">
        <v>0</v>
      </c>
      <c r="S38" s="38">
        <v>0</v>
      </c>
      <c r="T38" s="256">
        <v>0</v>
      </c>
      <c r="U38" s="256">
        <v>0</v>
      </c>
      <c r="V38" s="256">
        <v>0</v>
      </c>
      <c r="W38" s="256">
        <v>0</v>
      </c>
    </row>
    <row r="39" spans="3:23" ht="15" customHeight="1">
      <c r="C39" s="683" t="s">
        <v>364</v>
      </c>
      <c r="D39" s="683"/>
      <c r="F39" s="38">
        <v>968169</v>
      </c>
      <c r="G39" s="38">
        <v>1268328</v>
      </c>
      <c r="H39" s="38">
        <v>0</v>
      </c>
      <c r="I39" s="38">
        <v>0</v>
      </c>
      <c r="J39" s="38">
        <v>0</v>
      </c>
      <c r="K39" s="38">
        <v>0</v>
      </c>
      <c r="L39" s="38">
        <v>0</v>
      </c>
      <c r="M39" s="38">
        <v>0</v>
      </c>
      <c r="N39" s="38">
        <v>0</v>
      </c>
      <c r="O39" s="38">
        <v>0</v>
      </c>
      <c r="P39" s="38">
        <v>0</v>
      </c>
      <c r="Q39" s="38">
        <v>0</v>
      </c>
      <c r="R39" s="38">
        <v>0</v>
      </c>
      <c r="S39" s="38">
        <v>0</v>
      </c>
      <c r="T39" s="256">
        <v>0</v>
      </c>
      <c r="U39" s="256">
        <v>0</v>
      </c>
      <c r="V39" s="256">
        <v>0</v>
      </c>
      <c r="W39" s="256">
        <v>0</v>
      </c>
    </row>
    <row r="40" spans="1:23" s="33" customFormat="1" ht="15" customHeight="1">
      <c r="A40" s="73"/>
      <c r="B40" s="679" t="s">
        <v>365</v>
      </c>
      <c r="C40" s="679"/>
      <c r="D40" s="679"/>
      <c r="E40" s="73"/>
      <c r="F40" s="74">
        <f aca="true" t="shared" si="9" ref="F40:K40">SUM(F41:F49)</f>
        <v>20262271</v>
      </c>
      <c r="G40" s="74">
        <f t="shared" si="9"/>
        <v>69016603</v>
      </c>
      <c r="H40" s="74">
        <f t="shared" si="9"/>
        <v>48292963</v>
      </c>
      <c r="I40" s="74">
        <f t="shared" si="9"/>
        <v>44497388</v>
      </c>
      <c r="J40" s="74">
        <f t="shared" si="9"/>
        <v>44737787</v>
      </c>
      <c r="K40" s="74">
        <f t="shared" si="9"/>
        <v>35218919</v>
      </c>
      <c r="L40" s="74">
        <f aca="true" t="shared" si="10" ref="L40:Q40">SUM(L41:L49)</f>
        <v>36076038</v>
      </c>
      <c r="M40" s="74">
        <f t="shared" si="10"/>
        <v>38347322</v>
      </c>
      <c r="N40" s="74">
        <f t="shared" si="10"/>
        <v>36977080</v>
      </c>
      <c r="O40" s="74">
        <f t="shared" si="10"/>
        <v>53938096</v>
      </c>
      <c r="P40" s="74">
        <f t="shared" si="10"/>
        <v>38475090</v>
      </c>
      <c r="Q40" s="74">
        <f t="shared" si="10"/>
        <v>38315201</v>
      </c>
      <c r="R40" s="74">
        <f aca="true" t="shared" si="11" ref="R40:W40">SUM(R41:R49)</f>
        <v>38455504</v>
      </c>
      <c r="S40" s="74">
        <f t="shared" si="11"/>
        <v>43269813</v>
      </c>
      <c r="T40" s="310">
        <f t="shared" si="11"/>
        <v>40603683</v>
      </c>
      <c r="U40" s="310">
        <f t="shared" si="11"/>
        <v>40702346</v>
      </c>
      <c r="V40" s="310">
        <f t="shared" si="11"/>
        <v>45281594</v>
      </c>
      <c r="W40" s="310">
        <f t="shared" si="11"/>
        <v>45661584</v>
      </c>
    </row>
    <row r="41" spans="3:23" ht="15" customHeight="1">
      <c r="C41" s="682" t="s">
        <v>447</v>
      </c>
      <c r="D41" s="682"/>
      <c r="F41" s="38">
        <v>9330998</v>
      </c>
      <c r="G41" s="38">
        <v>27532402</v>
      </c>
      <c r="H41" s="38">
        <v>21515637</v>
      </c>
      <c r="I41" s="38">
        <v>17884798</v>
      </c>
      <c r="J41" s="38">
        <v>18365325</v>
      </c>
      <c r="K41" s="38">
        <v>16348471</v>
      </c>
      <c r="L41" s="38">
        <v>16341142</v>
      </c>
      <c r="M41" s="38">
        <v>16367373</v>
      </c>
      <c r="N41" s="38">
        <v>17405579</v>
      </c>
      <c r="O41" s="38">
        <v>20762455</v>
      </c>
      <c r="P41" s="38">
        <v>17069992</v>
      </c>
      <c r="Q41" s="38">
        <v>17629021</v>
      </c>
      <c r="R41" s="38">
        <v>17996714</v>
      </c>
      <c r="S41" s="38">
        <v>17759903</v>
      </c>
      <c r="T41" s="256">
        <v>18379367</v>
      </c>
      <c r="U41" s="256">
        <v>20054313</v>
      </c>
      <c r="V41" s="256">
        <v>20260081</v>
      </c>
      <c r="W41" s="256">
        <v>22042828</v>
      </c>
    </row>
    <row r="42" spans="3:23" ht="15" customHeight="1">
      <c r="C42" s="680" t="s">
        <v>366</v>
      </c>
      <c r="D42" s="680"/>
      <c r="F42" s="38">
        <v>3332898</v>
      </c>
      <c r="G42" s="38">
        <v>6409698</v>
      </c>
      <c r="H42" s="38">
        <v>7968630</v>
      </c>
      <c r="I42" s="38">
        <v>8597509</v>
      </c>
      <c r="J42" s="38">
        <v>9197846</v>
      </c>
      <c r="K42" s="38">
        <v>7027698</v>
      </c>
      <c r="L42" s="38">
        <v>7502194</v>
      </c>
      <c r="M42" s="38">
        <v>7802095</v>
      </c>
      <c r="N42" s="38">
        <v>8370415</v>
      </c>
      <c r="O42" s="38">
        <v>9215581</v>
      </c>
      <c r="P42" s="38">
        <v>9271352</v>
      </c>
      <c r="Q42" s="38">
        <v>8197121</v>
      </c>
      <c r="R42" s="38">
        <v>8061750</v>
      </c>
      <c r="S42" s="38">
        <v>12636577</v>
      </c>
      <c r="T42" s="256">
        <v>9179140</v>
      </c>
      <c r="U42" s="256">
        <v>8788950</v>
      </c>
      <c r="V42" s="256">
        <v>9996319</v>
      </c>
      <c r="W42" s="256">
        <v>10858741</v>
      </c>
    </row>
    <row r="43" spans="3:23" ht="15" customHeight="1">
      <c r="C43" s="680" t="s">
        <v>448</v>
      </c>
      <c r="D43" s="680"/>
      <c r="F43" s="38">
        <v>30555</v>
      </c>
      <c r="G43" s="38">
        <v>98522</v>
      </c>
      <c r="H43" s="38">
        <v>162220</v>
      </c>
      <c r="I43" s="38">
        <v>168691</v>
      </c>
      <c r="J43" s="38">
        <v>73895</v>
      </c>
      <c r="K43" s="38">
        <v>63038</v>
      </c>
      <c r="L43" s="38">
        <v>74362</v>
      </c>
      <c r="M43" s="38">
        <v>63924</v>
      </c>
      <c r="N43" s="38">
        <v>221286</v>
      </c>
      <c r="O43" s="38">
        <v>79710</v>
      </c>
      <c r="P43" s="38">
        <v>75708</v>
      </c>
      <c r="Q43" s="38">
        <v>73432</v>
      </c>
      <c r="R43" s="38">
        <v>72671</v>
      </c>
      <c r="S43" s="38">
        <v>73253</v>
      </c>
      <c r="T43" s="256">
        <v>76135</v>
      </c>
      <c r="U43" s="256">
        <v>147369</v>
      </c>
      <c r="V43" s="256">
        <v>88509</v>
      </c>
      <c r="W43" s="256">
        <v>78375</v>
      </c>
    </row>
    <row r="44" spans="3:23" ht="15" customHeight="1">
      <c r="C44" s="680" t="s">
        <v>767</v>
      </c>
      <c r="D44" s="680"/>
      <c r="F44" s="38">
        <v>0</v>
      </c>
      <c r="G44" s="38">
        <v>0</v>
      </c>
      <c r="H44" s="38">
        <v>0</v>
      </c>
      <c r="I44" s="38">
        <v>0</v>
      </c>
      <c r="J44" s="38">
        <v>0</v>
      </c>
      <c r="K44" s="38">
        <v>0</v>
      </c>
      <c r="L44" s="38">
        <v>0</v>
      </c>
      <c r="M44" s="38">
        <v>0</v>
      </c>
      <c r="N44" s="38">
        <v>0</v>
      </c>
      <c r="O44" s="38">
        <v>0</v>
      </c>
      <c r="P44" s="38">
        <v>0</v>
      </c>
      <c r="Q44" s="38">
        <v>0</v>
      </c>
      <c r="R44" s="38">
        <v>0</v>
      </c>
      <c r="S44" s="38">
        <v>0</v>
      </c>
      <c r="T44" s="256">
        <v>0</v>
      </c>
      <c r="U44" s="256">
        <v>33951</v>
      </c>
      <c r="V44" s="256">
        <v>0</v>
      </c>
      <c r="W44" s="256">
        <v>0</v>
      </c>
    </row>
    <row r="45" spans="3:23" ht="15" customHeight="1">
      <c r="C45" s="680" t="s">
        <v>364</v>
      </c>
      <c r="D45" s="680"/>
      <c r="F45" s="38">
        <v>5761136</v>
      </c>
      <c r="G45" s="38">
        <v>26066746</v>
      </c>
      <c r="H45" s="38">
        <v>16049603</v>
      </c>
      <c r="I45" s="38">
        <v>15086278</v>
      </c>
      <c r="J45" s="38">
        <v>13420732</v>
      </c>
      <c r="K45" s="38">
        <v>10026214</v>
      </c>
      <c r="L45" s="38">
        <v>9743916</v>
      </c>
      <c r="M45" s="38">
        <v>9203916</v>
      </c>
      <c r="N45" s="38">
        <v>9341150</v>
      </c>
      <c r="O45" s="38">
        <v>11093910</v>
      </c>
      <c r="P45" s="38">
        <v>10278888</v>
      </c>
      <c r="Q45" s="38">
        <v>10378518</v>
      </c>
      <c r="R45" s="38">
        <v>10441159</v>
      </c>
      <c r="S45" s="38">
        <v>10257827</v>
      </c>
      <c r="T45" s="256">
        <v>10849074</v>
      </c>
      <c r="U45" s="256">
        <v>10571734</v>
      </c>
      <c r="V45" s="256">
        <v>10900269</v>
      </c>
      <c r="W45" s="256">
        <v>11421282</v>
      </c>
    </row>
    <row r="46" spans="3:23" ht="15" customHeight="1">
      <c r="C46" s="680" t="s">
        <v>1</v>
      </c>
      <c r="D46" s="680"/>
      <c r="F46" s="38">
        <v>73104</v>
      </c>
      <c r="G46" s="38">
        <v>0</v>
      </c>
      <c r="H46" s="38">
        <v>0</v>
      </c>
      <c r="I46" s="38">
        <v>0</v>
      </c>
      <c r="J46" s="38">
        <v>0</v>
      </c>
      <c r="K46" s="38">
        <v>0</v>
      </c>
      <c r="L46" s="38">
        <v>0</v>
      </c>
      <c r="M46" s="38">
        <v>0</v>
      </c>
      <c r="N46" s="38">
        <v>0</v>
      </c>
      <c r="O46" s="38">
        <v>0</v>
      </c>
      <c r="P46" s="38">
        <v>0</v>
      </c>
      <c r="Q46" s="38">
        <v>0</v>
      </c>
      <c r="R46" s="38">
        <v>0</v>
      </c>
      <c r="S46" s="38">
        <v>0</v>
      </c>
      <c r="T46" s="256">
        <v>0</v>
      </c>
      <c r="U46" s="256">
        <v>0</v>
      </c>
      <c r="V46" s="256">
        <v>0</v>
      </c>
      <c r="W46" s="256">
        <v>0</v>
      </c>
    </row>
    <row r="47" spans="3:23" ht="15" customHeight="1">
      <c r="C47" s="680" t="s">
        <v>449</v>
      </c>
      <c r="D47" s="680"/>
      <c r="F47" s="38">
        <v>0</v>
      </c>
      <c r="G47" s="38">
        <v>173182</v>
      </c>
      <c r="H47" s="38">
        <v>85495</v>
      </c>
      <c r="I47" s="38">
        <v>80988</v>
      </c>
      <c r="J47" s="38">
        <v>88148</v>
      </c>
      <c r="K47" s="38">
        <v>87632</v>
      </c>
      <c r="L47" s="38">
        <v>89616</v>
      </c>
      <c r="M47" s="38">
        <v>83022</v>
      </c>
      <c r="N47" s="38">
        <v>90102</v>
      </c>
      <c r="O47" s="38">
        <v>113462</v>
      </c>
      <c r="P47" s="38">
        <v>108692</v>
      </c>
      <c r="Q47" s="38">
        <v>307725</v>
      </c>
      <c r="R47" s="38">
        <v>186879</v>
      </c>
      <c r="S47" s="38">
        <v>113010</v>
      </c>
      <c r="T47" s="256">
        <v>143420</v>
      </c>
      <c r="U47" s="256">
        <v>158766</v>
      </c>
      <c r="V47" s="256">
        <v>130881</v>
      </c>
      <c r="W47" s="256">
        <v>345317</v>
      </c>
    </row>
    <row r="48" spans="3:23" ht="15" customHeight="1">
      <c r="C48" s="680" t="s">
        <v>445</v>
      </c>
      <c r="D48" s="680"/>
      <c r="F48" s="38">
        <v>195955</v>
      </c>
      <c r="G48" s="38">
        <v>6791002</v>
      </c>
      <c r="H48" s="38">
        <v>312063</v>
      </c>
      <c r="I48" s="38">
        <v>301642</v>
      </c>
      <c r="J48" s="38">
        <v>295448</v>
      </c>
      <c r="K48" s="38">
        <v>245797</v>
      </c>
      <c r="L48" s="38">
        <v>466511</v>
      </c>
      <c r="M48" s="38">
        <v>221598</v>
      </c>
      <c r="N48" s="38">
        <v>214140</v>
      </c>
      <c r="O48" s="38">
        <v>217057</v>
      </c>
      <c r="P48" s="38">
        <v>191032</v>
      </c>
      <c r="Q48" s="38">
        <v>273995</v>
      </c>
      <c r="R48" s="38">
        <v>253438</v>
      </c>
      <c r="S48" s="38">
        <v>193915</v>
      </c>
      <c r="T48" s="256">
        <v>0</v>
      </c>
      <c r="U48" s="256">
        <v>0</v>
      </c>
      <c r="V48" s="256">
        <v>0</v>
      </c>
      <c r="W48" s="256">
        <v>0</v>
      </c>
    </row>
    <row r="49" spans="1:23" ht="15" customHeight="1">
      <c r="A49" s="65"/>
      <c r="B49" s="65"/>
      <c r="C49" s="681" t="s">
        <v>446</v>
      </c>
      <c r="D49" s="681"/>
      <c r="E49" s="65"/>
      <c r="F49" s="8">
        <v>1537625</v>
      </c>
      <c r="G49" s="8">
        <v>1945051</v>
      </c>
      <c r="H49" s="8">
        <v>2199315</v>
      </c>
      <c r="I49" s="8">
        <v>2377482</v>
      </c>
      <c r="J49" s="8">
        <v>3296393</v>
      </c>
      <c r="K49" s="8">
        <v>1420069</v>
      </c>
      <c r="L49" s="8">
        <v>1858297</v>
      </c>
      <c r="M49" s="8">
        <v>4605394</v>
      </c>
      <c r="N49" s="8">
        <v>1334408</v>
      </c>
      <c r="O49" s="8">
        <v>12455921</v>
      </c>
      <c r="P49" s="8">
        <v>1479426</v>
      </c>
      <c r="Q49" s="8">
        <v>1455389</v>
      </c>
      <c r="R49" s="8">
        <v>1442893</v>
      </c>
      <c r="S49" s="8">
        <v>2235328</v>
      </c>
      <c r="T49" s="308">
        <v>1976547</v>
      </c>
      <c r="U49" s="308">
        <v>947263</v>
      </c>
      <c r="V49" s="308">
        <v>3905535</v>
      </c>
      <c r="W49" s="308">
        <v>915041</v>
      </c>
    </row>
    <row r="50" ht="13.5" customHeight="1">
      <c r="A50" s="17" t="s">
        <v>500</v>
      </c>
    </row>
    <row r="51" ht="13.5" customHeight="1">
      <c r="A51" s="17" t="s">
        <v>687</v>
      </c>
    </row>
    <row r="52" ht="13.5" customHeight="1">
      <c r="A52" s="17" t="s">
        <v>688</v>
      </c>
    </row>
    <row r="53" ht="13.5" customHeight="1">
      <c r="A53" s="17" t="s">
        <v>691</v>
      </c>
    </row>
    <row r="54" ht="13.5" customHeight="1">
      <c r="A54" s="17" t="s">
        <v>690</v>
      </c>
    </row>
    <row r="55" ht="13.5" customHeight="1">
      <c r="A55" s="17" t="s">
        <v>740</v>
      </c>
    </row>
    <row r="56" ht="13.5" customHeight="1">
      <c r="A56" s="17" t="s">
        <v>780</v>
      </c>
    </row>
    <row r="57" ht="13.5" customHeight="1">
      <c r="A57" s="17" t="s">
        <v>1075</v>
      </c>
    </row>
  </sheetData>
  <sheetProtection/>
  <mergeCells count="45">
    <mergeCell ref="A1:J1"/>
    <mergeCell ref="C10:D10"/>
    <mergeCell ref="B7:D7"/>
    <mergeCell ref="B8:D8"/>
    <mergeCell ref="C17:D17"/>
    <mergeCell ref="C18:D18"/>
    <mergeCell ref="C16:D16"/>
    <mergeCell ref="A4:E6"/>
    <mergeCell ref="C11:D11"/>
    <mergeCell ref="C15:D15"/>
    <mergeCell ref="C14:D14"/>
    <mergeCell ref="C12:D12"/>
    <mergeCell ref="C13:D13"/>
    <mergeCell ref="C38:D38"/>
    <mergeCell ref="C23:D23"/>
    <mergeCell ref="C24:D24"/>
    <mergeCell ref="C26:D26"/>
    <mergeCell ref="B25:D25"/>
    <mergeCell ref="C19:D19"/>
    <mergeCell ref="C20:D20"/>
    <mergeCell ref="C21:D21"/>
    <mergeCell ref="C22:D22"/>
    <mergeCell ref="C27:D27"/>
    <mergeCell ref="C46:D46"/>
    <mergeCell ref="C9:D9"/>
    <mergeCell ref="B40:D40"/>
    <mergeCell ref="C28:D28"/>
    <mergeCell ref="C29:D29"/>
    <mergeCell ref="C31:D31"/>
    <mergeCell ref="C32:D32"/>
    <mergeCell ref="C33:D33"/>
    <mergeCell ref="C36:D36"/>
    <mergeCell ref="C37:D37"/>
    <mergeCell ref="C39:D39"/>
    <mergeCell ref="C30:D30"/>
    <mergeCell ref="C34:D34"/>
    <mergeCell ref="C35:D35"/>
    <mergeCell ref="C49:D49"/>
    <mergeCell ref="C47:D47"/>
    <mergeCell ref="C48:D48"/>
    <mergeCell ref="C41:D41"/>
    <mergeCell ref="C42:D42"/>
    <mergeCell ref="C43:D43"/>
    <mergeCell ref="C45:D45"/>
    <mergeCell ref="C44:D4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56"/>
  <sheetViews>
    <sheetView showGridLines="0" zoomScalePageLayoutView="0" workbookViewId="0" topLeftCell="A1">
      <pane xSplit="5" ySplit="6" topLeftCell="M7" activePane="bottomRight" state="frozen"/>
      <selection pane="topLeft" activeCell="A1" sqref="A1:H1"/>
      <selection pane="topRight" activeCell="A1" sqref="A1:H1"/>
      <selection pane="bottomLeft" activeCell="A1" sqref="A1:H1"/>
      <selection pane="bottomRight" activeCell="A1" sqref="A1:J1"/>
    </sheetView>
  </sheetViews>
  <sheetFormatPr defaultColWidth="9.00390625" defaultRowHeight="13.5" customHeight="1"/>
  <cols>
    <col min="1" max="1" width="1.625" style="17" customWidth="1"/>
    <col min="2" max="3" width="2.625" style="17" customWidth="1"/>
    <col min="4" max="4" width="23.625" style="17" customWidth="1"/>
    <col min="5" max="5" width="1.625" style="17" customWidth="1"/>
    <col min="6" max="23" width="11.625" style="17" customWidth="1"/>
    <col min="24" max="30" width="14.125" style="17" customWidth="1"/>
    <col min="31" max="16384" width="9.00390625" style="17" customWidth="1"/>
  </cols>
  <sheetData>
    <row r="1" spans="1:13" ht="19.5" customHeight="1">
      <c r="A1" s="686" t="s">
        <v>63</v>
      </c>
      <c r="B1" s="686"/>
      <c r="C1" s="686"/>
      <c r="D1" s="686"/>
      <c r="E1" s="686"/>
      <c r="F1" s="686"/>
      <c r="G1" s="686"/>
      <c r="H1" s="686"/>
      <c r="I1" s="686"/>
      <c r="J1" s="686"/>
      <c r="K1" s="164"/>
      <c r="L1" s="164"/>
      <c r="M1" s="164"/>
    </row>
    <row r="2" ht="19.5" customHeight="1"/>
    <row r="3" spans="1:23" ht="13.5" customHeight="1">
      <c r="A3" s="65" t="s">
        <v>308</v>
      </c>
      <c r="B3" s="65"/>
      <c r="C3" s="65"/>
      <c r="D3" s="65"/>
      <c r="E3" s="65"/>
      <c r="F3" s="65"/>
      <c r="H3" s="14"/>
      <c r="I3" s="14"/>
      <c r="J3" s="14"/>
      <c r="N3" s="14"/>
      <c r="O3" s="14"/>
      <c r="P3" s="14"/>
      <c r="Q3" s="14"/>
      <c r="R3" s="14"/>
      <c r="S3" s="14"/>
      <c r="T3" s="311"/>
      <c r="U3" s="311"/>
      <c r="V3" s="311"/>
      <c r="W3" s="311" t="s">
        <v>532</v>
      </c>
    </row>
    <row r="4" spans="1:23" ht="15" customHeight="1">
      <c r="A4" s="695" t="s">
        <v>270</v>
      </c>
      <c r="B4" s="695"/>
      <c r="C4" s="695"/>
      <c r="D4" s="695"/>
      <c r="E4" s="696"/>
      <c r="F4" s="285" t="s">
        <v>586</v>
      </c>
      <c r="G4" s="285" t="s">
        <v>590</v>
      </c>
      <c r="H4" s="285" t="s">
        <v>591</v>
      </c>
      <c r="I4" s="285" t="s">
        <v>592</v>
      </c>
      <c r="J4" s="285" t="s">
        <v>593</v>
      </c>
      <c r="K4" s="285" t="s">
        <v>594</v>
      </c>
      <c r="L4" s="285" t="s">
        <v>595</v>
      </c>
      <c r="M4" s="285" t="s">
        <v>596</v>
      </c>
      <c r="N4" s="285" t="s">
        <v>597</v>
      </c>
      <c r="O4" s="285" t="s">
        <v>598</v>
      </c>
      <c r="P4" s="285" t="s">
        <v>599</v>
      </c>
      <c r="Q4" s="285" t="s">
        <v>600</v>
      </c>
      <c r="R4" s="285" t="s">
        <v>601</v>
      </c>
      <c r="S4" s="287" t="s">
        <v>614</v>
      </c>
      <c r="T4" s="287" t="s">
        <v>711</v>
      </c>
      <c r="U4" s="287" t="s">
        <v>749</v>
      </c>
      <c r="V4" s="287" t="s">
        <v>783</v>
      </c>
      <c r="W4" s="287" t="s">
        <v>1077</v>
      </c>
    </row>
    <row r="5" spans="1:23" ht="15" customHeight="1">
      <c r="A5" s="697"/>
      <c r="B5" s="697"/>
      <c r="C5" s="697"/>
      <c r="D5" s="697"/>
      <c r="E5" s="698"/>
      <c r="F5" s="278" t="s">
        <v>585</v>
      </c>
      <c r="G5" s="278" t="s">
        <v>589</v>
      </c>
      <c r="H5" s="278" t="s">
        <v>602</v>
      </c>
      <c r="I5" s="278" t="s">
        <v>603</v>
      </c>
      <c r="J5" s="278" t="s">
        <v>604</v>
      </c>
      <c r="K5" s="278" t="s">
        <v>605</v>
      </c>
      <c r="L5" s="278" t="s">
        <v>606</v>
      </c>
      <c r="M5" s="278" t="s">
        <v>607</v>
      </c>
      <c r="N5" s="278" t="s">
        <v>608</v>
      </c>
      <c r="O5" s="278" t="s">
        <v>609</v>
      </c>
      <c r="P5" s="278" t="s">
        <v>610</v>
      </c>
      <c r="Q5" s="278" t="s">
        <v>611</v>
      </c>
      <c r="R5" s="278" t="s">
        <v>612</v>
      </c>
      <c r="S5" s="279" t="s">
        <v>615</v>
      </c>
      <c r="T5" s="279" t="s">
        <v>750</v>
      </c>
      <c r="U5" s="279" t="s">
        <v>751</v>
      </c>
      <c r="V5" s="279" t="s">
        <v>784</v>
      </c>
      <c r="W5" s="279" t="s">
        <v>1078</v>
      </c>
    </row>
    <row r="6" spans="1:23" ht="15" customHeight="1">
      <c r="A6" s="699"/>
      <c r="B6" s="699"/>
      <c r="C6" s="699"/>
      <c r="D6" s="699"/>
      <c r="E6" s="700"/>
      <c r="F6" s="280" t="s">
        <v>617</v>
      </c>
      <c r="G6" s="280" t="s">
        <v>617</v>
      </c>
      <c r="H6" s="280" t="s">
        <v>617</v>
      </c>
      <c r="I6" s="280" t="s">
        <v>617</v>
      </c>
      <c r="J6" s="280" t="s">
        <v>617</v>
      </c>
      <c r="K6" s="280" t="s">
        <v>617</v>
      </c>
      <c r="L6" s="280" t="s">
        <v>617</v>
      </c>
      <c r="M6" s="280" t="s">
        <v>617</v>
      </c>
      <c r="N6" s="280" t="s">
        <v>617</v>
      </c>
      <c r="O6" s="280" t="s">
        <v>617</v>
      </c>
      <c r="P6" s="280" t="s">
        <v>617</v>
      </c>
      <c r="Q6" s="280" t="s">
        <v>617</v>
      </c>
      <c r="R6" s="280" t="s">
        <v>617</v>
      </c>
      <c r="S6" s="286" t="s">
        <v>713</v>
      </c>
      <c r="T6" s="286" t="s">
        <v>754</v>
      </c>
      <c r="U6" s="286" t="s">
        <v>786</v>
      </c>
      <c r="V6" s="286" t="s">
        <v>1079</v>
      </c>
      <c r="W6" s="286" t="s">
        <v>618</v>
      </c>
    </row>
    <row r="7" spans="1:23" s="33" customFormat="1" ht="15" customHeight="1">
      <c r="A7" s="73"/>
      <c r="B7" s="679" t="s">
        <v>477</v>
      </c>
      <c r="C7" s="679"/>
      <c r="D7" s="679"/>
      <c r="E7" s="73"/>
      <c r="F7" s="107">
        <f aca="true" t="shared" si="0" ref="F7:K7">SUM(F8,F32,F43)</f>
        <v>209955269</v>
      </c>
      <c r="G7" s="107">
        <f t="shared" si="0"/>
        <v>214943043</v>
      </c>
      <c r="H7" s="107">
        <f t="shared" si="0"/>
        <v>212138395</v>
      </c>
      <c r="I7" s="107">
        <f t="shared" si="0"/>
        <v>205943768</v>
      </c>
      <c r="J7" s="107">
        <f t="shared" si="0"/>
        <v>197749064</v>
      </c>
      <c r="K7" s="107">
        <f t="shared" si="0"/>
        <v>197069031</v>
      </c>
      <c r="L7" s="107">
        <f aca="true" t="shared" si="1" ref="L7:Q7">SUM(L8,L32,L43)</f>
        <v>202501487</v>
      </c>
      <c r="M7" s="107">
        <f t="shared" si="1"/>
        <v>197308364</v>
      </c>
      <c r="N7" s="107">
        <f t="shared" si="1"/>
        <v>195533655</v>
      </c>
      <c r="O7" s="107">
        <f t="shared" si="1"/>
        <v>196023133</v>
      </c>
      <c r="P7" s="107">
        <f t="shared" si="1"/>
        <v>195174199</v>
      </c>
      <c r="Q7" s="107">
        <f t="shared" si="1"/>
        <v>191328439</v>
      </c>
      <c r="R7" s="107">
        <f aca="true" t="shared" si="2" ref="R7:W7">SUM(R8,R32,R43)</f>
        <v>187266939</v>
      </c>
      <c r="S7" s="107">
        <f t="shared" si="2"/>
        <v>184758959</v>
      </c>
      <c r="T7" s="312">
        <f t="shared" si="2"/>
        <v>178485813</v>
      </c>
      <c r="U7" s="312">
        <f t="shared" si="2"/>
        <v>175927167</v>
      </c>
      <c r="V7" s="312">
        <f t="shared" si="2"/>
        <v>169227310</v>
      </c>
      <c r="W7" s="312">
        <f t="shared" si="2"/>
        <v>166014906</v>
      </c>
    </row>
    <row r="8" spans="1:23" s="33" customFormat="1" ht="15" customHeight="1">
      <c r="A8" s="73"/>
      <c r="B8" s="679" t="s">
        <v>315</v>
      </c>
      <c r="C8" s="679"/>
      <c r="D8" s="679"/>
      <c r="E8" s="73"/>
      <c r="F8" s="107">
        <f aca="true" t="shared" si="3" ref="F8:K8">SUM(F9,F22:F23)</f>
        <v>120875164</v>
      </c>
      <c r="G8" s="107">
        <f t="shared" si="3"/>
        <v>123192889</v>
      </c>
      <c r="H8" s="107">
        <f t="shared" si="3"/>
        <v>123130055</v>
      </c>
      <c r="I8" s="107">
        <f t="shared" si="3"/>
        <v>120961811</v>
      </c>
      <c r="J8" s="107">
        <f t="shared" si="3"/>
        <v>117985407</v>
      </c>
      <c r="K8" s="107">
        <f t="shared" si="3"/>
        <v>121180120</v>
      </c>
      <c r="L8" s="107">
        <f aca="true" t="shared" si="4" ref="L8:Q8">SUM(L9,L22:L23)</f>
        <v>130310404</v>
      </c>
      <c r="M8" s="107">
        <f t="shared" si="4"/>
        <v>127950203</v>
      </c>
      <c r="N8" s="107">
        <f t="shared" si="4"/>
        <v>126464610</v>
      </c>
      <c r="O8" s="107">
        <f t="shared" si="4"/>
        <v>128719190</v>
      </c>
      <c r="P8" s="107">
        <f t="shared" si="4"/>
        <v>128960588</v>
      </c>
      <c r="Q8" s="107">
        <f t="shared" si="4"/>
        <v>126559888</v>
      </c>
      <c r="R8" s="107">
        <f aca="true" t="shared" si="5" ref="R8:W8">SUM(R9,R22:R23)</f>
        <v>123884228</v>
      </c>
      <c r="S8" s="107">
        <f t="shared" si="5"/>
        <v>121220439</v>
      </c>
      <c r="T8" s="312">
        <f t="shared" si="5"/>
        <v>116324965</v>
      </c>
      <c r="U8" s="312">
        <f t="shared" si="5"/>
        <v>114168887</v>
      </c>
      <c r="V8" s="312">
        <f t="shared" si="5"/>
        <v>111235055</v>
      </c>
      <c r="W8" s="312">
        <f t="shared" si="5"/>
        <v>106342674</v>
      </c>
    </row>
    <row r="9" spans="3:23" ht="15" customHeight="1">
      <c r="C9" s="680" t="s">
        <v>471</v>
      </c>
      <c r="D9" s="680"/>
      <c r="F9" s="89">
        <f aca="true" t="shared" si="6" ref="F9:K9">SUM(F10:F21)</f>
        <v>96379615</v>
      </c>
      <c r="G9" s="89">
        <f t="shared" si="6"/>
        <v>97914488</v>
      </c>
      <c r="H9" s="89">
        <f t="shared" si="6"/>
        <v>97551440</v>
      </c>
      <c r="I9" s="38">
        <f t="shared" si="6"/>
        <v>95173378</v>
      </c>
      <c r="J9" s="38">
        <f t="shared" si="6"/>
        <v>91321097</v>
      </c>
      <c r="K9" s="89">
        <f t="shared" si="6"/>
        <v>90487882</v>
      </c>
      <c r="L9" s="89">
        <f aca="true" t="shared" si="7" ref="L9:Q9">SUM(L10:L21)</f>
        <v>87498381</v>
      </c>
      <c r="M9" s="89">
        <f t="shared" si="7"/>
        <v>84332033</v>
      </c>
      <c r="N9" s="89">
        <f t="shared" si="7"/>
        <v>81991249</v>
      </c>
      <c r="O9" s="89">
        <f t="shared" si="7"/>
        <v>83604600</v>
      </c>
      <c r="P9" s="89">
        <f t="shared" si="7"/>
        <v>82979188</v>
      </c>
      <c r="Q9" s="89">
        <f t="shared" si="7"/>
        <v>80617492</v>
      </c>
      <c r="R9" s="89">
        <f aca="true" t="shared" si="8" ref="R9:W9">SUM(R10:R21)</f>
        <v>78251695</v>
      </c>
      <c r="S9" s="89">
        <f t="shared" si="8"/>
        <v>76076919</v>
      </c>
      <c r="T9" s="313">
        <f t="shared" si="8"/>
        <v>72479463</v>
      </c>
      <c r="U9" s="313">
        <f t="shared" si="8"/>
        <v>71829695</v>
      </c>
      <c r="V9" s="313">
        <f t="shared" si="8"/>
        <v>70917471</v>
      </c>
      <c r="W9" s="313">
        <f t="shared" si="8"/>
        <v>69226949</v>
      </c>
    </row>
    <row r="10" spans="4:23" ht="15" customHeight="1">
      <c r="D10" s="72" t="s">
        <v>467</v>
      </c>
      <c r="F10" s="89">
        <v>4509729</v>
      </c>
      <c r="G10" s="89">
        <v>9020013</v>
      </c>
      <c r="H10" s="89">
        <v>9505263</v>
      </c>
      <c r="I10" s="38">
        <v>8942302</v>
      </c>
      <c r="J10" s="38">
        <v>7869912</v>
      </c>
      <c r="K10" s="89">
        <v>6318801</v>
      </c>
      <c r="L10" s="89">
        <v>6226448</v>
      </c>
      <c r="M10" s="89">
        <v>5851188</v>
      </c>
      <c r="N10" s="89">
        <v>5757137</v>
      </c>
      <c r="O10" s="89">
        <v>6517609</v>
      </c>
      <c r="P10" s="89">
        <v>6099943</v>
      </c>
      <c r="Q10" s="89">
        <v>5568602</v>
      </c>
      <c r="R10" s="89">
        <v>4975705</v>
      </c>
      <c r="S10" s="89">
        <v>4260193</v>
      </c>
      <c r="T10" s="313">
        <v>3537762</v>
      </c>
      <c r="U10" s="313">
        <v>2823876</v>
      </c>
      <c r="V10" s="313">
        <v>2228824</v>
      </c>
      <c r="W10" s="313">
        <v>1786119</v>
      </c>
    </row>
    <row r="11" spans="4:23" ht="15" customHeight="1">
      <c r="D11" s="72" t="s">
        <v>468</v>
      </c>
      <c r="F11" s="89">
        <v>1349106</v>
      </c>
      <c r="G11" s="89">
        <v>1150314</v>
      </c>
      <c r="H11" s="89">
        <v>927420</v>
      </c>
      <c r="I11" s="38">
        <v>771956</v>
      </c>
      <c r="J11" s="38">
        <v>653202</v>
      </c>
      <c r="K11" s="89">
        <v>538108</v>
      </c>
      <c r="L11" s="89">
        <v>458830</v>
      </c>
      <c r="M11" s="89">
        <v>356542</v>
      </c>
      <c r="N11" s="89">
        <v>327479</v>
      </c>
      <c r="O11" s="89">
        <v>291730</v>
      </c>
      <c r="P11" s="89">
        <v>244942</v>
      </c>
      <c r="Q11" s="89">
        <v>333343</v>
      </c>
      <c r="R11" s="89">
        <v>307517</v>
      </c>
      <c r="S11" s="89">
        <v>284427</v>
      </c>
      <c r="T11" s="313">
        <v>262186</v>
      </c>
      <c r="U11" s="313">
        <v>266171</v>
      </c>
      <c r="V11" s="313">
        <v>229893</v>
      </c>
      <c r="W11" s="313">
        <v>204742</v>
      </c>
    </row>
    <row r="12" spans="4:23" ht="15" customHeight="1">
      <c r="D12" s="72" t="s">
        <v>469</v>
      </c>
      <c r="F12" s="89">
        <v>5663874</v>
      </c>
      <c r="G12" s="89">
        <v>5153133</v>
      </c>
      <c r="H12" s="89">
        <v>5350374</v>
      </c>
      <c r="I12" s="38">
        <v>4858855</v>
      </c>
      <c r="J12" s="38">
        <v>4347037</v>
      </c>
      <c r="K12" s="89">
        <v>3830059</v>
      </c>
      <c r="L12" s="89">
        <v>3306230</v>
      </c>
      <c r="M12" s="89">
        <v>2817376</v>
      </c>
      <c r="N12" s="89">
        <v>2249950</v>
      </c>
      <c r="O12" s="89">
        <v>1702697</v>
      </c>
      <c r="P12" s="89">
        <v>1227676</v>
      </c>
      <c r="Q12" s="89">
        <v>780447</v>
      </c>
      <c r="R12" s="89">
        <v>610631</v>
      </c>
      <c r="S12" s="89">
        <v>512678</v>
      </c>
      <c r="T12" s="313">
        <v>415010</v>
      </c>
      <c r="U12" s="313">
        <v>317772</v>
      </c>
      <c r="V12" s="313">
        <v>220469</v>
      </c>
      <c r="W12" s="313">
        <v>123100</v>
      </c>
    </row>
    <row r="13" spans="4:23" ht="15" customHeight="1">
      <c r="D13" s="72" t="s">
        <v>470</v>
      </c>
      <c r="F13" s="89">
        <v>3526</v>
      </c>
      <c r="G13" s="89">
        <v>141268</v>
      </c>
      <c r="H13" s="89">
        <v>141160</v>
      </c>
      <c r="I13" s="38">
        <v>141052</v>
      </c>
      <c r="J13" s="38">
        <v>140944</v>
      </c>
      <c r="K13" s="89">
        <v>132577</v>
      </c>
      <c r="L13" s="89">
        <v>124210</v>
      </c>
      <c r="M13" s="89">
        <v>115844</v>
      </c>
      <c r="N13" s="89">
        <v>107477</v>
      </c>
      <c r="O13" s="89">
        <v>99106</v>
      </c>
      <c r="P13" s="89">
        <v>90847</v>
      </c>
      <c r="Q13" s="89">
        <v>82588</v>
      </c>
      <c r="R13" s="89">
        <v>74329</v>
      </c>
      <c r="S13" s="89">
        <v>66071</v>
      </c>
      <c r="T13" s="313">
        <v>57812</v>
      </c>
      <c r="U13" s="313">
        <v>49553</v>
      </c>
      <c r="V13" s="313">
        <v>41294</v>
      </c>
      <c r="W13" s="313">
        <v>33036</v>
      </c>
    </row>
    <row r="14" spans="4:23" ht="15" customHeight="1">
      <c r="D14" s="72" t="s">
        <v>478</v>
      </c>
      <c r="F14" s="89">
        <v>3871421</v>
      </c>
      <c r="G14" s="89">
        <v>3553307</v>
      </c>
      <c r="H14" s="89">
        <v>3214505</v>
      </c>
      <c r="I14" s="38">
        <v>2854924</v>
      </c>
      <c r="J14" s="38">
        <v>2486157</v>
      </c>
      <c r="K14" s="89">
        <v>2144984</v>
      </c>
      <c r="L14" s="89">
        <v>1880248</v>
      </c>
      <c r="M14" s="89">
        <v>1634284</v>
      </c>
      <c r="N14" s="89">
        <v>1396080</v>
      </c>
      <c r="O14" s="89">
        <v>1175877</v>
      </c>
      <c r="P14" s="89">
        <v>969013</v>
      </c>
      <c r="Q14" s="89">
        <v>807092</v>
      </c>
      <c r="R14" s="89">
        <v>672514</v>
      </c>
      <c r="S14" s="89">
        <v>579337</v>
      </c>
      <c r="T14" s="313">
        <v>497257</v>
      </c>
      <c r="U14" s="313">
        <v>434790</v>
      </c>
      <c r="V14" s="313">
        <v>382226</v>
      </c>
      <c r="W14" s="313">
        <v>348304</v>
      </c>
    </row>
    <row r="15" spans="4:23" ht="15" customHeight="1">
      <c r="D15" s="72" t="s">
        <v>479</v>
      </c>
      <c r="F15" s="89">
        <v>3596162</v>
      </c>
      <c r="G15" s="89">
        <v>3044535</v>
      </c>
      <c r="H15" s="89">
        <v>2885041</v>
      </c>
      <c r="I15" s="38">
        <v>2525304</v>
      </c>
      <c r="J15" s="38">
        <v>2160883</v>
      </c>
      <c r="K15" s="89">
        <v>1803326</v>
      </c>
      <c r="L15" s="89">
        <v>1629990</v>
      </c>
      <c r="M15" s="89">
        <v>1321048</v>
      </c>
      <c r="N15" s="89">
        <v>1320963</v>
      </c>
      <c r="O15" s="89">
        <v>1093432</v>
      </c>
      <c r="P15" s="89">
        <v>959053</v>
      </c>
      <c r="Q15" s="89">
        <v>990489</v>
      </c>
      <c r="R15" s="89">
        <v>906224</v>
      </c>
      <c r="S15" s="89">
        <v>820374</v>
      </c>
      <c r="T15" s="313">
        <v>1133592</v>
      </c>
      <c r="U15" s="313">
        <v>1047320</v>
      </c>
      <c r="V15" s="313">
        <v>948151</v>
      </c>
      <c r="W15" s="313">
        <v>849194</v>
      </c>
    </row>
    <row r="16" spans="4:23" ht="15" customHeight="1">
      <c r="D16" s="72" t="s">
        <v>480</v>
      </c>
      <c r="F16" s="89">
        <v>19829313</v>
      </c>
      <c r="G16" s="89">
        <v>19335353</v>
      </c>
      <c r="H16" s="89">
        <v>19619732</v>
      </c>
      <c r="I16" s="38">
        <v>19796429</v>
      </c>
      <c r="J16" s="38">
        <v>19096302</v>
      </c>
      <c r="K16" s="89">
        <v>21006085</v>
      </c>
      <c r="L16" s="89">
        <v>19611789</v>
      </c>
      <c r="M16" s="89">
        <v>17992209</v>
      </c>
      <c r="N16" s="89">
        <v>16783997</v>
      </c>
      <c r="O16" s="89">
        <v>15507827</v>
      </c>
      <c r="P16" s="89">
        <v>14568608</v>
      </c>
      <c r="Q16" s="89">
        <v>13453604</v>
      </c>
      <c r="R16" s="89">
        <v>12431896</v>
      </c>
      <c r="S16" s="89">
        <v>11441721</v>
      </c>
      <c r="T16" s="313">
        <v>10476951</v>
      </c>
      <c r="U16" s="313">
        <v>9858257</v>
      </c>
      <c r="V16" s="313">
        <v>9195799</v>
      </c>
      <c r="W16" s="313">
        <v>8741741</v>
      </c>
    </row>
    <row r="17" spans="4:23" ht="15" customHeight="1">
      <c r="D17" s="72" t="s">
        <v>481</v>
      </c>
      <c r="F17" s="89">
        <v>10764686</v>
      </c>
      <c r="G17" s="89">
        <v>10362950</v>
      </c>
      <c r="H17" s="89">
        <v>10194406</v>
      </c>
      <c r="I17" s="38">
        <v>9887342</v>
      </c>
      <c r="J17" s="38">
        <v>9339287</v>
      </c>
      <c r="K17" s="89">
        <v>9460920</v>
      </c>
      <c r="L17" s="89">
        <v>9095437</v>
      </c>
      <c r="M17" s="89">
        <v>8634761</v>
      </c>
      <c r="N17" s="89">
        <v>8615802</v>
      </c>
      <c r="O17" s="89">
        <v>8495665</v>
      </c>
      <c r="P17" s="89">
        <v>9101703</v>
      </c>
      <c r="Q17" s="89">
        <v>9555723</v>
      </c>
      <c r="R17" s="89">
        <v>10210057</v>
      </c>
      <c r="S17" s="89">
        <v>10765468</v>
      </c>
      <c r="T17" s="313">
        <v>10848104</v>
      </c>
      <c r="U17" s="313">
        <v>11328520</v>
      </c>
      <c r="V17" s="313">
        <v>11776971</v>
      </c>
      <c r="W17" s="313">
        <v>12072483</v>
      </c>
    </row>
    <row r="18" spans="4:23" ht="15" customHeight="1">
      <c r="D18" s="72" t="s">
        <v>482</v>
      </c>
      <c r="F18" s="89">
        <v>20708287</v>
      </c>
      <c r="G18" s="89">
        <v>20699021</v>
      </c>
      <c r="H18" s="89">
        <v>20634553</v>
      </c>
      <c r="I18" s="38">
        <v>20674234</v>
      </c>
      <c r="J18" s="38">
        <v>20895586</v>
      </c>
      <c r="K18" s="89">
        <v>20727515</v>
      </c>
      <c r="L18" s="89">
        <v>20000380</v>
      </c>
      <c r="M18" s="89">
        <v>18957156</v>
      </c>
      <c r="N18" s="89">
        <v>18189870</v>
      </c>
      <c r="O18" s="89">
        <v>16488809</v>
      </c>
      <c r="P18" s="89">
        <v>14663618</v>
      </c>
      <c r="Q18" s="89">
        <v>13632358</v>
      </c>
      <c r="R18" s="89">
        <v>12544452</v>
      </c>
      <c r="S18" s="89">
        <v>12509022</v>
      </c>
      <c r="T18" s="313">
        <v>10852879</v>
      </c>
      <c r="U18" s="313">
        <v>9568037</v>
      </c>
      <c r="V18" s="313">
        <v>8424064</v>
      </c>
      <c r="W18" s="313">
        <v>7351200</v>
      </c>
    </row>
    <row r="19" spans="4:23" ht="15" customHeight="1">
      <c r="D19" s="72" t="s">
        <v>483</v>
      </c>
      <c r="F19" s="89">
        <v>2397472</v>
      </c>
      <c r="G19" s="89">
        <v>3043805</v>
      </c>
      <c r="H19" s="89">
        <v>3026022</v>
      </c>
      <c r="I19" s="38">
        <v>2880954</v>
      </c>
      <c r="J19" s="38">
        <v>2660693</v>
      </c>
      <c r="K19" s="89">
        <v>2402354</v>
      </c>
      <c r="L19" s="89">
        <v>2229900</v>
      </c>
      <c r="M19" s="89">
        <v>3004686</v>
      </c>
      <c r="N19" s="89">
        <v>3469509</v>
      </c>
      <c r="O19" s="89">
        <v>3295756</v>
      </c>
      <c r="P19" s="89">
        <v>3006663</v>
      </c>
      <c r="Q19" s="89">
        <v>2710824</v>
      </c>
      <c r="R19" s="89">
        <v>2358546</v>
      </c>
      <c r="S19" s="89">
        <v>2071155</v>
      </c>
      <c r="T19" s="313">
        <v>2015226</v>
      </c>
      <c r="U19" s="313">
        <v>2641909</v>
      </c>
      <c r="V19" s="313">
        <v>2428627</v>
      </c>
      <c r="W19" s="313">
        <v>2259414</v>
      </c>
    </row>
    <row r="20" spans="4:23" ht="15" customHeight="1">
      <c r="D20" s="72" t="s">
        <v>484</v>
      </c>
      <c r="F20" s="89">
        <v>17186192</v>
      </c>
      <c r="G20" s="89">
        <v>16865033</v>
      </c>
      <c r="H20" s="89">
        <v>15518603</v>
      </c>
      <c r="I20" s="38">
        <v>14286944</v>
      </c>
      <c r="J20" s="38">
        <v>13225873</v>
      </c>
      <c r="K20" s="89">
        <v>12710081</v>
      </c>
      <c r="L20" s="89">
        <v>12521961</v>
      </c>
      <c r="M20" s="89">
        <v>12702170</v>
      </c>
      <c r="N20" s="89">
        <v>12740846</v>
      </c>
      <c r="O20" s="89">
        <v>16810279</v>
      </c>
      <c r="P20" s="89">
        <v>18447372</v>
      </c>
      <c r="Q20" s="89">
        <v>17467134</v>
      </c>
      <c r="R20" s="89">
        <v>16539628</v>
      </c>
      <c r="S20" s="89">
        <v>15224144</v>
      </c>
      <c r="T20" s="313">
        <v>13799834</v>
      </c>
      <c r="U20" s="313">
        <v>12635156</v>
      </c>
      <c r="V20" s="313">
        <v>11337965</v>
      </c>
      <c r="W20" s="313">
        <v>9995648</v>
      </c>
    </row>
    <row r="21" spans="4:23" ht="15" customHeight="1">
      <c r="D21" s="72" t="s">
        <v>223</v>
      </c>
      <c r="F21" s="89">
        <v>6499847</v>
      </c>
      <c r="G21" s="89">
        <v>5545756</v>
      </c>
      <c r="H21" s="89">
        <v>6534361</v>
      </c>
      <c r="I21" s="38">
        <v>7553082</v>
      </c>
      <c r="J21" s="38">
        <v>8445221</v>
      </c>
      <c r="K21" s="89">
        <v>9413072</v>
      </c>
      <c r="L21" s="89">
        <v>10412958</v>
      </c>
      <c r="M21" s="89">
        <v>10944769</v>
      </c>
      <c r="N21" s="89">
        <v>11032139</v>
      </c>
      <c r="O21" s="89">
        <v>12125813</v>
      </c>
      <c r="P21" s="89">
        <v>13599750</v>
      </c>
      <c r="Q21" s="89">
        <v>15235288</v>
      </c>
      <c r="R21" s="89">
        <v>16620196</v>
      </c>
      <c r="S21" s="89">
        <v>17542329</v>
      </c>
      <c r="T21" s="313">
        <v>18582850</v>
      </c>
      <c r="U21" s="313">
        <v>20858334</v>
      </c>
      <c r="V21" s="313">
        <v>23703188</v>
      </c>
      <c r="W21" s="313">
        <v>25461968</v>
      </c>
    </row>
    <row r="22" spans="3:23" ht="15" customHeight="1">
      <c r="C22" s="680" t="s">
        <v>472</v>
      </c>
      <c r="D22" s="680"/>
      <c r="F22" s="89">
        <v>780155</v>
      </c>
      <c r="G22" s="89">
        <v>763454</v>
      </c>
      <c r="H22" s="89">
        <v>663963</v>
      </c>
      <c r="I22" s="38">
        <v>567640</v>
      </c>
      <c r="J22" s="38">
        <v>496131</v>
      </c>
      <c r="K22" s="89">
        <v>397162</v>
      </c>
      <c r="L22" s="89">
        <v>298339</v>
      </c>
      <c r="M22" s="89">
        <v>252928</v>
      </c>
      <c r="N22" s="89">
        <v>247368</v>
      </c>
      <c r="O22" s="89">
        <v>238706</v>
      </c>
      <c r="P22" s="89">
        <v>261148</v>
      </c>
      <c r="Q22" s="89">
        <v>302989</v>
      </c>
      <c r="R22" s="89">
        <v>301832</v>
      </c>
      <c r="S22" s="89">
        <v>278192</v>
      </c>
      <c r="T22" s="313">
        <v>240462</v>
      </c>
      <c r="U22" s="313">
        <v>208153</v>
      </c>
      <c r="V22" s="313">
        <v>176943</v>
      </c>
      <c r="W22" s="313">
        <v>243344</v>
      </c>
    </row>
    <row r="23" spans="3:23" ht="15" customHeight="1">
      <c r="C23" s="680" t="s">
        <v>223</v>
      </c>
      <c r="D23" s="680"/>
      <c r="F23" s="89">
        <f aca="true" t="shared" si="9" ref="F23:K23">SUM(F24:F31)</f>
        <v>23715394</v>
      </c>
      <c r="G23" s="89">
        <f t="shared" si="9"/>
        <v>24514947</v>
      </c>
      <c r="H23" s="89">
        <f t="shared" si="9"/>
        <v>24914652</v>
      </c>
      <c r="I23" s="38">
        <f t="shared" si="9"/>
        <v>25220793</v>
      </c>
      <c r="J23" s="38">
        <f t="shared" si="9"/>
        <v>26168179</v>
      </c>
      <c r="K23" s="89">
        <f t="shared" si="9"/>
        <v>30295076</v>
      </c>
      <c r="L23" s="89">
        <f aca="true" t="shared" si="10" ref="L23:Q23">SUM(L24:L31)</f>
        <v>42513684</v>
      </c>
      <c r="M23" s="89">
        <f t="shared" si="10"/>
        <v>43365242</v>
      </c>
      <c r="N23" s="89">
        <f t="shared" si="10"/>
        <v>44225993</v>
      </c>
      <c r="O23" s="89">
        <f t="shared" si="10"/>
        <v>44875884</v>
      </c>
      <c r="P23" s="89">
        <f t="shared" si="10"/>
        <v>45720252</v>
      </c>
      <c r="Q23" s="89">
        <f t="shared" si="10"/>
        <v>45639407</v>
      </c>
      <c r="R23" s="89">
        <f aca="true" t="shared" si="11" ref="R23:W23">SUM(R24:R31)</f>
        <v>45330701</v>
      </c>
      <c r="S23" s="89">
        <f t="shared" si="11"/>
        <v>44865328</v>
      </c>
      <c r="T23" s="313">
        <f t="shared" si="11"/>
        <v>43605040</v>
      </c>
      <c r="U23" s="313">
        <f t="shared" si="11"/>
        <v>42131039</v>
      </c>
      <c r="V23" s="313">
        <f t="shared" si="11"/>
        <v>40140641</v>
      </c>
      <c r="W23" s="313">
        <f t="shared" si="11"/>
        <v>36872381</v>
      </c>
    </row>
    <row r="24" spans="4:23" ht="15" customHeight="1">
      <c r="D24" s="72" t="s">
        <v>473</v>
      </c>
      <c r="F24" s="89">
        <v>1161866</v>
      </c>
      <c r="G24" s="89">
        <v>1088286</v>
      </c>
      <c r="H24" s="89">
        <v>950553</v>
      </c>
      <c r="I24" s="38">
        <v>804145</v>
      </c>
      <c r="J24" s="38">
        <v>679703</v>
      </c>
      <c r="K24" s="89">
        <v>577521</v>
      </c>
      <c r="L24" s="89">
        <v>503749</v>
      </c>
      <c r="M24" s="89">
        <v>441568</v>
      </c>
      <c r="N24" s="89">
        <v>365264</v>
      </c>
      <c r="O24" s="89">
        <v>289027</v>
      </c>
      <c r="P24" s="89">
        <v>204682</v>
      </c>
      <c r="Q24" s="89">
        <v>131491</v>
      </c>
      <c r="R24" s="89">
        <v>79728</v>
      </c>
      <c r="S24" s="89">
        <v>38771</v>
      </c>
      <c r="T24" s="313">
        <v>16973</v>
      </c>
      <c r="U24" s="313">
        <v>4924</v>
      </c>
      <c r="V24" s="313">
        <v>3699</v>
      </c>
      <c r="W24" s="313">
        <v>2470</v>
      </c>
    </row>
    <row r="25" spans="4:23" ht="15" customHeight="1">
      <c r="D25" s="72" t="s">
        <v>80</v>
      </c>
      <c r="F25" s="89">
        <v>0</v>
      </c>
      <c r="G25" s="89">
        <v>0</v>
      </c>
      <c r="H25" s="89">
        <v>0</v>
      </c>
      <c r="I25" s="38">
        <v>0</v>
      </c>
      <c r="J25" s="38">
        <v>0</v>
      </c>
      <c r="K25" s="89">
        <v>58900</v>
      </c>
      <c r="L25" s="89">
        <v>177400</v>
      </c>
      <c r="M25" s="89">
        <v>303800</v>
      </c>
      <c r="N25" s="89">
        <v>471000</v>
      </c>
      <c r="O25" s="89">
        <v>787114</v>
      </c>
      <c r="P25" s="89">
        <v>1452763</v>
      </c>
      <c r="Q25" s="89">
        <v>1985793</v>
      </c>
      <c r="R25" s="89">
        <v>2397290</v>
      </c>
      <c r="S25" s="89">
        <v>2737219</v>
      </c>
      <c r="T25" s="313">
        <v>2965803</v>
      </c>
      <c r="U25" s="313">
        <v>3042174</v>
      </c>
      <c r="V25" s="313">
        <v>3194095</v>
      </c>
      <c r="W25" s="313">
        <v>3259849</v>
      </c>
    </row>
    <row r="26" spans="4:23" ht="15" customHeight="1">
      <c r="D26" s="72" t="s">
        <v>474</v>
      </c>
      <c r="F26" s="89">
        <v>2441466</v>
      </c>
      <c r="G26" s="89">
        <v>1950274</v>
      </c>
      <c r="H26" s="89">
        <v>1281132</v>
      </c>
      <c r="I26" s="38">
        <v>795264</v>
      </c>
      <c r="J26" s="38">
        <v>471436</v>
      </c>
      <c r="K26" s="89">
        <v>229931</v>
      </c>
      <c r="L26" s="89">
        <v>87276</v>
      </c>
      <c r="M26" s="89">
        <v>3503</v>
      </c>
      <c r="N26" s="89">
        <v>408</v>
      </c>
      <c r="O26" s="89">
        <v>0</v>
      </c>
      <c r="P26" s="89">
        <v>0</v>
      </c>
      <c r="Q26" s="89">
        <v>0</v>
      </c>
      <c r="R26" s="89">
        <v>0</v>
      </c>
      <c r="S26" s="89">
        <v>0</v>
      </c>
      <c r="T26" s="313">
        <v>0</v>
      </c>
      <c r="U26" s="313">
        <v>0</v>
      </c>
      <c r="V26" s="313">
        <v>0</v>
      </c>
      <c r="W26" s="313">
        <v>0</v>
      </c>
    </row>
    <row r="27" spans="4:23" ht="15" customHeight="1">
      <c r="D27" s="72" t="s">
        <v>742</v>
      </c>
      <c r="F27" s="89">
        <v>5854062</v>
      </c>
      <c r="G27" s="89">
        <v>5607237</v>
      </c>
      <c r="H27" s="89">
        <v>5131333</v>
      </c>
      <c r="I27" s="38">
        <v>4636075</v>
      </c>
      <c r="J27" s="38">
        <v>4121598</v>
      </c>
      <c r="K27" s="89">
        <v>3590688</v>
      </c>
      <c r="L27" s="89">
        <v>3053355</v>
      </c>
      <c r="M27" s="89">
        <v>2508831</v>
      </c>
      <c r="N27" s="89">
        <v>1957696</v>
      </c>
      <c r="O27" s="89">
        <v>1399518</v>
      </c>
      <c r="P27" s="89">
        <v>1194401</v>
      </c>
      <c r="Q27" s="89">
        <v>985138</v>
      </c>
      <c r="R27" s="89">
        <v>772445</v>
      </c>
      <c r="S27" s="89">
        <v>582373</v>
      </c>
      <c r="T27" s="313">
        <v>442510</v>
      </c>
      <c r="U27" s="313">
        <v>331482</v>
      </c>
      <c r="V27" s="313">
        <v>230699</v>
      </c>
      <c r="W27" s="313">
        <v>149869</v>
      </c>
    </row>
    <row r="28" spans="4:23" ht="15" customHeight="1">
      <c r="D28" s="72" t="s">
        <v>743</v>
      </c>
      <c r="F28" s="89">
        <v>1132308</v>
      </c>
      <c r="G28" s="89">
        <v>1047931</v>
      </c>
      <c r="H28" s="89">
        <v>961858</v>
      </c>
      <c r="I28" s="38">
        <v>874055</v>
      </c>
      <c r="J28" s="38">
        <v>784487</v>
      </c>
      <c r="K28" s="89">
        <v>693119</v>
      </c>
      <c r="L28" s="89">
        <v>599914</v>
      </c>
      <c r="M28" s="89">
        <v>504836</v>
      </c>
      <c r="N28" s="89">
        <v>407847</v>
      </c>
      <c r="O28" s="89">
        <v>308908</v>
      </c>
      <c r="P28" s="89">
        <v>207981</v>
      </c>
      <c r="Q28" s="89">
        <v>105025</v>
      </c>
      <c r="R28" s="89">
        <v>0</v>
      </c>
      <c r="S28" s="89">
        <v>0</v>
      </c>
      <c r="T28" s="313">
        <v>0</v>
      </c>
      <c r="U28" s="313">
        <v>0</v>
      </c>
      <c r="V28" s="313">
        <v>0</v>
      </c>
      <c r="W28" s="313">
        <v>0</v>
      </c>
    </row>
    <row r="29" spans="4:23" ht="15" customHeight="1">
      <c r="D29" s="72" t="s">
        <v>475</v>
      </c>
      <c r="F29" s="89">
        <v>12723392</v>
      </c>
      <c r="G29" s="89">
        <v>14442571</v>
      </c>
      <c r="H29" s="89">
        <v>15910980</v>
      </c>
      <c r="I29" s="38">
        <v>17061410</v>
      </c>
      <c r="J29" s="38">
        <v>18863663</v>
      </c>
      <c r="K29" s="89">
        <v>21994677</v>
      </c>
      <c r="L29" s="89">
        <v>24307515</v>
      </c>
      <c r="M29" s="89">
        <v>26727266</v>
      </c>
      <c r="N29" s="89">
        <v>29070384</v>
      </c>
      <c r="O29" s="89">
        <v>31061443</v>
      </c>
      <c r="P29" s="89">
        <v>32557500</v>
      </c>
      <c r="Q29" s="89">
        <v>33255984</v>
      </c>
      <c r="R29" s="89">
        <v>33832211</v>
      </c>
      <c r="S29" s="89">
        <v>34184887</v>
      </c>
      <c r="T29" s="313">
        <v>33784625</v>
      </c>
      <c r="U29" s="313">
        <v>33009075</v>
      </c>
      <c r="V29" s="313">
        <v>31895713</v>
      </c>
      <c r="W29" s="313">
        <v>29570923</v>
      </c>
    </row>
    <row r="30" spans="4:23" ht="15" customHeight="1">
      <c r="D30" s="306" t="s">
        <v>744</v>
      </c>
      <c r="F30" s="89">
        <v>402300</v>
      </c>
      <c r="G30" s="89">
        <v>378648</v>
      </c>
      <c r="H30" s="89">
        <v>678796</v>
      </c>
      <c r="I30" s="38">
        <v>1049844</v>
      </c>
      <c r="J30" s="38">
        <v>1247292</v>
      </c>
      <c r="K30" s="89">
        <v>1248740</v>
      </c>
      <c r="L30" s="89">
        <v>1264341</v>
      </c>
      <c r="M30" s="89">
        <v>1198426</v>
      </c>
      <c r="N30" s="89">
        <v>1119504</v>
      </c>
      <c r="O30" s="89">
        <v>1039106</v>
      </c>
      <c r="P30" s="89">
        <v>955279</v>
      </c>
      <c r="Q30" s="89">
        <v>871452</v>
      </c>
      <c r="R30" s="89">
        <v>787625</v>
      </c>
      <c r="S30" s="89">
        <v>703798</v>
      </c>
      <c r="T30" s="313">
        <v>619971</v>
      </c>
      <c r="U30" s="313">
        <v>811348</v>
      </c>
      <c r="V30" s="313">
        <v>727521</v>
      </c>
      <c r="W30" s="313">
        <v>643478</v>
      </c>
    </row>
    <row r="31" spans="4:23" ht="15" customHeight="1">
      <c r="D31" s="72" t="s">
        <v>81</v>
      </c>
      <c r="F31" s="89">
        <v>0</v>
      </c>
      <c r="G31" s="89">
        <v>0</v>
      </c>
      <c r="H31" s="89">
        <v>0</v>
      </c>
      <c r="I31" s="38">
        <v>0</v>
      </c>
      <c r="J31" s="38">
        <v>0</v>
      </c>
      <c r="K31" s="89">
        <v>1901500</v>
      </c>
      <c r="L31" s="89">
        <v>12520134</v>
      </c>
      <c r="M31" s="89">
        <v>11677012</v>
      </c>
      <c r="N31" s="89">
        <v>10833890</v>
      </c>
      <c r="O31" s="89">
        <v>9990768</v>
      </c>
      <c r="P31" s="89">
        <v>9147646</v>
      </c>
      <c r="Q31" s="89">
        <v>8304524</v>
      </c>
      <c r="R31" s="89">
        <v>7461402</v>
      </c>
      <c r="S31" s="89">
        <v>6618280</v>
      </c>
      <c r="T31" s="313">
        <v>5775158</v>
      </c>
      <c r="U31" s="313">
        <v>4932036</v>
      </c>
      <c r="V31" s="313">
        <v>4088914</v>
      </c>
      <c r="W31" s="313">
        <v>3245792</v>
      </c>
    </row>
    <row r="32" spans="1:23" s="33" customFormat="1" ht="15" customHeight="1">
      <c r="A32" s="73"/>
      <c r="B32" s="679" t="s">
        <v>354</v>
      </c>
      <c r="C32" s="679"/>
      <c r="D32" s="679"/>
      <c r="E32" s="73"/>
      <c r="F32" s="107">
        <f>SUM(F33:F42)</f>
        <v>7524927</v>
      </c>
      <c r="G32" s="107">
        <f aca="true" t="shared" si="12" ref="G32:N32">SUM(G33:G42)</f>
        <v>8498598</v>
      </c>
      <c r="H32" s="107">
        <f t="shared" si="12"/>
        <v>1713224</v>
      </c>
      <c r="I32" s="107">
        <f t="shared" si="12"/>
        <v>1570658</v>
      </c>
      <c r="J32" s="107">
        <f t="shared" si="12"/>
        <v>1370645</v>
      </c>
      <c r="K32" s="107">
        <f t="shared" si="12"/>
        <v>1175284</v>
      </c>
      <c r="L32" s="107">
        <f t="shared" si="12"/>
        <v>981135</v>
      </c>
      <c r="M32" s="107">
        <f t="shared" si="12"/>
        <v>805341</v>
      </c>
      <c r="N32" s="107">
        <f t="shared" si="12"/>
        <v>618115</v>
      </c>
      <c r="O32" s="107">
        <f aca="true" t="shared" si="13" ref="O32:U32">SUM(O33:O42)</f>
        <v>826076</v>
      </c>
      <c r="P32" s="107">
        <f t="shared" si="13"/>
        <v>697724</v>
      </c>
      <c r="Q32" s="107">
        <f t="shared" si="13"/>
        <v>555225</v>
      </c>
      <c r="R32" s="107">
        <f t="shared" si="13"/>
        <v>500344</v>
      </c>
      <c r="S32" s="107">
        <f t="shared" si="13"/>
        <v>451426</v>
      </c>
      <c r="T32" s="312">
        <f t="shared" si="13"/>
        <v>500102</v>
      </c>
      <c r="U32" s="312">
        <f t="shared" si="13"/>
        <v>586381</v>
      </c>
      <c r="V32" s="312">
        <f>SUM(V33:V42)</f>
        <v>619470</v>
      </c>
      <c r="W32" s="312">
        <f>SUM(W33:W42)</f>
        <v>663408</v>
      </c>
    </row>
    <row r="33" spans="1:23" s="33" customFormat="1" ht="15" customHeight="1">
      <c r="A33" s="2"/>
      <c r="B33" s="235"/>
      <c r="C33" s="685" t="s">
        <v>550</v>
      </c>
      <c r="D33" s="685"/>
      <c r="E33" s="2"/>
      <c r="F33" s="38">
        <v>0</v>
      </c>
      <c r="G33" s="38">
        <v>0</v>
      </c>
      <c r="H33" s="38">
        <v>0</v>
      </c>
      <c r="I33" s="38">
        <v>0</v>
      </c>
      <c r="J33" s="38">
        <v>0</v>
      </c>
      <c r="K33" s="38">
        <v>0</v>
      </c>
      <c r="L33" s="38">
        <v>0</v>
      </c>
      <c r="M33" s="38">
        <v>0</v>
      </c>
      <c r="N33" s="38">
        <v>0</v>
      </c>
      <c r="O33" s="38">
        <v>309344</v>
      </c>
      <c r="P33" s="38">
        <v>296375</v>
      </c>
      <c r="Q33" s="38">
        <v>272254</v>
      </c>
      <c r="R33" s="38">
        <v>256921</v>
      </c>
      <c r="S33" s="38">
        <v>234926</v>
      </c>
      <c r="T33" s="314">
        <v>209859</v>
      </c>
      <c r="U33" s="314">
        <v>197849</v>
      </c>
      <c r="V33" s="314">
        <v>185918</v>
      </c>
      <c r="W33" s="314">
        <v>216036</v>
      </c>
    </row>
    <row r="34" spans="1:23" ht="15" customHeight="1">
      <c r="A34" s="1"/>
      <c r="B34" s="9"/>
      <c r="C34" s="680" t="s">
        <v>2</v>
      </c>
      <c r="D34" s="680"/>
      <c r="E34" s="1"/>
      <c r="F34" s="38">
        <v>0</v>
      </c>
      <c r="G34" s="38">
        <v>654076</v>
      </c>
      <c r="H34" s="38">
        <v>563593</v>
      </c>
      <c r="I34" s="38">
        <v>472091</v>
      </c>
      <c r="J34" s="38">
        <v>379485</v>
      </c>
      <c r="K34" s="38">
        <v>290417</v>
      </c>
      <c r="L34" s="38">
        <v>194183</v>
      </c>
      <c r="M34" s="38">
        <v>101254</v>
      </c>
      <c r="N34" s="38">
        <v>24409</v>
      </c>
      <c r="O34" s="38">
        <v>19531</v>
      </c>
      <c r="P34" s="38">
        <v>16503</v>
      </c>
      <c r="Q34" s="38">
        <v>17224</v>
      </c>
      <c r="R34" s="38">
        <v>34361</v>
      </c>
      <c r="S34" s="38">
        <v>42141</v>
      </c>
      <c r="T34" s="256">
        <v>40639</v>
      </c>
      <c r="U34" s="256">
        <v>43003</v>
      </c>
      <c r="V34" s="256">
        <v>49746</v>
      </c>
      <c r="W34" s="256">
        <v>51234</v>
      </c>
    </row>
    <row r="35" spans="1:23" ht="15" customHeight="1">
      <c r="A35" s="1"/>
      <c r="B35" s="9"/>
      <c r="C35" s="680" t="s">
        <v>3</v>
      </c>
      <c r="D35" s="680"/>
      <c r="E35" s="1"/>
      <c r="F35" s="38">
        <v>9153</v>
      </c>
      <c r="G35" s="38">
        <v>6102</v>
      </c>
      <c r="H35" s="38">
        <v>3051</v>
      </c>
      <c r="I35" s="38">
        <v>0</v>
      </c>
      <c r="J35" s="38">
        <v>0</v>
      </c>
      <c r="K35" s="38">
        <v>0</v>
      </c>
      <c r="L35" s="38">
        <v>0</v>
      </c>
      <c r="M35" s="38">
        <v>0</v>
      </c>
      <c r="N35" s="38">
        <v>0</v>
      </c>
      <c r="O35" s="38">
        <v>0</v>
      </c>
      <c r="P35" s="38">
        <v>0</v>
      </c>
      <c r="Q35" s="38">
        <v>0</v>
      </c>
      <c r="R35" s="38">
        <v>0</v>
      </c>
      <c r="S35" s="38">
        <v>0</v>
      </c>
      <c r="T35" s="256">
        <v>0</v>
      </c>
      <c r="U35" s="256">
        <v>0</v>
      </c>
      <c r="V35" s="256">
        <v>0</v>
      </c>
      <c r="W35" s="256">
        <v>0</v>
      </c>
    </row>
    <row r="36" spans="1:23" ht="15" customHeight="1">
      <c r="A36" s="1"/>
      <c r="B36" s="9"/>
      <c r="C36" s="701" t="s">
        <v>551</v>
      </c>
      <c r="D36" s="701"/>
      <c r="E36" s="1"/>
      <c r="F36" s="38">
        <v>0</v>
      </c>
      <c r="G36" s="38">
        <v>0</v>
      </c>
      <c r="H36" s="38">
        <v>0</v>
      </c>
      <c r="I36" s="38">
        <v>0</v>
      </c>
      <c r="J36" s="38">
        <v>0</v>
      </c>
      <c r="K36" s="38">
        <v>0</v>
      </c>
      <c r="L36" s="38">
        <v>0</v>
      </c>
      <c r="M36" s="38">
        <v>0</v>
      </c>
      <c r="N36" s="38">
        <v>0</v>
      </c>
      <c r="O36" s="38">
        <v>5500</v>
      </c>
      <c r="P36" s="38">
        <v>8000</v>
      </c>
      <c r="Q36" s="38">
        <v>9400</v>
      </c>
      <c r="R36" s="38">
        <v>10576</v>
      </c>
      <c r="S36" s="38">
        <v>8983</v>
      </c>
      <c r="T36" s="256">
        <v>6982</v>
      </c>
      <c r="U36" s="256">
        <v>7164</v>
      </c>
      <c r="V36" s="256">
        <v>8447</v>
      </c>
      <c r="W36" s="256">
        <v>7503</v>
      </c>
    </row>
    <row r="37" spans="1:23" ht="15" customHeight="1">
      <c r="A37" s="1"/>
      <c r="B37" s="9"/>
      <c r="C37" s="680" t="s">
        <v>78</v>
      </c>
      <c r="D37" s="680"/>
      <c r="E37" s="1"/>
      <c r="F37" s="38">
        <v>0</v>
      </c>
      <c r="G37" s="38">
        <v>0</v>
      </c>
      <c r="H37" s="38">
        <v>0</v>
      </c>
      <c r="I37" s="38">
        <v>0</v>
      </c>
      <c r="J37" s="38">
        <v>0</v>
      </c>
      <c r="K37" s="38">
        <v>0</v>
      </c>
      <c r="L37" s="38">
        <v>10600</v>
      </c>
      <c r="M37" s="38">
        <v>23500</v>
      </c>
      <c r="N37" s="38">
        <v>28100</v>
      </c>
      <c r="O37" s="38">
        <v>28100</v>
      </c>
      <c r="P37" s="38">
        <v>27078</v>
      </c>
      <c r="Q37" s="38">
        <v>28921</v>
      </c>
      <c r="R37" s="38">
        <v>29331</v>
      </c>
      <c r="S37" s="38">
        <v>26527</v>
      </c>
      <c r="T37" s="256">
        <v>23709</v>
      </c>
      <c r="U37" s="256">
        <v>0</v>
      </c>
      <c r="V37" s="256">
        <v>0</v>
      </c>
      <c r="W37" s="256">
        <v>0</v>
      </c>
    </row>
    <row r="38" spans="1:23" ht="15" customHeight="1">
      <c r="A38" s="1"/>
      <c r="B38" s="9"/>
      <c r="C38" s="685" t="s">
        <v>739</v>
      </c>
      <c r="D38" s="685"/>
      <c r="E38" s="1"/>
      <c r="F38" s="38">
        <v>0</v>
      </c>
      <c r="G38" s="38">
        <v>0</v>
      </c>
      <c r="H38" s="38">
        <v>0</v>
      </c>
      <c r="I38" s="38">
        <v>0</v>
      </c>
      <c r="J38" s="38">
        <v>0</v>
      </c>
      <c r="K38" s="38">
        <v>0</v>
      </c>
      <c r="L38" s="38">
        <v>0</v>
      </c>
      <c r="M38" s="38">
        <v>0</v>
      </c>
      <c r="N38" s="38">
        <v>0</v>
      </c>
      <c r="O38" s="38">
        <v>0</v>
      </c>
      <c r="P38" s="38">
        <v>0</v>
      </c>
      <c r="Q38" s="38">
        <v>0</v>
      </c>
      <c r="R38" s="38">
        <v>0</v>
      </c>
      <c r="S38" s="38">
        <v>0</v>
      </c>
      <c r="T38" s="38">
        <v>109800</v>
      </c>
      <c r="U38" s="256">
        <v>250500</v>
      </c>
      <c r="V38" s="256">
        <v>268500</v>
      </c>
      <c r="W38" s="256">
        <v>297200</v>
      </c>
    </row>
    <row r="39" spans="3:23" ht="15" customHeight="1">
      <c r="C39" s="680" t="s">
        <v>361</v>
      </c>
      <c r="D39" s="680"/>
      <c r="F39" s="38">
        <v>1085553</v>
      </c>
      <c r="G39" s="38">
        <v>1003028</v>
      </c>
      <c r="H39" s="38">
        <v>918481</v>
      </c>
      <c r="I39" s="38">
        <v>831863</v>
      </c>
      <c r="J39" s="38">
        <v>743121</v>
      </c>
      <c r="K39" s="38">
        <v>652203</v>
      </c>
      <c r="L39" s="38">
        <v>559056</v>
      </c>
      <c r="M39" s="38">
        <v>463622</v>
      </c>
      <c r="N39" s="38">
        <v>365847</v>
      </c>
      <c r="O39" s="38">
        <v>265671</v>
      </c>
      <c r="P39" s="38">
        <v>163034</v>
      </c>
      <c r="Q39" s="38">
        <v>57877</v>
      </c>
      <c r="R39" s="38">
        <v>17977</v>
      </c>
      <c r="S39" s="38">
        <v>8586</v>
      </c>
      <c r="T39" s="256">
        <v>0</v>
      </c>
      <c r="U39" s="256">
        <v>0</v>
      </c>
      <c r="V39" s="256">
        <v>0</v>
      </c>
      <c r="W39" s="256">
        <v>0</v>
      </c>
    </row>
    <row r="40" spans="3:23" ht="15" customHeight="1">
      <c r="C40" s="680" t="s">
        <v>362</v>
      </c>
      <c r="D40" s="680"/>
      <c r="F40" s="38">
        <v>197420</v>
      </c>
      <c r="G40" s="38">
        <v>237860</v>
      </c>
      <c r="H40" s="38">
        <v>228099</v>
      </c>
      <c r="I40" s="38">
        <v>266704</v>
      </c>
      <c r="J40" s="38">
        <v>248039</v>
      </c>
      <c r="K40" s="38">
        <v>232664</v>
      </c>
      <c r="L40" s="38">
        <v>217296</v>
      </c>
      <c r="M40" s="38">
        <v>216965</v>
      </c>
      <c r="N40" s="38">
        <v>199759</v>
      </c>
      <c r="O40" s="38">
        <v>197930</v>
      </c>
      <c r="P40" s="38">
        <v>186734</v>
      </c>
      <c r="Q40" s="38">
        <v>169549</v>
      </c>
      <c r="R40" s="38">
        <v>151178</v>
      </c>
      <c r="S40" s="38">
        <v>130263</v>
      </c>
      <c r="T40" s="256">
        <v>109113</v>
      </c>
      <c r="U40" s="256">
        <v>87865</v>
      </c>
      <c r="V40" s="256">
        <v>106859</v>
      </c>
      <c r="W40" s="256">
        <v>91435</v>
      </c>
    </row>
    <row r="41" spans="3:23" ht="15" customHeight="1">
      <c r="C41" s="680" t="s">
        <v>363</v>
      </c>
      <c r="D41" s="680"/>
      <c r="F41" s="38">
        <v>458310</v>
      </c>
      <c r="G41" s="38">
        <v>675098</v>
      </c>
      <c r="H41" s="38">
        <v>0</v>
      </c>
      <c r="I41" s="38">
        <v>0</v>
      </c>
      <c r="J41" s="38">
        <v>0</v>
      </c>
      <c r="K41" s="38">
        <v>0</v>
      </c>
      <c r="L41" s="38">
        <v>0</v>
      </c>
      <c r="M41" s="38">
        <v>0</v>
      </c>
      <c r="N41" s="38">
        <v>0</v>
      </c>
      <c r="O41" s="38">
        <v>0</v>
      </c>
      <c r="P41" s="38">
        <v>0</v>
      </c>
      <c r="Q41" s="38">
        <v>0</v>
      </c>
      <c r="R41" s="38">
        <v>0</v>
      </c>
      <c r="S41" s="38">
        <v>0</v>
      </c>
      <c r="T41" s="256">
        <v>0</v>
      </c>
      <c r="U41" s="256">
        <v>0</v>
      </c>
      <c r="V41" s="256">
        <v>0</v>
      </c>
      <c r="W41" s="256">
        <v>0</v>
      </c>
    </row>
    <row r="42" spans="3:23" ht="15" customHeight="1">
      <c r="C42" s="680" t="s">
        <v>364</v>
      </c>
      <c r="D42" s="680"/>
      <c r="F42" s="38">
        <v>5774491</v>
      </c>
      <c r="G42" s="38">
        <v>5922434</v>
      </c>
      <c r="H42" s="38">
        <v>0</v>
      </c>
      <c r="I42" s="38">
        <v>0</v>
      </c>
      <c r="J42" s="38">
        <v>0</v>
      </c>
      <c r="K42" s="38">
        <v>0</v>
      </c>
      <c r="L42" s="38">
        <v>0</v>
      </c>
      <c r="M42" s="38">
        <v>0</v>
      </c>
      <c r="N42" s="38">
        <v>0</v>
      </c>
      <c r="O42" s="38">
        <v>0</v>
      </c>
      <c r="P42" s="38">
        <v>0</v>
      </c>
      <c r="Q42" s="38">
        <v>0</v>
      </c>
      <c r="R42" s="38">
        <v>0</v>
      </c>
      <c r="S42" s="38">
        <v>0</v>
      </c>
      <c r="T42" s="256">
        <v>0</v>
      </c>
      <c r="U42" s="256">
        <v>0</v>
      </c>
      <c r="V42" s="256">
        <v>0</v>
      </c>
      <c r="W42" s="256">
        <v>0</v>
      </c>
    </row>
    <row r="43" spans="1:23" s="33" customFormat="1" ht="15" customHeight="1">
      <c r="A43" s="73"/>
      <c r="B43" s="679" t="s">
        <v>476</v>
      </c>
      <c r="C43" s="679"/>
      <c r="D43" s="679"/>
      <c r="E43" s="73"/>
      <c r="F43" s="74">
        <f aca="true" t="shared" si="14" ref="F43:S43">SUM(F44:F51)</f>
        <v>81555178</v>
      </c>
      <c r="G43" s="74">
        <f t="shared" si="14"/>
        <v>83251556</v>
      </c>
      <c r="H43" s="74">
        <f t="shared" si="14"/>
        <v>87295116</v>
      </c>
      <c r="I43" s="74">
        <f t="shared" si="14"/>
        <v>83411299</v>
      </c>
      <c r="J43" s="74">
        <f t="shared" si="14"/>
        <v>78393012</v>
      </c>
      <c r="K43" s="74">
        <f t="shared" si="14"/>
        <v>74713627</v>
      </c>
      <c r="L43" s="74">
        <f t="shared" si="14"/>
        <v>71209948</v>
      </c>
      <c r="M43" s="74">
        <f t="shared" si="14"/>
        <v>68552820</v>
      </c>
      <c r="N43" s="74">
        <f t="shared" si="14"/>
        <v>68450930</v>
      </c>
      <c r="O43" s="74">
        <f t="shared" si="14"/>
        <v>66477867</v>
      </c>
      <c r="P43" s="74">
        <f t="shared" si="14"/>
        <v>65515887</v>
      </c>
      <c r="Q43" s="74">
        <f t="shared" si="14"/>
        <v>64213326</v>
      </c>
      <c r="R43" s="74">
        <f t="shared" si="14"/>
        <v>62882367</v>
      </c>
      <c r="S43" s="74">
        <f t="shared" si="14"/>
        <v>63087094</v>
      </c>
      <c r="T43" s="310">
        <f>SUM(T44:T51)</f>
        <v>61660746</v>
      </c>
      <c r="U43" s="310">
        <f>SUM(U44:U51)</f>
        <v>61171899</v>
      </c>
      <c r="V43" s="310">
        <f>SUM(V44:V51)</f>
        <v>57372785</v>
      </c>
      <c r="W43" s="310">
        <f>SUM(W44:W51)</f>
        <v>59008824</v>
      </c>
    </row>
    <row r="44" spans="3:23" ht="15" customHeight="1">
      <c r="C44" s="680" t="s">
        <v>447</v>
      </c>
      <c r="D44" s="680"/>
      <c r="F44" s="89">
        <v>6521633</v>
      </c>
      <c r="G44" s="89">
        <v>11641062</v>
      </c>
      <c r="H44" s="89">
        <v>13391334</v>
      </c>
      <c r="I44" s="38">
        <v>12341594</v>
      </c>
      <c r="J44" s="38">
        <v>11488434</v>
      </c>
      <c r="K44" s="89">
        <v>10854289</v>
      </c>
      <c r="L44" s="89">
        <v>10083440</v>
      </c>
      <c r="M44" s="89">
        <v>9417946</v>
      </c>
      <c r="N44" s="89">
        <v>9599292</v>
      </c>
      <c r="O44" s="89">
        <v>9330162</v>
      </c>
      <c r="P44" s="89">
        <v>9028998</v>
      </c>
      <c r="Q44" s="89">
        <v>8704357</v>
      </c>
      <c r="R44" s="89">
        <v>8630970</v>
      </c>
      <c r="S44" s="89">
        <v>8048411</v>
      </c>
      <c r="T44" s="313">
        <v>7885547</v>
      </c>
      <c r="U44" s="313">
        <v>8780813</v>
      </c>
      <c r="V44" s="313">
        <v>8772235</v>
      </c>
      <c r="W44" s="313">
        <v>9772689</v>
      </c>
    </row>
    <row r="45" spans="3:23" ht="15" customHeight="1">
      <c r="C45" s="680" t="s">
        <v>366</v>
      </c>
      <c r="D45" s="680"/>
      <c r="F45" s="89">
        <v>16415070</v>
      </c>
      <c r="G45" s="89">
        <v>15820942</v>
      </c>
      <c r="H45" s="89">
        <v>16335092</v>
      </c>
      <c r="I45" s="38">
        <v>16278392</v>
      </c>
      <c r="J45" s="38">
        <v>16075793</v>
      </c>
      <c r="K45" s="89">
        <v>15992866</v>
      </c>
      <c r="L45" s="89">
        <v>16292672</v>
      </c>
      <c r="M45" s="89">
        <v>16760528</v>
      </c>
      <c r="N45" s="89">
        <v>18689397</v>
      </c>
      <c r="O45" s="89">
        <v>19010215</v>
      </c>
      <c r="P45" s="89">
        <v>20358140</v>
      </c>
      <c r="Q45" s="89">
        <v>20726320</v>
      </c>
      <c r="R45" s="89">
        <v>20502983</v>
      </c>
      <c r="S45" s="89">
        <v>22634677</v>
      </c>
      <c r="T45" s="313">
        <v>22273151</v>
      </c>
      <c r="U45" s="313">
        <v>21750664</v>
      </c>
      <c r="V45" s="313">
        <v>22227860</v>
      </c>
      <c r="W45" s="313">
        <v>23246346</v>
      </c>
    </row>
    <row r="46" spans="3:23" ht="15" customHeight="1">
      <c r="C46" s="680" t="s">
        <v>448</v>
      </c>
      <c r="D46" s="680"/>
      <c r="F46" s="89">
        <v>47484</v>
      </c>
      <c r="G46" s="89">
        <v>36073</v>
      </c>
      <c r="H46" s="89">
        <v>0</v>
      </c>
      <c r="I46" s="38">
        <v>56000</v>
      </c>
      <c r="J46" s="38">
        <v>56000</v>
      </c>
      <c r="K46" s="89">
        <v>56000</v>
      </c>
      <c r="L46" s="89">
        <v>56000</v>
      </c>
      <c r="M46" s="89">
        <v>56000</v>
      </c>
      <c r="N46" s="89">
        <v>56000</v>
      </c>
      <c r="O46" s="89">
        <v>53651</v>
      </c>
      <c r="P46" s="89">
        <v>51259</v>
      </c>
      <c r="Q46" s="89">
        <v>48824</v>
      </c>
      <c r="R46" s="89">
        <v>46345</v>
      </c>
      <c r="S46" s="89">
        <v>43822</v>
      </c>
      <c r="T46" s="313">
        <v>41252</v>
      </c>
      <c r="U46" s="313">
        <v>38637</v>
      </c>
      <c r="V46" s="313">
        <v>35974</v>
      </c>
      <c r="W46" s="313">
        <v>33262</v>
      </c>
    </row>
    <row r="47" spans="3:23" ht="15" customHeight="1">
      <c r="C47" s="680" t="s">
        <v>364</v>
      </c>
      <c r="D47" s="680"/>
      <c r="F47" s="89">
        <v>47600266</v>
      </c>
      <c r="G47" s="89">
        <v>45067803</v>
      </c>
      <c r="H47" s="89">
        <v>48011839</v>
      </c>
      <c r="I47" s="38">
        <v>45122009</v>
      </c>
      <c r="J47" s="38">
        <v>42171100</v>
      </c>
      <c r="K47" s="89">
        <v>39619638</v>
      </c>
      <c r="L47" s="89">
        <v>37256376</v>
      </c>
      <c r="M47" s="89">
        <v>35214194</v>
      </c>
      <c r="N47" s="89">
        <v>33518875</v>
      </c>
      <c r="O47" s="89">
        <v>31979705</v>
      </c>
      <c r="P47" s="89">
        <v>30405256</v>
      </c>
      <c r="Q47" s="89">
        <v>29202616</v>
      </c>
      <c r="R47" s="89">
        <v>28234053</v>
      </c>
      <c r="S47" s="89">
        <v>27160581</v>
      </c>
      <c r="T47" s="313">
        <v>26440142</v>
      </c>
      <c r="U47" s="313">
        <v>25746490</v>
      </c>
      <c r="V47" s="313">
        <v>24856936</v>
      </c>
      <c r="W47" s="313">
        <v>24632522</v>
      </c>
    </row>
    <row r="48" spans="3:23" ht="15" customHeight="1">
      <c r="C48" s="680" t="s">
        <v>4</v>
      </c>
      <c r="D48" s="680"/>
      <c r="F48" s="89">
        <v>0</v>
      </c>
      <c r="G48" s="89">
        <v>80300</v>
      </c>
      <c r="H48" s="89">
        <v>80300</v>
      </c>
      <c r="I48" s="38">
        <v>80300</v>
      </c>
      <c r="J48" s="38">
        <v>70806</v>
      </c>
      <c r="K48" s="89">
        <v>61162</v>
      </c>
      <c r="L48" s="89">
        <v>51365</v>
      </c>
      <c r="M48" s="89">
        <v>41413</v>
      </c>
      <c r="N48" s="89">
        <v>31302</v>
      </c>
      <c r="O48" s="89">
        <v>21032</v>
      </c>
      <c r="P48" s="89">
        <v>18799</v>
      </c>
      <c r="Q48" s="89">
        <v>215800</v>
      </c>
      <c r="R48" s="89">
        <v>316400</v>
      </c>
      <c r="S48" s="89">
        <v>294380</v>
      </c>
      <c r="T48" s="313">
        <v>272340</v>
      </c>
      <c r="U48" s="313">
        <v>271576</v>
      </c>
      <c r="V48" s="313">
        <v>266891</v>
      </c>
      <c r="W48" s="313">
        <v>354983</v>
      </c>
    </row>
    <row r="49" spans="3:23" ht="15" customHeight="1">
      <c r="C49" s="680" t="s">
        <v>445</v>
      </c>
      <c r="D49" s="680"/>
      <c r="F49" s="89">
        <v>157299</v>
      </c>
      <c r="G49" s="89">
        <v>110618</v>
      </c>
      <c r="H49" s="89">
        <v>72502</v>
      </c>
      <c r="I49" s="38">
        <v>39105</v>
      </c>
      <c r="J49" s="38">
        <v>14622</v>
      </c>
      <c r="K49" s="89">
        <v>0</v>
      </c>
      <c r="L49" s="89">
        <v>0</v>
      </c>
      <c r="M49" s="89">
        <v>0</v>
      </c>
      <c r="N49" s="89">
        <v>0</v>
      </c>
      <c r="O49" s="89">
        <v>0</v>
      </c>
      <c r="P49" s="89">
        <v>0</v>
      </c>
      <c r="Q49" s="89">
        <v>0</v>
      </c>
      <c r="R49" s="89">
        <v>0</v>
      </c>
      <c r="S49" s="89">
        <v>0</v>
      </c>
      <c r="T49" s="313">
        <v>0</v>
      </c>
      <c r="U49" s="313">
        <v>0</v>
      </c>
      <c r="V49" s="313">
        <v>0</v>
      </c>
      <c r="W49" s="313">
        <v>0</v>
      </c>
    </row>
    <row r="50" spans="1:23" ht="15" customHeight="1">
      <c r="A50" s="1"/>
      <c r="B50" s="1"/>
      <c r="C50" s="693" t="s">
        <v>446</v>
      </c>
      <c r="D50" s="693"/>
      <c r="E50" s="1"/>
      <c r="F50" s="89">
        <v>10813426</v>
      </c>
      <c r="G50" s="89">
        <v>10494758</v>
      </c>
      <c r="H50" s="89">
        <v>9404049</v>
      </c>
      <c r="I50" s="38">
        <v>9493899</v>
      </c>
      <c r="J50" s="38">
        <v>8516257</v>
      </c>
      <c r="K50" s="89">
        <v>8129672</v>
      </c>
      <c r="L50" s="89">
        <v>7470095</v>
      </c>
      <c r="M50" s="89">
        <v>7062739</v>
      </c>
      <c r="N50" s="89">
        <v>6556064</v>
      </c>
      <c r="O50" s="89">
        <v>6083102</v>
      </c>
      <c r="P50" s="89">
        <v>5653435</v>
      </c>
      <c r="Q50" s="89">
        <v>5315409</v>
      </c>
      <c r="R50" s="89">
        <v>5151616</v>
      </c>
      <c r="S50" s="89">
        <v>4905223</v>
      </c>
      <c r="T50" s="313">
        <v>4748314</v>
      </c>
      <c r="U50" s="313">
        <v>4563271</v>
      </c>
      <c r="V50" s="313">
        <v>1212889</v>
      </c>
      <c r="W50" s="313">
        <v>969022</v>
      </c>
    </row>
    <row r="51" spans="1:23" ht="15" customHeight="1">
      <c r="A51" s="65"/>
      <c r="B51" s="65"/>
      <c r="C51" s="694" t="s">
        <v>768</v>
      </c>
      <c r="D51" s="694"/>
      <c r="E51" s="259"/>
      <c r="F51" s="308">
        <v>0</v>
      </c>
      <c r="G51" s="308">
        <v>0</v>
      </c>
      <c r="H51" s="308">
        <v>0</v>
      </c>
      <c r="I51" s="308">
        <v>0</v>
      </c>
      <c r="J51" s="308">
        <v>0</v>
      </c>
      <c r="K51" s="308">
        <v>0</v>
      </c>
      <c r="L51" s="308">
        <v>0</v>
      </c>
      <c r="M51" s="308">
        <v>0</v>
      </c>
      <c r="N51" s="308">
        <v>0</v>
      </c>
      <c r="O51" s="308">
        <v>0</v>
      </c>
      <c r="P51" s="308">
        <v>0</v>
      </c>
      <c r="Q51" s="308">
        <v>0</v>
      </c>
      <c r="R51" s="308">
        <v>0</v>
      </c>
      <c r="S51" s="308">
        <v>0</v>
      </c>
      <c r="T51" s="308">
        <v>0</v>
      </c>
      <c r="U51" s="308">
        <v>20448</v>
      </c>
      <c r="V51" s="308">
        <v>0</v>
      </c>
      <c r="W51" s="308">
        <v>0</v>
      </c>
    </row>
    <row r="52" ht="13.5" customHeight="1">
      <c r="A52" s="17" t="s">
        <v>500</v>
      </c>
    </row>
    <row r="53" ht="13.5" customHeight="1">
      <c r="A53" s="17" t="s">
        <v>745</v>
      </c>
    </row>
    <row r="54" ht="13.5" customHeight="1">
      <c r="A54" s="17" t="s">
        <v>746</v>
      </c>
    </row>
    <row r="55" ht="13.5" customHeight="1">
      <c r="A55" s="17" t="s">
        <v>781</v>
      </c>
    </row>
    <row r="56" ht="13.5" customHeight="1">
      <c r="A56" s="17" t="s">
        <v>1076</v>
      </c>
    </row>
    <row r="57" ht="18" customHeight="1"/>
    <row r="58" ht="18" customHeight="1"/>
    <row r="59" ht="18" customHeight="1"/>
    <row r="60" ht="18" customHeight="1"/>
    <row r="61" ht="18" customHeight="1"/>
    <row r="62" ht="18" customHeight="1"/>
    <row r="63" ht="18" customHeight="1"/>
    <row r="64" ht="18" customHeight="1"/>
  </sheetData>
  <sheetProtection/>
  <mergeCells count="27">
    <mergeCell ref="C51:D51"/>
    <mergeCell ref="A1:J1"/>
    <mergeCell ref="C33:D33"/>
    <mergeCell ref="A4:E6"/>
    <mergeCell ref="C34:D34"/>
    <mergeCell ref="B32:D32"/>
    <mergeCell ref="C36:D36"/>
    <mergeCell ref="B7:D7"/>
    <mergeCell ref="B8:D8"/>
    <mergeCell ref="C9:D9"/>
    <mergeCell ref="C22:D22"/>
    <mergeCell ref="C50:D50"/>
    <mergeCell ref="C49:D49"/>
    <mergeCell ref="C44:D44"/>
    <mergeCell ref="C40:D40"/>
    <mergeCell ref="B43:D43"/>
    <mergeCell ref="C41:D41"/>
    <mergeCell ref="C45:D45"/>
    <mergeCell ref="C23:D23"/>
    <mergeCell ref="C35:D35"/>
    <mergeCell ref="C48:D48"/>
    <mergeCell ref="C46:D46"/>
    <mergeCell ref="C42:D42"/>
    <mergeCell ref="C37:D37"/>
    <mergeCell ref="C47:D47"/>
    <mergeCell ref="C39:D39"/>
    <mergeCell ref="C38:D38"/>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F9:O9" formulaRange="1"/>
  </ignoredErrors>
</worksheet>
</file>

<file path=xl/worksheets/sheet5.xml><?xml version="1.0" encoding="utf-8"?>
<worksheet xmlns="http://schemas.openxmlformats.org/spreadsheetml/2006/main" xmlns:r="http://schemas.openxmlformats.org/officeDocument/2006/relationships">
  <dimension ref="A1:J50"/>
  <sheetViews>
    <sheetView showGridLines="0" zoomScale="115" zoomScaleNormal="115" zoomScalePageLayoutView="0" workbookViewId="0" topLeftCell="A1">
      <pane xSplit="7" ySplit="5" topLeftCell="H6" activePane="bottomRight" state="frozen"/>
      <selection pane="topLeft" activeCell="A1" sqref="A1:H1"/>
      <selection pane="topRight" activeCell="A1" sqref="A1:H1"/>
      <selection pane="bottomLeft" activeCell="A1" sqref="A1:H1"/>
      <selection pane="bottomRight" activeCell="A1" sqref="A1:J1"/>
    </sheetView>
  </sheetViews>
  <sheetFormatPr defaultColWidth="9.00390625" defaultRowHeight="13.5" customHeight="1"/>
  <cols>
    <col min="1" max="1" width="1.625" style="17" customWidth="1"/>
    <col min="2" max="5" width="2.625" style="17" customWidth="1"/>
    <col min="6" max="6" width="18.375" style="17" customWidth="1"/>
    <col min="7" max="7" width="1.625" style="17" customWidth="1"/>
    <col min="8" max="10" width="19.125" style="17" customWidth="1"/>
    <col min="11" max="16384" width="9.00390625" style="17" customWidth="1"/>
  </cols>
  <sheetData>
    <row r="1" spans="1:10" ht="19.5" customHeight="1">
      <c r="A1" s="686" t="s">
        <v>179</v>
      </c>
      <c r="B1" s="686"/>
      <c r="C1" s="686"/>
      <c r="D1" s="686"/>
      <c r="E1" s="686"/>
      <c r="F1" s="686"/>
      <c r="G1" s="686"/>
      <c r="H1" s="686"/>
      <c r="I1" s="686"/>
      <c r="J1" s="686"/>
    </row>
    <row r="2" ht="19.5" customHeight="1"/>
    <row r="3" ht="19.5" customHeight="1">
      <c r="A3" s="4" t="s">
        <v>533</v>
      </c>
    </row>
    <row r="4" ht="13.5" customHeight="1">
      <c r="A4" s="17" t="s">
        <v>308</v>
      </c>
    </row>
    <row r="5" spans="1:10" ht="15" customHeight="1">
      <c r="A5" s="702" t="s">
        <v>271</v>
      </c>
      <c r="B5" s="702"/>
      <c r="C5" s="702"/>
      <c r="D5" s="702"/>
      <c r="E5" s="702"/>
      <c r="F5" s="702"/>
      <c r="G5" s="703"/>
      <c r="H5" s="116" t="s">
        <v>272</v>
      </c>
      <c r="I5" s="116" t="s">
        <v>273</v>
      </c>
      <c r="J5" s="117" t="s">
        <v>274</v>
      </c>
    </row>
    <row r="6" spans="6:10" s="1" customFormat="1" ht="15" customHeight="1">
      <c r="F6" s="114" t="s">
        <v>619</v>
      </c>
      <c r="H6" s="37">
        <v>32615801</v>
      </c>
      <c r="I6" s="37">
        <v>16550317</v>
      </c>
      <c r="J6" s="92">
        <f aca="true" t="shared" si="0" ref="J6:J16">I6/H6</f>
        <v>0.5074324864810158</v>
      </c>
    </row>
    <row r="7" spans="6:10" s="1" customFormat="1" ht="15" customHeight="1">
      <c r="F7" s="114" t="s">
        <v>620</v>
      </c>
      <c r="H7" s="37">
        <v>24198420</v>
      </c>
      <c r="I7" s="37">
        <v>21596575</v>
      </c>
      <c r="J7" s="92">
        <f t="shared" si="0"/>
        <v>0.8924787238175055</v>
      </c>
    </row>
    <row r="8" spans="6:10" s="1" customFormat="1" ht="15" customHeight="1">
      <c r="F8" s="114" t="s">
        <v>621</v>
      </c>
      <c r="H8" s="37">
        <v>25838764</v>
      </c>
      <c r="I8" s="37">
        <v>22869636</v>
      </c>
      <c r="J8" s="92">
        <f t="shared" si="0"/>
        <v>0.8850901691737267</v>
      </c>
    </row>
    <row r="9" spans="6:10" s="1" customFormat="1" ht="15" customHeight="1">
      <c r="F9" s="114" t="s">
        <v>622</v>
      </c>
      <c r="H9" s="37">
        <v>25837876</v>
      </c>
      <c r="I9" s="37">
        <v>22634013</v>
      </c>
      <c r="J9" s="92">
        <f t="shared" si="0"/>
        <v>0.8760013013453583</v>
      </c>
    </row>
    <row r="10" spans="6:10" s="1" customFormat="1" ht="15" customHeight="1">
      <c r="F10" s="114" t="s">
        <v>623</v>
      </c>
      <c r="H10" s="37">
        <v>24357074</v>
      </c>
      <c r="I10" s="37">
        <v>21223658</v>
      </c>
      <c r="J10" s="92">
        <f t="shared" si="0"/>
        <v>0.8713549911619105</v>
      </c>
    </row>
    <row r="11" spans="1:10" s="1" customFormat="1" ht="15" customHeight="1">
      <c r="A11" s="42"/>
      <c r="B11" s="42"/>
      <c r="C11" s="42"/>
      <c r="D11" s="42"/>
      <c r="E11" s="42"/>
      <c r="F11" s="114" t="s">
        <v>624</v>
      </c>
      <c r="G11" s="42"/>
      <c r="H11" s="166">
        <v>23991671</v>
      </c>
      <c r="I11" s="166">
        <v>20937228</v>
      </c>
      <c r="J11" s="92">
        <f t="shared" si="0"/>
        <v>0.8726873588755031</v>
      </c>
    </row>
    <row r="12" spans="1:10" s="1" customFormat="1" ht="15" customHeight="1">
      <c r="A12" s="42"/>
      <c r="B12" s="42"/>
      <c r="C12" s="42"/>
      <c r="D12" s="42"/>
      <c r="E12" s="42"/>
      <c r="F12" s="114" t="s">
        <v>625</v>
      </c>
      <c r="G12" s="42"/>
      <c r="H12" s="166">
        <v>23839975</v>
      </c>
      <c r="I12" s="166">
        <v>20890674</v>
      </c>
      <c r="J12" s="92">
        <f t="shared" si="0"/>
        <v>0.8762875799995595</v>
      </c>
    </row>
    <row r="13" spans="1:10" s="1" customFormat="1" ht="15" customHeight="1">
      <c r="A13" s="42"/>
      <c r="B13" s="42"/>
      <c r="C13" s="42"/>
      <c r="D13" s="42"/>
      <c r="E13" s="42"/>
      <c r="F13" s="114" t="s">
        <v>626</v>
      </c>
      <c r="G13" s="42"/>
      <c r="H13" s="166">
        <v>22768594</v>
      </c>
      <c r="I13" s="166">
        <v>20123048</v>
      </c>
      <c r="J13" s="92">
        <f t="shared" si="0"/>
        <v>0.8838072302576083</v>
      </c>
    </row>
    <row r="14" spans="1:10" s="1" customFormat="1" ht="15" customHeight="1">
      <c r="A14" s="42"/>
      <c r="B14" s="42"/>
      <c r="C14" s="42"/>
      <c r="D14" s="42"/>
      <c r="E14" s="42"/>
      <c r="F14" s="114" t="s">
        <v>627</v>
      </c>
      <c r="G14" s="42"/>
      <c r="H14" s="166">
        <v>23135013</v>
      </c>
      <c r="I14" s="166">
        <v>20603892</v>
      </c>
      <c r="J14" s="92">
        <f t="shared" si="0"/>
        <v>0.8905934913457797</v>
      </c>
    </row>
    <row r="15" spans="1:10" s="1" customFormat="1" ht="15" customHeight="1">
      <c r="A15" s="42"/>
      <c r="B15" s="42"/>
      <c r="C15" s="42"/>
      <c r="D15" s="42"/>
      <c r="E15" s="42"/>
      <c r="F15" s="114" t="s">
        <v>628</v>
      </c>
      <c r="G15" s="42"/>
      <c r="H15" s="166">
        <v>23275315</v>
      </c>
      <c r="I15" s="166">
        <v>20934976</v>
      </c>
      <c r="J15" s="92">
        <f t="shared" si="0"/>
        <v>0.8994497389186784</v>
      </c>
    </row>
    <row r="16" spans="1:10" s="1" customFormat="1" ht="15" customHeight="1">
      <c r="A16" s="42"/>
      <c r="B16" s="42"/>
      <c r="C16" s="42"/>
      <c r="D16" s="42"/>
      <c r="E16" s="42"/>
      <c r="F16" s="114" t="s">
        <v>629</v>
      </c>
      <c r="G16" s="42"/>
      <c r="H16" s="166">
        <v>22871141</v>
      </c>
      <c r="I16" s="166">
        <v>20717115</v>
      </c>
      <c r="J16" s="92">
        <f t="shared" si="0"/>
        <v>0.9058190406853772</v>
      </c>
    </row>
    <row r="17" spans="1:10" s="1" customFormat="1" ht="15" customHeight="1">
      <c r="A17" s="42"/>
      <c r="B17" s="42"/>
      <c r="C17" s="42"/>
      <c r="D17" s="42"/>
      <c r="E17" s="42"/>
      <c r="F17" s="114" t="s">
        <v>630</v>
      </c>
      <c r="G17" s="42"/>
      <c r="H17" s="166">
        <v>22773042</v>
      </c>
      <c r="I17" s="166">
        <v>20696724</v>
      </c>
      <c r="J17" s="92">
        <f aca="true" t="shared" si="1" ref="J17:J41">I17/H17</f>
        <v>0.9088256193441351</v>
      </c>
    </row>
    <row r="18" spans="1:10" s="1" customFormat="1" ht="15" customHeight="1">
      <c r="A18" s="42"/>
      <c r="B18" s="42"/>
      <c r="C18" s="42"/>
      <c r="D18" s="42"/>
      <c r="E18" s="42"/>
      <c r="F18" s="114" t="s">
        <v>714</v>
      </c>
      <c r="G18" s="42"/>
      <c r="H18" s="166">
        <v>22758131</v>
      </c>
      <c r="I18" s="166">
        <v>20939951</v>
      </c>
      <c r="J18" s="92">
        <f>I18/H18</f>
        <v>0.9201085537296538</v>
      </c>
    </row>
    <row r="19" spans="1:10" s="2" customFormat="1" ht="15" customHeight="1">
      <c r="A19" s="42"/>
      <c r="B19" s="42"/>
      <c r="C19" s="42"/>
      <c r="D19" s="42"/>
      <c r="E19" s="42"/>
      <c r="F19" s="114" t="s">
        <v>715</v>
      </c>
      <c r="G19" s="42"/>
      <c r="H19" s="166">
        <v>22342014</v>
      </c>
      <c r="I19" s="166">
        <v>20692423</v>
      </c>
      <c r="J19" s="92">
        <v>0.926166414540784</v>
      </c>
    </row>
    <row r="20" spans="1:10" s="2" customFormat="1" ht="15" customHeight="1">
      <c r="A20" s="42"/>
      <c r="B20" s="42"/>
      <c r="C20" s="42"/>
      <c r="D20" s="42"/>
      <c r="E20" s="42"/>
      <c r="F20" s="114" t="s">
        <v>782</v>
      </c>
      <c r="G20" s="42"/>
      <c r="H20" s="166">
        <v>22620639</v>
      </c>
      <c r="I20" s="166">
        <v>21189706</v>
      </c>
      <c r="J20" s="92">
        <v>0.9367421495033805</v>
      </c>
    </row>
    <row r="21" spans="1:10" s="2" customFormat="1" ht="15" customHeight="1">
      <c r="A21" s="105"/>
      <c r="B21" s="105"/>
      <c r="C21" s="105"/>
      <c r="D21" s="105"/>
      <c r="E21" s="105"/>
      <c r="F21" s="115" t="s">
        <v>788</v>
      </c>
      <c r="G21" s="105"/>
      <c r="H21" s="106">
        <v>21908175</v>
      </c>
      <c r="I21" s="106">
        <v>20753265</v>
      </c>
      <c r="J21" s="236">
        <v>0.9472840617714621</v>
      </c>
    </row>
    <row r="22" spans="1:10" s="2" customFormat="1" ht="15" customHeight="1">
      <c r="A22" s="105"/>
      <c r="B22" s="105"/>
      <c r="C22" s="105"/>
      <c r="D22" s="105"/>
      <c r="E22" s="105"/>
      <c r="F22" s="115" t="s">
        <v>1080</v>
      </c>
      <c r="G22" s="105"/>
      <c r="H22" s="106">
        <f>SUM($H$23,$H$30,$H$37,$H$40:$H$42,$H$45:$H$46)</f>
        <v>21758014</v>
      </c>
      <c r="I22" s="106">
        <f>SUM($I$23,$I$30,$I$37,$I$40:$I$42,$I$45:$I$46)</f>
        <v>21028182</v>
      </c>
      <c r="J22" s="236">
        <f>I22/H22</f>
        <v>0.9664568650429216</v>
      </c>
    </row>
    <row r="23" spans="1:10" ht="15" customHeight="1">
      <c r="A23" s="64"/>
      <c r="B23" s="682" t="s">
        <v>318</v>
      </c>
      <c r="C23" s="682"/>
      <c r="D23" s="682"/>
      <c r="E23" s="682"/>
      <c r="F23" s="682"/>
      <c r="G23" s="64"/>
      <c r="H23" s="5">
        <f>SUM(H24,H27)</f>
        <v>9280065</v>
      </c>
      <c r="I23" s="5">
        <f>SUM(I24,I27)</f>
        <v>8997279</v>
      </c>
      <c r="J23" s="94">
        <f t="shared" si="1"/>
        <v>0.9695275841279128</v>
      </c>
    </row>
    <row r="24" spans="3:10" ht="15" customHeight="1">
      <c r="C24" s="680" t="s">
        <v>485</v>
      </c>
      <c r="D24" s="680"/>
      <c r="E24" s="680"/>
      <c r="F24" s="680"/>
      <c r="H24" s="37">
        <f>SUM(H25:H26)</f>
        <v>7658258</v>
      </c>
      <c r="I24" s="37">
        <f>SUM(I25:I26)</f>
        <v>7401381</v>
      </c>
      <c r="J24" s="71">
        <f t="shared" si="1"/>
        <v>0.9664575155342116</v>
      </c>
    </row>
    <row r="25" spans="4:10" ht="15" customHeight="1">
      <c r="D25" s="680" t="s">
        <v>486</v>
      </c>
      <c r="E25" s="680"/>
      <c r="F25" s="680"/>
      <c r="H25" s="37">
        <v>7416992</v>
      </c>
      <c r="I25" s="37">
        <v>7346980</v>
      </c>
      <c r="J25" s="71">
        <f t="shared" si="1"/>
        <v>0.9905605938364231</v>
      </c>
    </row>
    <row r="26" spans="4:10" ht="15" customHeight="1">
      <c r="D26" s="680" t="s">
        <v>487</v>
      </c>
      <c r="E26" s="680"/>
      <c r="F26" s="680"/>
      <c r="H26" s="37">
        <v>241266</v>
      </c>
      <c r="I26" s="37">
        <v>54401</v>
      </c>
      <c r="J26" s="71">
        <f t="shared" si="1"/>
        <v>0.22548141884890535</v>
      </c>
    </row>
    <row r="27" spans="3:10" ht="15" customHeight="1">
      <c r="C27" s="680" t="s">
        <v>488</v>
      </c>
      <c r="D27" s="680"/>
      <c r="E27" s="680"/>
      <c r="F27" s="680"/>
      <c r="H27" s="37">
        <f>SUM(H28:H29)</f>
        <v>1621807</v>
      </c>
      <c r="I27" s="37">
        <f>SUM(I28:I29)</f>
        <v>1595898</v>
      </c>
      <c r="J27" s="71">
        <f t="shared" si="1"/>
        <v>0.9840246095867141</v>
      </c>
    </row>
    <row r="28" spans="4:10" ht="15" customHeight="1">
      <c r="D28" s="680" t="s">
        <v>486</v>
      </c>
      <c r="E28" s="680"/>
      <c r="F28" s="680"/>
      <c r="H28" s="37">
        <v>1574193</v>
      </c>
      <c r="I28" s="37">
        <v>1570687</v>
      </c>
      <c r="J28" s="71">
        <f t="shared" si="1"/>
        <v>0.9977728270929931</v>
      </c>
    </row>
    <row r="29" spans="4:10" ht="15" customHeight="1">
      <c r="D29" s="680" t="s">
        <v>487</v>
      </c>
      <c r="E29" s="680"/>
      <c r="F29" s="680"/>
      <c r="H29" s="37">
        <v>47614</v>
      </c>
      <c r="I29" s="37">
        <v>25211</v>
      </c>
      <c r="J29" s="71">
        <f t="shared" si="1"/>
        <v>0.5294871256353173</v>
      </c>
    </row>
    <row r="30" spans="2:10" ht="15" customHeight="1">
      <c r="B30" s="680" t="s">
        <v>320</v>
      </c>
      <c r="C30" s="680"/>
      <c r="D30" s="680"/>
      <c r="E30" s="680"/>
      <c r="F30" s="680"/>
      <c r="H30" s="37">
        <f>SUM(H31,H36)</f>
        <v>8935275</v>
      </c>
      <c r="I30" s="37">
        <f>SUM(I31,I36)</f>
        <v>8563518</v>
      </c>
      <c r="J30" s="71">
        <f t="shared" si="1"/>
        <v>0.958394453444354</v>
      </c>
    </row>
    <row r="31" spans="3:10" ht="15" customHeight="1">
      <c r="C31" s="680" t="s">
        <v>495</v>
      </c>
      <c r="D31" s="680"/>
      <c r="E31" s="680"/>
      <c r="F31" s="680"/>
      <c r="H31" s="37">
        <f>SUM(H32,H35)</f>
        <v>8811773</v>
      </c>
      <c r="I31" s="37">
        <f>SUM(I32,I35)</f>
        <v>8440016</v>
      </c>
      <c r="J31" s="71">
        <f t="shared" si="1"/>
        <v>0.9578113280948113</v>
      </c>
    </row>
    <row r="32" spans="4:10" ht="15" customHeight="1">
      <c r="D32" s="680" t="s">
        <v>486</v>
      </c>
      <c r="E32" s="680"/>
      <c r="F32" s="680"/>
      <c r="H32" s="37">
        <f>SUM(H33:H34)</f>
        <v>8368584</v>
      </c>
      <c r="I32" s="37">
        <f>SUM(I33:I34)</f>
        <v>8268800</v>
      </c>
      <c r="J32" s="71">
        <f t="shared" si="1"/>
        <v>0.9880763579597217</v>
      </c>
    </row>
    <row r="33" spans="5:10" ht="15" customHeight="1">
      <c r="E33" s="680" t="s">
        <v>496</v>
      </c>
      <c r="F33" s="680"/>
      <c r="H33" s="37">
        <v>6065443</v>
      </c>
      <c r="I33" s="37">
        <v>5993121</v>
      </c>
      <c r="J33" s="71">
        <f t="shared" si="1"/>
        <v>0.9880763861765745</v>
      </c>
    </row>
    <row r="34" spans="5:10" ht="15" customHeight="1">
      <c r="E34" s="680" t="s">
        <v>497</v>
      </c>
      <c r="F34" s="680"/>
      <c r="H34" s="37">
        <v>2303141</v>
      </c>
      <c r="I34" s="37">
        <v>2275679</v>
      </c>
      <c r="J34" s="71">
        <f t="shared" si="1"/>
        <v>0.9880762836491557</v>
      </c>
    </row>
    <row r="35" spans="4:10" ht="15" customHeight="1">
      <c r="D35" s="680" t="s">
        <v>487</v>
      </c>
      <c r="E35" s="680"/>
      <c r="F35" s="680"/>
      <c r="H35" s="37">
        <v>443189</v>
      </c>
      <c r="I35" s="37">
        <v>171216</v>
      </c>
      <c r="J35" s="71">
        <f t="shared" si="1"/>
        <v>0.38632727797846966</v>
      </c>
    </row>
    <row r="36" spans="3:10" ht="15" customHeight="1">
      <c r="C36" s="680" t="s">
        <v>498</v>
      </c>
      <c r="D36" s="680"/>
      <c r="E36" s="680"/>
      <c r="F36" s="680"/>
      <c r="H36" s="37">
        <v>123502</v>
      </c>
      <c r="I36" s="37">
        <v>123502</v>
      </c>
      <c r="J36" s="71">
        <f t="shared" si="1"/>
        <v>1</v>
      </c>
    </row>
    <row r="37" spans="2:10" ht="15" customHeight="1">
      <c r="B37" s="680" t="s">
        <v>322</v>
      </c>
      <c r="C37" s="680"/>
      <c r="D37" s="680"/>
      <c r="E37" s="680"/>
      <c r="F37" s="680"/>
      <c r="H37" s="37">
        <f>SUM(H38:H39)</f>
        <v>435712</v>
      </c>
      <c r="I37" s="37">
        <f>SUM(I38:I39)</f>
        <v>422586</v>
      </c>
      <c r="J37" s="71">
        <f t="shared" si="1"/>
        <v>0.9698745960634547</v>
      </c>
    </row>
    <row r="38" spans="4:10" ht="15" customHeight="1">
      <c r="D38" s="680" t="s">
        <v>486</v>
      </c>
      <c r="E38" s="680"/>
      <c r="F38" s="680"/>
      <c r="H38" s="37">
        <v>424327</v>
      </c>
      <c r="I38" s="37">
        <v>419802</v>
      </c>
      <c r="J38" s="71">
        <f t="shared" si="1"/>
        <v>0.9893360545051341</v>
      </c>
    </row>
    <row r="39" spans="4:10" ht="15" customHeight="1">
      <c r="D39" s="680" t="s">
        <v>487</v>
      </c>
      <c r="E39" s="680"/>
      <c r="F39" s="680"/>
      <c r="H39" s="37">
        <v>11385</v>
      </c>
      <c r="I39" s="37">
        <v>2784</v>
      </c>
      <c r="J39" s="71">
        <f t="shared" si="1"/>
        <v>0.24453227931488802</v>
      </c>
    </row>
    <row r="40" spans="2:10" ht="15" customHeight="1">
      <c r="B40" s="680" t="s">
        <v>324</v>
      </c>
      <c r="C40" s="680"/>
      <c r="D40" s="680"/>
      <c r="E40" s="680"/>
      <c r="F40" s="680"/>
      <c r="H40" s="37">
        <v>1606586</v>
      </c>
      <c r="I40" s="37">
        <v>1606586</v>
      </c>
      <c r="J40" s="71">
        <f t="shared" si="1"/>
        <v>1</v>
      </c>
    </row>
    <row r="41" spans="2:10" ht="15" customHeight="1">
      <c r="B41" s="680" t="s">
        <v>326</v>
      </c>
      <c r="C41" s="680"/>
      <c r="D41" s="680"/>
      <c r="E41" s="680"/>
      <c r="F41" s="680"/>
      <c r="H41" s="37">
        <v>18954</v>
      </c>
      <c r="I41" s="37">
        <v>18954</v>
      </c>
      <c r="J41" s="71">
        <f t="shared" si="1"/>
        <v>1</v>
      </c>
    </row>
    <row r="42" spans="2:10" ht="15" customHeight="1">
      <c r="B42" s="680" t="s">
        <v>328</v>
      </c>
      <c r="C42" s="680"/>
      <c r="D42" s="680"/>
      <c r="E42" s="680"/>
      <c r="F42" s="680"/>
      <c r="H42" s="37">
        <f>SUM(H43:H44)</f>
        <v>0</v>
      </c>
      <c r="I42" s="37">
        <f>SUM(I43:I44)</f>
        <v>0</v>
      </c>
      <c r="J42" s="95">
        <v>0</v>
      </c>
    </row>
    <row r="43" spans="4:10" ht="15" customHeight="1">
      <c r="D43" s="680" t="s">
        <v>486</v>
      </c>
      <c r="E43" s="680"/>
      <c r="F43" s="680"/>
      <c r="H43" s="37">
        <v>0</v>
      </c>
      <c r="I43" s="37">
        <v>0</v>
      </c>
      <c r="J43" s="95">
        <v>0</v>
      </c>
    </row>
    <row r="44" spans="4:10" ht="15" customHeight="1">
      <c r="D44" s="680" t="s">
        <v>487</v>
      </c>
      <c r="E44" s="680"/>
      <c r="F44" s="680"/>
      <c r="H44" s="37">
        <v>0</v>
      </c>
      <c r="I44" s="37">
        <v>0</v>
      </c>
      <c r="J44" s="95">
        <v>0</v>
      </c>
    </row>
    <row r="45" spans="2:10" ht="15" customHeight="1">
      <c r="B45" s="680" t="s">
        <v>330</v>
      </c>
      <c r="C45" s="680"/>
      <c r="D45" s="680"/>
      <c r="E45" s="680"/>
      <c r="F45" s="680"/>
      <c r="H45" s="37">
        <v>84385</v>
      </c>
      <c r="I45" s="37">
        <v>84385</v>
      </c>
      <c r="J45" s="71">
        <f>I45/H45</f>
        <v>1</v>
      </c>
    </row>
    <row r="46" spans="2:10" ht="15" customHeight="1">
      <c r="B46" s="680" t="s">
        <v>332</v>
      </c>
      <c r="C46" s="680"/>
      <c r="D46" s="680"/>
      <c r="E46" s="680"/>
      <c r="F46" s="680"/>
      <c r="H46" s="37">
        <f>SUM(H47:H48)</f>
        <v>1397037</v>
      </c>
      <c r="I46" s="37">
        <f>SUM(I47:I48)</f>
        <v>1334874</v>
      </c>
      <c r="J46" s="71">
        <f>I46/H46</f>
        <v>0.9555036838680722</v>
      </c>
    </row>
    <row r="47" spans="4:10" ht="15" customHeight="1">
      <c r="D47" s="680" t="s">
        <v>486</v>
      </c>
      <c r="E47" s="680"/>
      <c r="F47" s="680"/>
      <c r="H47" s="37">
        <v>1322509</v>
      </c>
      <c r="I47" s="37">
        <v>1306740</v>
      </c>
      <c r="J47" s="71">
        <f>I47/H47</f>
        <v>0.9880764516536371</v>
      </c>
    </row>
    <row r="48" spans="1:10" ht="15" customHeight="1">
      <c r="A48" s="65"/>
      <c r="B48" s="65"/>
      <c r="C48" s="65"/>
      <c r="D48" s="681" t="s">
        <v>487</v>
      </c>
      <c r="E48" s="681"/>
      <c r="F48" s="681"/>
      <c r="G48" s="65"/>
      <c r="H48" s="7">
        <v>74528</v>
      </c>
      <c r="I48" s="7">
        <v>28134</v>
      </c>
      <c r="J48" s="79">
        <f>I48/H48</f>
        <v>0.37749570631172175</v>
      </c>
    </row>
    <row r="49" ht="13.5" customHeight="1">
      <c r="A49" s="17" t="s">
        <v>500</v>
      </c>
    </row>
    <row r="50" ht="13.5" customHeight="1">
      <c r="A50" s="17" t="s">
        <v>692</v>
      </c>
    </row>
  </sheetData>
  <sheetProtection/>
  <mergeCells count="28">
    <mergeCell ref="A5:G5"/>
    <mergeCell ref="A1:J1"/>
    <mergeCell ref="B23:F23"/>
    <mergeCell ref="C24:F24"/>
    <mergeCell ref="C31:F31"/>
    <mergeCell ref="D32:F32"/>
    <mergeCell ref="D25:F25"/>
    <mergeCell ref="D26:F26"/>
    <mergeCell ref="C27:F27"/>
    <mergeCell ref="D28:F28"/>
    <mergeCell ref="D29:F29"/>
    <mergeCell ref="B30:F30"/>
    <mergeCell ref="E33:F33"/>
    <mergeCell ref="E34:F34"/>
    <mergeCell ref="D35:F35"/>
    <mergeCell ref="C36:F36"/>
    <mergeCell ref="D39:F39"/>
    <mergeCell ref="B40:F40"/>
    <mergeCell ref="B37:F37"/>
    <mergeCell ref="D38:F38"/>
    <mergeCell ref="B41:F41"/>
    <mergeCell ref="B42:F42"/>
    <mergeCell ref="D47:F47"/>
    <mergeCell ref="D48:F48"/>
    <mergeCell ref="B45:F45"/>
    <mergeCell ref="B46:F46"/>
    <mergeCell ref="D43:F43"/>
    <mergeCell ref="D44:F44"/>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J14" evalError="1"/>
  </ignoredErrors>
</worksheet>
</file>

<file path=xl/worksheets/sheet6.xml><?xml version="1.0" encoding="utf-8"?>
<worksheet xmlns="http://schemas.openxmlformats.org/spreadsheetml/2006/main" xmlns:r="http://schemas.openxmlformats.org/officeDocument/2006/relationships">
  <dimension ref="A1:Z45"/>
  <sheetViews>
    <sheetView showGridLines="0"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A1" sqref="A1:Z1"/>
    </sheetView>
  </sheetViews>
  <sheetFormatPr defaultColWidth="9.00390625" defaultRowHeight="13.5" customHeight="1"/>
  <cols>
    <col min="1" max="1" width="1.625" style="17" customWidth="1"/>
    <col min="2" max="2" width="4.00390625" style="17" customWidth="1"/>
    <col min="3" max="3" width="4.75390625" style="17" customWidth="1"/>
    <col min="4" max="4" width="5.00390625" style="17" customWidth="1"/>
    <col min="5" max="5" width="7.75390625" style="17" customWidth="1"/>
    <col min="6" max="6" width="1.625" style="17" customWidth="1"/>
    <col min="7" max="26" width="3.375" style="17" customWidth="1"/>
    <col min="27" max="27" width="9.00390625" style="17" customWidth="1"/>
    <col min="28" max="28" width="12.875" style="17" customWidth="1"/>
    <col min="29" max="29" width="15.50390625" style="17" customWidth="1"/>
    <col min="30" max="16384" width="9.00390625" style="17" customWidth="1"/>
  </cols>
  <sheetData>
    <row r="1" spans="1:26" ht="19.5" customHeight="1">
      <c r="A1" s="745" t="s">
        <v>194</v>
      </c>
      <c r="B1" s="745"/>
      <c r="C1" s="745"/>
      <c r="D1" s="745"/>
      <c r="E1" s="745"/>
      <c r="F1" s="745"/>
      <c r="G1" s="745"/>
      <c r="H1" s="745"/>
      <c r="I1" s="745"/>
      <c r="J1" s="745"/>
      <c r="K1" s="745"/>
      <c r="L1" s="745"/>
      <c r="M1" s="745"/>
      <c r="N1" s="745"/>
      <c r="O1" s="745"/>
      <c r="P1" s="745"/>
      <c r="Q1" s="745"/>
      <c r="R1" s="745"/>
      <c r="S1" s="745"/>
      <c r="T1" s="745"/>
      <c r="U1" s="745"/>
      <c r="V1" s="745"/>
      <c r="W1" s="745"/>
      <c r="X1" s="745"/>
      <c r="Y1" s="745"/>
      <c r="Z1" s="745"/>
    </row>
    <row r="2" spans="1:3" ht="13.5" customHeight="1">
      <c r="A2" s="4"/>
      <c r="B2" s="4"/>
      <c r="C2" s="63"/>
    </row>
    <row r="3" spans="1:26" ht="13.5" customHeight="1">
      <c r="A3" s="50" t="s">
        <v>71</v>
      </c>
      <c r="B3" s="50"/>
      <c r="C3" s="50"/>
      <c r="W3" s="1"/>
      <c r="X3" s="1"/>
      <c r="Z3" s="36" t="s">
        <v>195</v>
      </c>
    </row>
    <row r="4" spans="1:26" ht="15" customHeight="1">
      <c r="A4" s="718" t="s">
        <v>149</v>
      </c>
      <c r="B4" s="718"/>
      <c r="C4" s="718"/>
      <c r="D4" s="718"/>
      <c r="E4" s="718"/>
      <c r="F4" s="719"/>
      <c r="G4" s="737" t="s">
        <v>275</v>
      </c>
      <c r="H4" s="737"/>
      <c r="I4" s="737"/>
      <c r="J4" s="737"/>
      <c r="K4" s="737"/>
      <c r="L4" s="737" t="s">
        <v>276</v>
      </c>
      <c r="M4" s="739"/>
      <c r="N4" s="739"/>
      <c r="O4" s="739"/>
      <c r="P4" s="739"/>
      <c r="Q4" s="737" t="s">
        <v>277</v>
      </c>
      <c r="R4" s="739"/>
      <c r="S4" s="739"/>
      <c r="T4" s="739"/>
      <c r="U4" s="739"/>
      <c r="V4" s="741" t="s">
        <v>778</v>
      </c>
      <c r="W4" s="742"/>
      <c r="X4" s="742"/>
      <c r="Y4" s="742"/>
      <c r="Z4" s="742"/>
    </row>
    <row r="5" spans="1:26" ht="15" customHeight="1">
      <c r="A5" s="720"/>
      <c r="B5" s="720"/>
      <c r="C5" s="720"/>
      <c r="D5" s="720"/>
      <c r="E5" s="720"/>
      <c r="F5" s="721"/>
      <c r="G5" s="738"/>
      <c r="H5" s="738"/>
      <c r="I5" s="738"/>
      <c r="J5" s="738"/>
      <c r="K5" s="738"/>
      <c r="L5" s="740"/>
      <c r="M5" s="740"/>
      <c r="N5" s="740"/>
      <c r="O5" s="740"/>
      <c r="P5" s="740"/>
      <c r="Q5" s="740"/>
      <c r="R5" s="740"/>
      <c r="S5" s="740"/>
      <c r="T5" s="740"/>
      <c r="U5" s="740"/>
      <c r="V5" s="743"/>
      <c r="W5" s="744"/>
      <c r="X5" s="744"/>
      <c r="Y5" s="744"/>
      <c r="Z5" s="744"/>
    </row>
    <row r="6" spans="1:26" ht="15" customHeight="1">
      <c r="A6" s="1"/>
      <c r="B6" s="1"/>
      <c r="C6" s="1"/>
      <c r="D6" s="1"/>
      <c r="E6" s="1"/>
      <c r="F6" s="1"/>
      <c r="G6" s="734" t="s">
        <v>44</v>
      </c>
      <c r="H6" s="735"/>
      <c r="I6" s="735"/>
      <c r="J6" s="735"/>
      <c r="K6" s="736"/>
      <c r="L6" s="734" t="s">
        <v>150</v>
      </c>
      <c r="M6" s="735"/>
      <c r="N6" s="735"/>
      <c r="O6" s="735"/>
      <c r="P6" s="736"/>
      <c r="Q6" s="734" t="s">
        <v>151</v>
      </c>
      <c r="R6" s="735"/>
      <c r="S6" s="735"/>
      <c r="T6" s="735"/>
      <c r="U6" s="736"/>
      <c r="V6" s="734" t="s">
        <v>152</v>
      </c>
      <c r="W6" s="735"/>
      <c r="X6" s="735"/>
      <c r="Y6" s="735"/>
      <c r="Z6" s="735"/>
    </row>
    <row r="7" spans="1:26" ht="15" customHeight="1">
      <c r="A7" s="1"/>
      <c r="B7" s="1"/>
      <c r="C7" s="704" t="s">
        <v>631</v>
      </c>
      <c r="D7" s="704"/>
      <c r="E7" s="704"/>
      <c r="F7" s="1"/>
      <c r="G7" s="708">
        <v>469208801</v>
      </c>
      <c r="H7" s="708"/>
      <c r="I7" s="708"/>
      <c r="J7" s="708"/>
      <c r="K7" s="705"/>
      <c r="L7" s="708">
        <v>579024474</v>
      </c>
      <c r="M7" s="708"/>
      <c r="N7" s="708"/>
      <c r="O7" s="708"/>
      <c r="P7" s="705"/>
      <c r="Q7" s="708">
        <v>185089</v>
      </c>
      <c r="R7" s="708"/>
      <c r="S7" s="708"/>
      <c r="T7" s="708"/>
      <c r="U7" s="705"/>
      <c r="V7" s="708">
        <f>L7/G7*1000</f>
        <v>1234.0443588567728</v>
      </c>
      <c r="W7" s="708"/>
      <c r="X7" s="708"/>
      <c r="Y7" s="708"/>
      <c r="Z7" s="705"/>
    </row>
    <row r="8" spans="1:26" ht="15" customHeight="1">
      <c r="A8" s="1"/>
      <c r="B8" s="1"/>
      <c r="C8" s="704" t="s">
        <v>632</v>
      </c>
      <c r="D8" s="704"/>
      <c r="E8" s="704"/>
      <c r="F8" s="1"/>
      <c r="G8" s="705">
        <v>467493308</v>
      </c>
      <c r="H8" s="706"/>
      <c r="I8" s="706"/>
      <c r="J8" s="706"/>
      <c r="K8" s="706"/>
      <c r="L8" s="705">
        <v>578486063</v>
      </c>
      <c r="M8" s="706"/>
      <c r="N8" s="706"/>
      <c r="O8" s="706"/>
      <c r="P8" s="706"/>
      <c r="Q8" s="705">
        <v>186676</v>
      </c>
      <c r="R8" s="706"/>
      <c r="S8" s="706"/>
      <c r="T8" s="706"/>
      <c r="U8" s="706"/>
      <c r="V8" s="705">
        <f aca="true" t="shared" si="0" ref="V8:V15">L8/G8*1000</f>
        <v>1237.4210563031204</v>
      </c>
      <c r="W8" s="706"/>
      <c r="X8" s="706"/>
      <c r="Y8" s="706"/>
      <c r="Z8" s="706"/>
    </row>
    <row r="9" spans="1:26" ht="15" customHeight="1">
      <c r="A9" s="1"/>
      <c r="B9" s="1"/>
      <c r="C9" s="704" t="s">
        <v>633</v>
      </c>
      <c r="D9" s="704"/>
      <c r="E9" s="704"/>
      <c r="F9" s="1"/>
      <c r="G9" s="705">
        <v>465649187</v>
      </c>
      <c r="H9" s="706"/>
      <c r="I9" s="706"/>
      <c r="J9" s="706"/>
      <c r="K9" s="706"/>
      <c r="L9" s="705">
        <v>537407756</v>
      </c>
      <c r="M9" s="706"/>
      <c r="N9" s="706"/>
      <c r="O9" s="706"/>
      <c r="P9" s="706"/>
      <c r="Q9" s="705">
        <v>187717</v>
      </c>
      <c r="R9" s="706"/>
      <c r="S9" s="706"/>
      <c r="T9" s="706"/>
      <c r="U9" s="706"/>
      <c r="V9" s="705">
        <f t="shared" si="0"/>
        <v>1154.1043579659467</v>
      </c>
      <c r="W9" s="706"/>
      <c r="X9" s="706"/>
      <c r="Y9" s="706"/>
      <c r="Z9" s="706"/>
    </row>
    <row r="10" spans="1:26" ht="15" customHeight="1">
      <c r="A10" s="1"/>
      <c r="B10" s="1"/>
      <c r="C10" s="704" t="s">
        <v>634</v>
      </c>
      <c r="D10" s="704"/>
      <c r="E10" s="704"/>
      <c r="F10" s="1"/>
      <c r="G10" s="708">
        <v>465503182</v>
      </c>
      <c r="H10" s="708"/>
      <c r="I10" s="708"/>
      <c r="J10" s="708"/>
      <c r="K10" s="705"/>
      <c r="L10" s="708">
        <v>537190474</v>
      </c>
      <c r="M10" s="708"/>
      <c r="N10" s="708"/>
      <c r="O10" s="708"/>
      <c r="P10" s="705"/>
      <c r="Q10" s="708">
        <v>187717</v>
      </c>
      <c r="R10" s="708"/>
      <c r="S10" s="708"/>
      <c r="T10" s="708"/>
      <c r="U10" s="705"/>
      <c r="V10" s="708">
        <f t="shared" si="0"/>
        <v>1153.9995745936706</v>
      </c>
      <c r="W10" s="708"/>
      <c r="X10" s="708"/>
      <c r="Y10" s="708"/>
      <c r="Z10" s="705"/>
    </row>
    <row r="11" spans="1:26" ht="15" customHeight="1">
      <c r="A11" s="1"/>
      <c r="B11" s="1"/>
      <c r="C11" s="704" t="s">
        <v>635</v>
      </c>
      <c r="D11" s="704"/>
      <c r="E11" s="704"/>
      <c r="F11" s="1"/>
      <c r="G11" s="705">
        <v>465717633</v>
      </c>
      <c r="H11" s="706"/>
      <c r="I11" s="706"/>
      <c r="J11" s="706"/>
      <c r="K11" s="706"/>
      <c r="L11" s="705">
        <v>537086281</v>
      </c>
      <c r="M11" s="706"/>
      <c r="N11" s="706"/>
      <c r="O11" s="706"/>
      <c r="P11" s="706"/>
      <c r="Q11" s="705">
        <v>188501</v>
      </c>
      <c r="R11" s="706"/>
      <c r="S11" s="706"/>
      <c r="T11" s="706"/>
      <c r="U11" s="706"/>
      <c r="V11" s="705">
        <f t="shared" si="0"/>
        <v>1153.244461757367</v>
      </c>
      <c r="W11" s="706"/>
      <c r="X11" s="706"/>
      <c r="Y11" s="706"/>
      <c r="Z11" s="706"/>
    </row>
    <row r="12" spans="1:26" ht="15" customHeight="1">
      <c r="A12" s="1"/>
      <c r="B12" s="1"/>
      <c r="C12" s="704" t="s">
        <v>636</v>
      </c>
      <c r="D12" s="704"/>
      <c r="E12" s="704"/>
      <c r="F12" s="1"/>
      <c r="G12" s="705">
        <v>464958174</v>
      </c>
      <c r="H12" s="706"/>
      <c r="I12" s="706"/>
      <c r="J12" s="706"/>
      <c r="K12" s="706"/>
      <c r="L12" s="705">
        <v>454826980</v>
      </c>
      <c r="M12" s="706"/>
      <c r="N12" s="706"/>
      <c r="O12" s="706"/>
      <c r="P12" s="706"/>
      <c r="Q12" s="705">
        <v>190407</v>
      </c>
      <c r="R12" s="706"/>
      <c r="S12" s="706"/>
      <c r="T12" s="706"/>
      <c r="U12" s="706"/>
      <c r="V12" s="705">
        <f t="shared" si="0"/>
        <v>978.2105260934718</v>
      </c>
      <c r="W12" s="706"/>
      <c r="X12" s="706"/>
      <c r="Y12" s="706"/>
      <c r="Z12" s="706"/>
    </row>
    <row r="13" spans="3:26" s="1" customFormat="1" ht="15" customHeight="1">
      <c r="C13" s="704" t="s">
        <v>637</v>
      </c>
      <c r="D13" s="704"/>
      <c r="E13" s="704"/>
      <c r="G13" s="705">
        <v>465001418</v>
      </c>
      <c r="H13" s="706"/>
      <c r="I13" s="706"/>
      <c r="J13" s="706"/>
      <c r="K13" s="707"/>
      <c r="L13" s="705">
        <v>457223662</v>
      </c>
      <c r="M13" s="706"/>
      <c r="N13" s="706"/>
      <c r="O13" s="706"/>
      <c r="P13" s="707"/>
      <c r="Q13" s="705">
        <v>191379</v>
      </c>
      <c r="R13" s="706"/>
      <c r="S13" s="706"/>
      <c r="T13" s="706"/>
      <c r="U13" s="707"/>
      <c r="V13" s="705">
        <f t="shared" si="0"/>
        <v>983.2736940169933</v>
      </c>
      <c r="W13" s="706"/>
      <c r="X13" s="706"/>
      <c r="Y13" s="706"/>
      <c r="Z13" s="706"/>
    </row>
    <row r="14" spans="3:26" s="1" customFormat="1" ht="15" customHeight="1">
      <c r="C14" s="704" t="s">
        <v>638</v>
      </c>
      <c r="D14" s="704"/>
      <c r="E14" s="704"/>
      <c r="G14" s="705">
        <v>464774031</v>
      </c>
      <c r="H14" s="706"/>
      <c r="I14" s="706"/>
      <c r="J14" s="706"/>
      <c r="K14" s="707"/>
      <c r="L14" s="705">
        <v>458275244</v>
      </c>
      <c r="M14" s="706"/>
      <c r="N14" s="706"/>
      <c r="O14" s="706"/>
      <c r="P14" s="707"/>
      <c r="Q14" s="705">
        <v>192255</v>
      </c>
      <c r="R14" s="706"/>
      <c r="S14" s="706"/>
      <c r="T14" s="706"/>
      <c r="U14" s="707"/>
      <c r="V14" s="705">
        <f t="shared" si="0"/>
        <v>986.0173190270177</v>
      </c>
      <c r="W14" s="706"/>
      <c r="X14" s="706"/>
      <c r="Y14" s="706"/>
      <c r="Z14" s="706"/>
    </row>
    <row r="15" spans="3:26" s="1" customFormat="1" ht="15" customHeight="1">
      <c r="C15" s="704" t="s">
        <v>668</v>
      </c>
      <c r="D15" s="704"/>
      <c r="E15" s="704"/>
      <c r="G15" s="705">
        <v>464017806</v>
      </c>
      <c r="H15" s="706"/>
      <c r="I15" s="706"/>
      <c r="J15" s="706"/>
      <c r="K15" s="707"/>
      <c r="L15" s="705">
        <v>386203967</v>
      </c>
      <c r="M15" s="706"/>
      <c r="N15" s="706"/>
      <c r="O15" s="706"/>
      <c r="P15" s="707"/>
      <c r="Q15" s="705">
        <v>193090</v>
      </c>
      <c r="R15" s="706"/>
      <c r="S15" s="706"/>
      <c r="T15" s="706"/>
      <c r="U15" s="707"/>
      <c r="V15" s="705">
        <f t="shared" si="0"/>
        <v>832.3041961023366</v>
      </c>
      <c r="W15" s="706"/>
      <c r="X15" s="706"/>
      <c r="Y15" s="706"/>
      <c r="Z15" s="706"/>
    </row>
    <row r="16" spans="3:26" s="1" customFormat="1" ht="15" customHeight="1">
      <c r="C16" s="704" t="s">
        <v>639</v>
      </c>
      <c r="D16" s="704"/>
      <c r="E16" s="704"/>
      <c r="F16" s="2"/>
      <c r="G16" s="705">
        <v>463674604</v>
      </c>
      <c r="H16" s="706"/>
      <c r="I16" s="706"/>
      <c r="J16" s="706"/>
      <c r="K16" s="707"/>
      <c r="L16" s="705">
        <v>386353991</v>
      </c>
      <c r="M16" s="706"/>
      <c r="N16" s="706"/>
      <c r="O16" s="706"/>
      <c r="P16" s="707"/>
      <c r="Q16" s="705">
        <v>193164</v>
      </c>
      <c r="R16" s="706"/>
      <c r="S16" s="706"/>
      <c r="T16" s="706"/>
      <c r="U16" s="707"/>
      <c r="V16" s="705">
        <f aca="true" t="shared" si="1" ref="V16:V22">L16/G16*1000</f>
        <v>833.243804312388</v>
      </c>
      <c r="W16" s="706"/>
      <c r="X16" s="706"/>
      <c r="Y16" s="706"/>
      <c r="Z16" s="706"/>
    </row>
    <row r="17" spans="1:26" ht="15" customHeight="1">
      <c r="A17" s="1"/>
      <c r="B17" s="1"/>
      <c r="C17" s="704" t="s">
        <v>640</v>
      </c>
      <c r="D17" s="704"/>
      <c r="E17" s="704"/>
      <c r="F17" s="1"/>
      <c r="G17" s="705">
        <v>462432490</v>
      </c>
      <c r="H17" s="706"/>
      <c r="I17" s="706"/>
      <c r="J17" s="706"/>
      <c r="K17" s="707"/>
      <c r="L17" s="705">
        <v>387397077</v>
      </c>
      <c r="M17" s="706"/>
      <c r="N17" s="706"/>
      <c r="O17" s="706"/>
      <c r="P17" s="707"/>
      <c r="Q17" s="705">
        <v>193986</v>
      </c>
      <c r="R17" s="706"/>
      <c r="S17" s="706"/>
      <c r="T17" s="706"/>
      <c r="U17" s="707"/>
      <c r="V17" s="705">
        <f t="shared" si="1"/>
        <v>837.7375841390383</v>
      </c>
      <c r="W17" s="706"/>
      <c r="X17" s="706"/>
      <c r="Y17" s="706"/>
      <c r="Z17" s="706"/>
    </row>
    <row r="18" spans="1:26" ht="15" customHeight="1">
      <c r="A18" s="1"/>
      <c r="B18" s="1"/>
      <c r="C18" s="704" t="s">
        <v>641</v>
      </c>
      <c r="D18" s="704"/>
      <c r="E18" s="704"/>
      <c r="F18" s="1"/>
      <c r="G18" s="705">
        <v>461833501</v>
      </c>
      <c r="H18" s="706"/>
      <c r="I18" s="706"/>
      <c r="J18" s="706"/>
      <c r="K18" s="707"/>
      <c r="L18" s="705">
        <v>329557288</v>
      </c>
      <c r="M18" s="706"/>
      <c r="N18" s="706"/>
      <c r="O18" s="706"/>
      <c r="P18" s="707"/>
      <c r="Q18" s="705">
        <v>192790</v>
      </c>
      <c r="R18" s="706"/>
      <c r="S18" s="706"/>
      <c r="T18" s="706"/>
      <c r="U18" s="707"/>
      <c r="V18" s="705">
        <f t="shared" si="1"/>
        <v>713.5846301457459</v>
      </c>
      <c r="W18" s="706"/>
      <c r="X18" s="706"/>
      <c r="Y18" s="706"/>
      <c r="Z18" s="706"/>
    </row>
    <row r="19" spans="3:26" s="1" customFormat="1" ht="15" customHeight="1">
      <c r="C19" s="704" t="s">
        <v>642</v>
      </c>
      <c r="D19" s="704"/>
      <c r="E19" s="704"/>
      <c r="G19" s="705">
        <v>461806795</v>
      </c>
      <c r="H19" s="706"/>
      <c r="I19" s="706"/>
      <c r="J19" s="706"/>
      <c r="K19" s="707"/>
      <c r="L19" s="705">
        <v>330194298</v>
      </c>
      <c r="M19" s="706"/>
      <c r="N19" s="706"/>
      <c r="O19" s="706"/>
      <c r="P19" s="707"/>
      <c r="Q19" s="705">
        <v>193414</v>
      </c>
      <c r="R19" s="706"/>
      <c r="S19" s="706"/>
      <c r="T19" s="706"/>
      <c r="U19" s="707"/>
      <c r="V19" s="705">
        <f t="shared" si="1"/>
        <v>715.0052826745435</v>
      </c>
      <c r="W19" s="706"/>
      <c r="X19" s="706"/>
      <c r="Y19" s="706"/>
      <c r="Z19" s="706"/>
    </row>
    <row r="20" spans="1:26" ht="15" customHeight="1">
      <c r="A20" s="1"/>
      <c r="B20" s="1"/>
      <c r="C20" s="704" t="s">
        <v>643</v>
      </c>
      <c r="D20" s="704"/>
      <c r="E20" s="704"/>
      <c r="F20" s="1"/>
      <c r="G20" s="705">
        <v>461769779</v>
      </c>
      <c r="H20" s="706"/>
      <c r="I20" s="706"/>
      <c r="J20" s="706"/>
      <c r="K20" s="707"/>
      <c r="L20" s="705">
        <v>330364978</v>
      </c>
      <c r="M20" s="706"/>
      <c r="N20" s="706"/>
      <c r="O20" s="706"/>
      <c r="P20" s="707"/>
      <c r="Q20" s="705">
        <v>193686</v>
      </c>
      <c r="R20" s="706"/>
      <c r="S20" s="706"/>
      <c r="T20" s="706"/>
      <c r="U20" s="707"/>
      <c r="V20" s="705">
        <f t="shared" si="1"/>
        <v>715.432219742557</v>
      </c>
      <c r="W20" s="706"/>
      <c r="X20" s="706"/>
      <c r="Y20" s="706"/>
      <c r="Z20" s="706"/>
    </row>
    <row r="21" spans="1:26" ht="15" customHeight="1">
      <c r="A21" s="1"/>
      <c r="B21" s="1"/>
      <c r="C21" s="704" t="s">
        <v>644</v>
      </c>
      <c r="D21" s="704"/>
      <c r="E21" s="704"/>
      <c r="F21" s="1"/>
      <c r="G21" s="705">
        <v>462848930</v>
      </c>
      <c r="H21" s="706"/>
      <c r="I21" s="706"/>
      <c r="J21" s="706"/>
      <c r="K21" s="707"/>
      <c r="L21" s="705">
        <v>311559967</v>
      </c>
      <c r="M21" s="706"/>
      <c r="N21" s="706"/>
      <c r="O21" s="706"/>
      <c r="P21" s="707"/>
      <c r="Q21" s="705">
        <v>194099</v>
      </c>
      <c r="R21" s="706"/>
      <c r="S21" s="706"/>
      <c r="T21" s="706"/>
      <c r="U21" s="707"/>
      <c r="V21" s="705">
        <f t="shared" si="1"/>
        <v>673.1353294907692</v>
      </c>
      <c r="W21" s="706"/>
      <c r="X21" s="706"/>
      <c r="Y21" s="706"/>
      <c r="Z21" s="706"/>
    </row>
    <row r="22" spans="3:26" s="1" customFormat="1" ht="15" customHeight="1">
      <c r="C22" s="704" t="s">
        <v>645</v>
      </c>
      <c r="D22" s="704"/>
      <c r="E22" s="704"/>
      <c r="G22" s="705">
        <v>463239789</v>
      </c>
      <c r="H22" s="706"/>
      <c r="I22" s="706"/>
      <c r="J22" s="706"/>
      <c r="K22" s="707"/>
      <c r="L22" s="705">
        <v>312353517</v>
      </c>
      <c r="M22" s="706"/>
      <c r="N22" s="706"/>
      <c r="O22" s="706"/>
      <c r="P22" s="707"/>
      <c r="Q22" s="705">
        <v>194451</v>
      </c>
      <c r="R22" s="706"/>
      <c r="S22" s="706"/>
      <c r="T22" s="706"/>
      <c r="U22" s="707"/>
      <c r="V22" s="705">
        <f t="shared" si="1"/>
        <v>674.2804146299272</v>
      </c>
      <c r="W22" s="706"/>
      <c r="X22" s="706"/>
      <c r="Y22" s="706"/>
      <c r="Z22" s="706"/>
    </row>
    <row r="23" spans="3:26" s="1" customFormat="1" ht="15" customHeight="1">
      <c r="C23" s="704" t="s">
        <v>646</v>
      </c>
      <c r="D23" s="704"/>
      <c r="E23" s="704"/>
      <c r="G23" s="705">
        <v>462725233</v>
      </c>
      <c r="H23" s="706"/>
      <c r="I23" s="706"/>
      <c r="J23" s="706"/>
      <c r="K23" s="707"/>
      <c r="L23" s="705">
        <v>312414700</v>
      </c>
      <c r="M23" s="706"/>
      <c r="N23" s="706"/>
      <c r="O23" s="706"/>
      <c r="P23" s="707"/>
      <c r="Q23" s="705">
        <v>194923</v>
      </c>
      <c r="R23" s="706"/>
      <c r="S23" s="706"/>
      <c r="T23" s="706"/>
      <c r="U23" s="707"/>
      <c r="V23" s="705">
        <f>L23/G23*1000</f>
        <v>675.1624457013347</v>
      </c>
      <c r="W23" s="706"/>
      <c r="X23" s="706"/>
      <c r="Y23" s="706"/>
      <c r="Z23" s="706"/>
    </row>
    <row r="24" spans="3:26" s="1" customFormat="1" ht="15" customHeight="1">
      <c r="C24" s="704" t="s">
        <v>647</v>
      </c>
      <c r="D24" s="704"/>
      <c r="E24" s="704"/>
      <c r="G24" s="705">
        <v>462577803</v>
      </c>
      <c r="H24" s="706"/>
      <c r="I24" s="706"/>
      <c r="J24" s="706"/>
      <c r="K24" s="707"/>
      <c r="L24" s="705">
        <v>311219930</v>
      </c>
      <c r="M24" s="706"/>
      <c r="N24" s="706"/>
      <c r="O24" s="706"/>
      <c r="P24" s="707"/>
      <c r="Q24" s="705">
        <v>195197</v>
      </c>
      <c r="R24" s="706"/>
      <c r="S24" s="706"/>
      <c r="T24" s="706"/>
      <c r="U24" s="707"/>
      <c r="V24" s="705">
        <f>L24/G24*1000</f>
        <v>672.7947774009381</v>
      </c>
      <c r="W24" s="706"/>
      <c r="X24" s="706"/>
      <c r="Y24" s="706"/>
      <c r="Z24" s="706"/>
    </row>
    <row r="25" spans="3:26" s="1" customFormat="1" ht="15" customHeight="1">
      <c r="C25" s="704" t="s">
        <v>748</v>
      </c>
      <c r="D25" s="704"/>
      <c r="E25" s="704"/>
      <c r="G25" s="705">
        <v>462594087</v>
      </c>
      <c r="H25" s="706"/>
      <c r="I25" s="706"/>
      <c r="J25" s="706"/>
      <c r="K25" s="707"/>
      <c r="L25" s="705">
        <v>311899179</v>
      </c>
      <c r="M25" s="706"/>
      <c r="N25" s="706"/>
      <c r="O25" s="706"/>
      <c r="P25" s="707"/>
      <c r="Q25" s="705">
        <v>195650</v>
      </c>
      <c r="R25" s="706"/>
      <c r="S25" s="706"/>
      <c r="T25" s="706"/>
      <c r="U25" s="707"/>
      <c r="V25" s="705">
        <v>674.239441802463</v>
      </c>
      <c r="W25" s="706"/>
      <c r="X25" s="706"/>
      <c r="Y25" s="706"/>
      <c r="Z25" s="706"/>
    </row>
    <row r="26" spans="1:26" s="1" customFormat="1" ht="15" customHeight="1">
      <c r="A26" s="2"/>
      <c r="B26" s="2"/>
      <c r="C26" s="704" t="s">
        <v>763</v>
      </c>
      <c r="D26" s="704"/>
      <c r="E26" s="704"/>
      <c r="G26" s="705">
        <v>461082122</v>
      </c>
      <c r="H26" s="706"/>
      <c r="I26" s="706"/>
      <c r="J26" s="706"/>
      <c r="K26" s="707"/>
      <c r="L26" s="705">
        <v>312564267</v>
      </c>
      <c r="M26" s="706"/>
      <c r="N26" s="706"/>
      <c r="O26" s="706"/>
      <c r="P26" s="707"/>
      <c r="Q26" s="705">
        <v>196195</v>
      </c>
      <c r="R26" s="706"/>
      <c r="S26" s="706"/>
      <c r="T26" s="706"/>
      <c r="U26" s="707"/>
      <c r="V26" s="705">
        <v>677.8928353244631</v>
      </c>
      <c r="W26" s="706"/>
      <c r="X26" s="706"/>
      <c r="Y26" s="706"/>
      <c r="Z26" s="706"/>
    </row>
    <row r="27" spans="3:26" s="1" customFormat="1" ht="15" customHeight="1">
      <c r="C27" s="704" t="s">
        <v>789</v>
      </c>
      <c r="D27" s="704"/>
      <c r="E27" s="704"/>
      <c r="G27" s="705">
        <v>461119218</v>
      </c>
      <c r="H27" s="706"/>
      <c r="I27" s="706"/>
      <c r="J27" s="706"/>
      <c r="K27" s="707"/>
      <c r="L27" s="705">
        <v>311731168</v>
      </c>
      <c r="M27" s="706"/>
      <c r="N27" s="706"/>
      <c r="O27" s="706"/>
      <c r="P27" s="707"/>
      <c r="Q27" s="705">
        <v>196651</v>
      </c>
      <c r="R27" s="706"/>
      <c r="S27" s="706"/>
      <c r="T27" s="706"/>
      <c r="U27" s="707"/>
      <c r="V27" s="705">
        <v>676.0316114172452</v>
      </c>
      <c r="W27" s="706"/>
      <c r="X27" s="706"/>
      <c r="Y27" s="706"/>
      <c r="Z27" s="706"/>
    </row>
    <row r="28" spans="1:26" s="1" customFormat="1" ht="15" customHeight="1">
      <c r="A28" s="2"/>
      <c r="B28" s="2"/>
      <c r="C28" s="709" t="s">
        <v>1081</v>
      </c>
      <c r="D28" s="709"/>
      <c r="E28" s="709"/>
      <c r="F28" s="104"/>
      <c r="G28" s="710">
        <f>SUM($G$29:$K$30,$G$33,$G$38:$K$43)</f>
        <v>461124959</v>
      </c>
      <c r="H28" s="711"/>
      <c r="I28" s="711"/>
      <c r="J28" s="711"/>
      <c r="K28" s="712"/>
      <c r="L28" s="710">
        <f>SUM($L$29:$P$30,$L$33,$L$38:$P$43)</f>
        <v>312082070</v>
      </c>
      <c r="M28" s="711"/>
      <c r="N28" s="711"/>
      <c r="O28" s="711"/>
      <c r="P28" s="712"/>
      <c r="Q28" s="710">
        <f>SUM($Q$29:$U$30,$Q$33,$Q$38:$U$43)</f>
        <v>197057</v>
      </c>
      <c r="R28" s="711"/>
      <c r="S28" s="711"/>
      <c r="T28" s="711"/>
      <c r="U28" s="712"/>
      <c r="V28" s="710">
        <f>L28/G28*1000</f>
        <v>676.7841642681501</v>
      </c>
      <c r="W28" s="711"/>
      <c r="X28" s="711"/>
      <c r="Y28" s="711"/>
      <c r="Z28" s="711"/>
    </row>
    <row r="29" spans="1:26" ht="15" customHeight="1">
      <c r="A29" s="64"/>
      <c r="B29" s="64" t="s">
        <v>153</v>
      </c>
      <c r="C29" s="64"/>
      <c r="D29" s="64"/>
      <c r="E29" s="64"/>
      <c r="F29" s="64"/>
      <c r="G29" s="750">
        <v>0</v>
      </c>
      <c r="H29" s="749"/>
      <c r="I29" s="749"/>
      <c r="J29" s="749"/>
      <c r="K29" s="751"/>
      <c r="L29" s="750">
        <v>0</v>
      </c>
      <c r="M29" s="749"/>
      <c r="N29" s="749"/>
      <c r="O29" s="749"/>
      <c r="P29" s="751"/>
      <c r="Q29" s="750">
        <v>0</v>
      </c>
      <c r="R29" s="749"/>
      <c r="S29" s="749"/>
      <c r="T29" s="749"/>
      <c r="U29" s="751"/>
      <c r="V29" s="705">
        <v>0</v>
      </c>
      <c r="W29" s="706"/>
      <c r="X29" s="706"/>
      <c r="Y29" s="706"/>
      <c r="Z29" s="706"/>
    </row>
    <row r="30" spans="2:26" ht="15" customHeight="1">
      <c r="B30" s="1" t="s">
        <v>154</v>
      </c>
      <c r="C30" s="1"/>
      <c r="D30" s="1"/>
      <c r="E30" s="1"/>
      <c r="F30" s="1"/>
      <c r="G30" s="705">
        <f>SUM(G31:K32)</f>
        <v>85728432</v>
      </c>
      <c r="H30" s="706"/>
      <c r="I30" s="706"/>
      <c r="J30" s="706"/>
      <c r="K30" s="707"/>
      <c r="L30" s="705">
        <f>SUM(L31:P32)</f>
        <v>1317960</v>
      </c>
      <c r="M30" s="706"/>
      <c r="N30" s="706"/>
      <c r="O30" s="706"/>
      <c r="P30" s="707"/>
      <c r="Q30" s="705">
        <f>SUM(Q31:U32)</f>
        <v>6252</v>
      </c>
      <c r="R30" s="706"/>
      <c r="S30" s="706"/>
      <c r="T30" s="706"/>
      <c r="U30" s="707"/>
      <c r="V30" s="705">
        <f>L30/G30*1000</f>
        <v>15.373662730702925</v>
      </c>
      <c r="W30" s="706"/>
      <c r="X30" s="706"/>
      <c r="Y30" s="706"/>
      <c r="Z30" s="706"/>
    </row>
    <row r="31" spans="2:26" ht="15" customHeight="1">
      <c r="B31" s="1"/>
      <c r="C31" s="693" t="s">
        <v>155</v>
      </c>
      <c r="D31" s="693"/>
      <c r="E31" s="693"/>
      <c r="F31" s="9"/>
      <c r="G31" s="714">
        <v>85677834</v>
      </c>
      <c r="H31" s="715"/>
      <c r="I31" s="715"/>
      <c r="J31" s="715"/>
      <c r="K31" s="716"/>
      <c r="L31" s="714">
        <v>639706</v>
      </c>
      <c r="M31" s="715"/>
      <c r="N31" s="715"/>
      <c r="O31" s="715"/>
      <c r="P31" s="716"/>
      <c r="Q31" s="714">
        <v>6221</v>
      </c>
      <c r="R31" s="715"/>
      <c r="S31" s="715"/>
      <c r="T31" s="715"/>
      <c r="U31" s="716"/>
      <c r="V31" s="705">
        <f aca="true" t="shared" si="2" ref="V31:V43">L31/G31*1000</f>
        <v>7.466411907658637</v>
      </c>
      <c r="W31" s="706"/>
      <c r="X31" s="706"/>
      <c r="Y31" s="706"/>
      <c r="Z31" s="706"/>
    </row>
    <row r="32" spans="2:26" ht="15" customHeight="1">
      <c r="B32" s="1"/>
      <c r="C32" s="693" t="s">
        <v>156</v>
      </c>
      <c r="D32" s="693"/>
      <c r="E32" s="693"/>
      <c r="F32" s="9"/>
      <c r="G32" s="714">
        <v>50598</v>
      </c>
      <c r="H32" s="715"/>
      <c r="I32" s="715"/>
      <c r="J32" s="715"/>
      <c r="K32" s="716"/>
      <c r="L32" s="714">
        <v>678254</v>
      </c>
      <c r="M32" s="715"/>
      <c r="N32" s="715"/>
      <c r="O32" s="715"/>
      <c r="P32" s="716"/>
      <c r="Q32" s="714">
        <v>31</v>
      </c>
      <c r="R32" s="715"/>
      <c r="S32" s="715"/>
      <c r="T32" s="715"/>
      <c r="U32" s="716"/>
      <c r="V32" s="705">
        <f t="shared" si="2"/>
        <v>13404.759081386617</v>
      </c>
      <c r="W32" s="706"/>
      <c r="X32" s="706"/>
      <c r="Y32" s="706"/>
      <c r="Z32" s="706"/>
    </row>
    <row r="33" spans="2:26" ht="15" customHeight="1">
      <c r="B33" s="693" t="s">
        <v>157</v>
      </c>
      <c r="C33" s="693"/>
      <c r="D33" s="693"/>
      <c r="E33" s="693"/>
      <c r="F33" s="9"/>
      <c r="G33" s="705">
        <f>SUM(G34,G37)</f>
        <v>31099608</v>
      </c>
      <c r="H33" s="706"/>
      <c r="I33" s="706"/>
      <c r="J33" s="706"/>
      <c r="K33" s="707"/>
      <c r="L33" s="705">
        <f>SUM(L34,L37)</f>
        <v>290621162</v>
      </c>
      <c r="M33" s="706"/>
      <c r="N33" s="706"/>
      <c r="O33" s="706"/>
      <c r="P33" s="707"/>
      <c r="Q33" s="705">
        <f>SUM(Q34,Q37)</f>
        <v>135675</v>
      </c>
      <c r="R33" s="706"/>
      <c r="S33" s="706"/>
      <c r="T33" s="706"/>
      <c r="U33" s="707"/>
      <c r="V33" s="705">
        <f t="shared" si="2"/>
        <v>9344.84968427898</v>
      </c>
      <c r="W33" s="706"/>
      <c r="X33" s="706"/>
      <c r="Y33" s="706"/>
      <c r="Z33" s="706"/>
    </row>
    <row r="34" spans="2:26" ht="15" customHeight="1">
      <c r="B34" s="1"/>
      <c r="C34" s="693" t="s">
        <v>158</v>
      </c>
      <c r="D34" s="693"/>
      <c r="E34" s="693"/>
      <c r="F34" s="9"/>
      <c r="G34" s="705">
        <f>SUM(G35:K36)</f>
        <v>16023594</v>
      </c>
      <c r="H34" s="706"/>
      <c r="I34" s="706"/>
      <c r="J34" s="706"/>
      <c r="K34" s="707"/>
      <c r="L34" s="705">
        <f>SUM(L35:P36)</f>
        <v>175079723</v>
      </c>
      <c r="M34" s="706"/>
      <c r="N34" s="706"/>
      <c r="O34" s="706"/>
      <c r="P34" s="707"/>
      <c r="Q34" s="705">
        <f>SUM(Q35:U36)</f>
        <v>116019</v>
      </c>
      <c r="R34" s="706"/>
      <c r="S34" s="706"/>
      <c r="T34" s="706"/>
      <c r="U34" s="707"/>
      <c r="V34" s="705">
        <f t="shared" si="2"/>
        <v>10926.370388565761</v>
      </c>
      <c r="W34" s="706"/>
      <c r="X34" s="706"/>
      <c r="Y34" s="706"/>
      <c r="Z34" s="706"/>
    </row>
    <row r="35" spans="2:26" ht="15" customHeight="1">
      <c r="B35" s="1"/>
      <c r="C35" s="693" t="s">
        <v>300</v>
      </c>
      <c r="D35" s="693"/>
      <c r="E35" s="693"/>
      <c r="F35" s="9"/>
      <c r="G35" s="714">
        <v>12045964</v>
      </c>
      <c r="H35" s="715"/>
      <c r="I35" s="715"/>
      <c r="J35" s="715"/>
      <c r="K35" s="716"/>
      <c r="L35" s="714">
        <v>140697020</v>
      </c>
      <c r="M35" s="715"/>
      <c r="N35" s="715"/>
      <c r="O35" s="715"/>
      <c r="P35" s="716"/>
      <c r="Q35" s="714">
        <v>71361</v>
      </c>
      <c r="R35" s="715"/>
      <c r="S35" s="715"/>
      <c r="T35" s="715"/>
      <c r="U35" s="716"/>
      <c r="V35" s="705">
        <f t="shared" si="2"/>
        <v>11680.013322304467</v>
      </c>
      <c r="W35" s="706"/>
      <c r="X35" s="706"/>
      <c r="Y35" s="706"/>
      <c r="Z35" s="706"/>
    </row>
    <row r="36" spans="2:26" ht="15" customHeight="1">
      <c r="B36" s="1"/>
      <c r="C36" s="693" t="s">
        <v>301</v>
      </c>
      <c r="D36" s="693"/>
      <c r="E36" s="693"/>
      <c r="F36" s="9"/>
      <c r="G36" s="714">
        <v>3977630</v>
      </c>
      <c r="H36" s="715"/>
      <c r="I36" s="715"/>
      <c r="J36" s="715"/>
      <c r="K36" s="716"/>
      <c r="L36" s="714">
        <v>34382703</v>
      </c>
      <c r="M36" s="715"/>
      <c r="N36" s="715"/>
      <c r="O36" s="715"/>
      <c r="P36" s="716"/>
      <c r="Q36" s="714">
        <v>44658</v>
      </c>
      <c r="R36" s="715"/>
      <c r="S36" s="715"/>
      <c r="T36" s="715"/>
      <c r="U36" s="716"/>
      <c r="V36" s="705">
        <f t="shared" si="2"/>
        <v>8644.017417406849</v>
      </c>
      <c r="W36" s="706"/>
      <c r="X36" s="706"/>
      <c r="Y36" s="706"/>
      <c r="Z36" s="706"/>
    </row>
    <row r="37" spans="3:26" ht="15" customHeight="1">
      <c r="C37" s="757" t="s">
        <v>193</v>
      </c>
      <c r="D37" s="757"/>
      <c r="E37" s="757"/>
      <c r="F37" s="10"/>
      <c r="G37" s="714">
        <v>15076014</v>
      </c>
      <c r="H37" s="715"/>
      <c r="I37" s="715"/>
      <c r="J37" s="715"/>
      <c r="K37" s="716"/>
      <c r="L37" s="714">
        <v>115541439</v>
      </c>
      <c r="M37" s="715"/>
      <c r="N37" s="715"/>
      <c r="O37" s="715"/>
      <c r="P37" s="716"/>
      <c r="Q37" s="714">
        <v>19656</v>
      </c>
      <c r="R37" s="715"/>
      <c r="S37" s="715"/>
      <c r="T37" s="715"/>
      <c r="U37" s="716"/>
      <c r="V37" s="705">
        <f t="shared" si="2"/>
        <v>7663.924894206121</v>
      </c>
      <c r="W37" s="706"/>
      <c r="X37" s="706"/>
      <c r="Y37" s="706"/>
      <c r="Z37" s="706"/>
    </row>
    <row r="38" spans="2:26" ht="15" customHeight="1">
      <c r="B38" s="693" t="s">
        <v>159</v>
      </c>
      <c r="C38" s="693"/>
      <c r="D38" s="693"/>
      <c r="E38" s="693"/>
      <c r="F38" s="9"/>
      <c r="G38" s="714">
        <v>358</v>
      </c>
      <c r="H38" s="715"/>
      <c r="I38" s="715"/>
      <c r="J38" s="715"/>
      <c r="K38" s="716"/>
      <c r="L38" s="714">
        <v>198279</v>
      </c>
      <c r="M38" s="715"/>
      <c r="N38" s="715"/>
      <c r="O38" s="715"/>
      <c r="P38" s="716"/>
      <c r="Q38" s="714">
        <v>24</v>
      </c>
      <c r="R38" s="715"/>
      <c r="S38" s="715"/>
      <c r="T38" s="715"/>
      <c r="U38" s="716"/>
      <c r="V38" s="705">
        <f t="shared" si="2"/>
        <v>553851.9553072625</v>
      </c>
      <c r="W38" s="706"/>
      <c r="X38" s="706"/>
      <c r="Y38" s="706"/>
      <c r="Z38" s="706"/>
    </row>
    <row r="39" spans="2:26" ht="15" customHeight="1">
      <c r="B39" s="693" t="s">
        <v>160</v>
      </c>
      <c r="C39" s="693"/>
      <c r="D39" s="693"/>
      <c r="E39" s="693"/>
      <c r="F39" s="9"/>
      <c r="G39" s="714">
        <v>84614</v>
      </c>
      <c r="H39" s="715"/>
      <c r="I39" s="715"/>
      <c r="J39" s="715"/>
      <c r="K39" s="716"/>
      <c r="L39" s="714">
        <v>136</v>
      </c>
      <c r="M39" s="715"/>
      <c r="N39" s="715"/>
      <c r="O39" s="715"/>
      <c r="P39" s="716"/>
      <c r="Q39" s="714">
        <v>10</v>
      </c>
      <c r="R39" s="715"/>
      <c r="S39" s="715"/>
      <c r="T39" s="715"/>
      <c r="U39" s="716"/>
      <c r="V39" s="705">
        <f t="shared" si="2"/>
        <v>1.6072990285295579</v>
      </c>
      <c r="W39" s="706"/>
      <c r="X39" s="706"/>
      <c r="Y39" s="706"/>
      <c r="Z39" s="706"/>
    </row>
    <row r="40" spans="2:26" ht="15" customHeight="1">
      <c r="B40" s="693" t="s">
        <v>161</v>
      </c>
      <c r="C40" s="693"/>
      <c r="D40" s="693"/>
      <c r="E40" s="693"/>
      <c r="F40" s="9"/>
      <c r="G40" s="714">
        <v>233352104</v>
      </c>
      <c r="H40" s="715"/>
      <c r="I40" s="715"/>
      <c r="J40" s="715"/>
      <c r="K40" s="716"/>
      <c r="L40" s="714">
        <v>691193</v>
      </c>
      <c r="M40" s="715"/>
      <c r="N40" s="715"/>
      <c r="O40" s="715"/>
      <c r="P40" s="716"/>
      <c r="Q40" s="714">
        <v>12856</v>
      </c>
      <c r="R40" s="715"/>
      <c r="S40" s="715"/>
      <c r="T40" s="715"/>
      <c r="U40" s="716"/>
      <c r="V40" s="705">
        <f t="shared" si="2"/>
        <v>2.962017432677616</v>
      </c>
      <c r="W40" s="706"/>
      <c r="X40" s="706"/>
      <c r="Y40" s="706"/>
      <c r="Z40" s="706"/>
    </row>
    <row r="41" spans="2:26" ht="15" customHeight="1">
      <c r="B41" s="693" t="s">
        <v>162</v>
      </c>
      <c r="C41" s="693"/>
      <c r="D41" s="693"/>
      <c r="E41" s="693"/>
      <c r="F41" s="9"/>
      <c r="G41" s="714">
        <v>36228365</v>
      </c>
      <c r="H41" s="715"/>
      <c r="I41" s="715"/>
      <c r="J41" s="715"/>
      <c r="K41" s="716"/>
      <c r="L41" s="714">
        <v>165978</v>
      </c>
      <c r="M41" s="715"/>
      <c r="N41" s="715"/>
      <c r="O41" s="715"/>
      <c r="P41" s="716"/>
      <c r="Q41" s="714">
        <v>1463</v>
      </c>
      <c r="R41" s="715"/>
      <c r="S41" s="715"/>
      <c r="T41" s="715"/>
      <c r="U41" s="716"/>
      <c r="V41" s="705">
        <f t="shared" si="2"/>
        <v>4.581437776725502</v>
      </c>
      <c r="W41" s="706"/>
      <c r="X41" s="706"/>
      <c r="Y41" s="706"/>
      <c r="Z41" s="706"/>
    </row>
    <row r="42" spans="2:26" ht="15" customHeight="1">
      <c r="B42" s="693" t="s">
        <v>163</v>
      </c>
      <c r="C42" s="693"/>
      <c r="D42" s="693"/>
      <c r="E42" s="693"/>
      <c r="F42" s="9"/>
      <c r="G42" s="714">
        <v>58191618</v>
      </c>
      <c r="H42" s="715"/>
      <c r="I42" s="715"/>
      <c r="J42" s="715"/>
      <c r="K42" s="716"/>
      <c r="L42" s="714">
        <v>1006338</v>
      </c>
      <c r="M42" s="715"/>
      <c r="N42" s="715"/>
      <c r="O42" s="715"/>
      <c r="P42" s="716"/>
      <c r="Q42" s="714">
        <v>33136</v>
      </c>
      <c r="R42" s="715"/>
      <c r="S42" s="715"/>
      <c r="T42" s="715"/>
      <c r="U42" s="716"/>
      <c r="V42" s="705">
        <f t="shared" si="2"/>
        <v>17.293521551505922</v>
      </c>
      <c r="W42" s="706"/>
      <c r="X42" s="706"/>
      <c r="Y42" s="706"/>
      <c r="Z42" s="706"/>
    </row>
    <row r="43" spans="1:26" ht="15" customHeight="1">
      <c r="A43" s="65"/>
      <c r="B43" s="681" t="s">
        <v>164</v>
      </c>
      <c r="C43" s="681"/>
      <c r="D43" s="681"/>
      <c r="E43" s="681"/>
      <c r="F43" s="11"/>
      <c r="G43" s="723">
        <v>16439860</v>
      </c>
      <c r="H43" s="724"/>
      <c r="I43" s="724"/>
      <c r="J43" s="724"/>
      <c r="K43" s="725"/>
      <c r="L43" s="723">
        <v>18081024</v>
      </c>
      <c r="M43" s="724"/>
      <c r="N43" s="724"/>
      <c r="O43" s="724"/>
      <c r="P43" s="725"/>
      <c r="Q43" s="723">
        <v>7641</v>
      </c>
      <c r="R43" s="724"/>
      <c r="S43" s="724"/>
      <c r="T43" s="724"/>
      <c r="U43" s="725"/>
      <c r="V43" s="756">
        <f t="shared" si="2"/>
        <v>1099.828344036993</v>
      </c>
      <c r="W43" s="726"/>
      <c r="X43" s="726"/>
      <c r="Y43" s="726"/>
      <c r="Z43" s="726"/>
    </row>
    <row r="44" ht="13.5" customHeight="1">
      <c r="A44" s="17" t="s">
        <v>231</v>
      </c>
    </row>
    <row r="45" ht="13.5" customHeight="1">
      <c r="A45" s="17" t="s">
        <v>200</v>
      </c>
    </row>
  </sheetData>
  <sheetProtection/>
  <mergeCells count="193">
    <mergeCell ref="C27:E27"/>
    <mergeCell ref="G27:K27"/>
    <mergeCell ref="L27:P27"/>
    <mergeCell ref="Q27:U27"/>
    <mergeCell ref="V27:Z27"/>
    <mergeCell ref="C24:E24"/>
    <mergeCell ref="G24:K24"/>
    <mergeCell ref="L24:P24"/>
    <mergeCell ref="Q24:U24"/>
    <mergeCell ref="V24:Z24"/>
    <mergeCell ref="Q31:U31"/>
    <mergeCell ref="L41:P41"/>
    <mergeCell ref="Q39:U39"/>
    <mergeCell ref="L31:P31"/>
    <mergeCell ref="L32:P32"/>
    <mergeCell ref="Q32:U32"/>
    <mergeCell ref="B38:E38"/>
    <mergeCell ref="Q38:U38"/>
    <mergeCell ref="C35:E35"/>
    <mergeCell ref="C37:E37"/>
    <mergeCell ref="L36:P36"/>
    <mergeCell ref="L37:P37"/>
    <mergeCell ref="Q36:U36"/>
    <mergeCell ref="G37:K37"/>
    <mergeCell ref="C32:E32"/>
    <mergeCell ref="C22:E22"/>
    <mergeCell ref="G22:K22"/>
    <mergeCell ref="L22:P22"/>
    <mergeCell ref="L42:P42"/>
    <mergeCell ref="G43:K43"/>
    <mergeCell ref="C23:E23"/>
    <mergeCell ref="V42:Z42"/>
    <mergeCell ref="G42:K42"/>
    <mergeCell ref="V38:Z38"/>
    <mergeCell ref="L39:P39"/>
    <mergeCell ref="G39:K39"/>
    <mergeCell ref="V43:Z43"/>
    <mergeCell ref="Q42:U42"/>
    <mergeCell ref="V39:Z39"/>
    <mergeCell ref="V34:Z34"/>
    <mergeCell ref="G35:K35"/>
    <mergeCell ref="Q37:U37"/>
    <mergeCell ref="G41:K41"/>
    <mergeCell ref="V41:Z41"/>
    <mergeCell ref="G40:K40"/>
    <mergeCell ref="G38:K38"/>
    <mergeCell ref="V40:Z40"/>
    <mergeCell ref="G36:K36"/>
    <mergeCell ref="V32:Z32"/>
    <mergeCell ref="V36:Z36"/>
    <mergeCell ref="L35:P35"/>
    <mergeCell ref="L40:P40"/>
    <mergeCell ref="Q35:U35"/>
    <mergeCell ref="L38:P38"/>
    <mergeCell ref="V37:Z37"/>
    <mergeCell ref="V35:Z35"/>
    <mergeCell ref="V33:Z33"/>
    <mergeCell ref="V20:Z20"/>
    <mergeCell ref="Q43:U43"/>
    <mergeCell ref="Q33:U33"/>
    <mergeCell ref="L33:P33"/>
    <mergeCell ref="V17:Z17"/>
    <mergeCell ref="V23:Z23"/>
    <mergeCell ref="V19:Z19"/>
    <mergeCell ref="V21:Z21"/>
    <mergeCell ref="L15:P15"/>
    <mergeCell ref="G29:K29"/>
    <mergeCell ref="L18:P18"/>
    <mergeCell ref="L20:P20"/>
    <mergeCell ref="L23:P23"/>
    <mergeCell ref="Q23:U23"/>
    <mergeCell ref="Q21:U21"/>
    <mergeCell ref="Q19:U19"/>
    <mergeCell ref="Q18:U18"/>
    <mergeCell ref="Q20:U20"/>
    <mergeCell ref="Q22:U22"/>
    <mergeCell ref="L16:P16"/>
    <mergeCell ref="Q16:U16"/>
    <mergeCell ref="Q29:U29"/>
    <mergeCell ref="G23:K23"/>
    <mergeCell ref="V30:Z30"/>
    <mergeCell ref="V22:Z22"/>
    <mergeCell ref="L30:P30"/>
    <mergeCell ref="L29:P29"/>
    <mergeCell ref="C31:E31"/>
    <mergeCell ref="C20:E20"/>
    <mergeCell ref="V31:Z31"/>
    <mergeCell ref="V29:Z29"/>
    <mergeCell ref="G20:K20"/>
    <mergeCell ref="A1:Z1"/>
    <mergeCell ref="V10:Z10"/>
    <mergeCell ref="V18:Z18"/>
    <mergeCell ref="V25:Z25"/>
    <mergeCell ref="V6:Z6"/>
    <mergeCell ref="V12:Z12"/>
    <mergeCell ref="Q12:U12"/>
    <mergeCell ref="V13:Z13"/>
    <mergeCell ref="Q13:U13"/>
    <mergeCell ref="V16:Z16"/>
    <mergeCell ref="V15:Z15"/>
    <mergeCell ref="V14:Z14"/>
    <mergeCell ref="Q15:U15"/>
    <mergeCell ref="G12:K12"/>
    <mergeCell ref="G13:K13"/>
    <mergeCell ref="L13:P13"/>
    <mergeCell ref="L12:P12"/>
    <mergeCell ref="Q14:U14"/>
    <mergeCell ref="V4:Z5"/>
    <mergeCell ref="V11:Z11"/>
    <mergeCell ref="V7:Z7"/>
    <mergeCell ref="L8:P8"/>
    <mergeCell ref="Q8:U8"/>
    <mergeCell ref="V8:Z8"/>
    <mergeCell ref="L11:P11"/>
    <mergeCell ref="L10:P10"/>
    <mergeCell ref="Q10:U10"/>
    <mergeCell ref="Q11:U11"/>
    <mergeCell ref="G16:K16"/>
    <mergeCell ref="A4:F5"/>
    <mergeCell ref="G6:K6"/>
    <mergeCell ref="L6:P6"/>
    <mergeCell ref="Q6:U6"/>
    <mergeCell ref="G4:K5"/>
    <mergeCell ref="L4:P5"/>
    <mergeCell ref="Q4:U5"/>
    <mergeCell ref="C15:E15"/>
    <mergeCell ref="C7:E7"/>
    <mergeCell ref="C34:E34"/>
    <mergeCell ref="G34:K34"/>
    <mergeCell ref="L14:P14"/>
    <mergeCell ref="L17:P17"/>
    <mergeCell ref="G15:K15"/>
    <mergeCell ref="C16:E16"/>
    <mergeCell ref="Q17:U17"/>
    <mergeCell ref="Q34:U34"/>
    <mergeCell ref="G33:K33"/>
    <mergeCell ref="G7:K7"/>
    <mergeCell ref="L7:P7"/>
    <mergeCell ref="V9:Z9"/>
    <mergeCell ref="Q9:U9"/>
    <mergeCell ref="C9:E9"/>
    <mergeCell ref="G9:K9"/>
    <mergeCell ref="L9:P9"/>
    <mergeCell ref="Q7:U7"/>
    <mergeCell ref="C8:E8"/>
    <mergeCell ref="G8:K8"/>
    <mergeCell ref="G10:K10"/>
    <mergeCell ref="C10:E10"/>
    <mergeCell ref="C14:E14"/>
    <mergeCell ref="G11:K11"/>
    <mergeCell ref="G14:K14"/>
    <mergeCell ref="C11:E11"/>
    <mergeCell ref="C12:E12"/>
    <mergeCell ref="C13:E13"/>
    <mergeCell ref="Q41:U41"/>
    <mergeCell ref="C17:E17"/>
    <mergeCell ref="C19:E19"/>
    <mergeCell ref="G19:K19"/>
    <mergeCell ref="L19:P19"/>
    <mergeCell ref="C21:E21"/>
    <mergeCell ref="L21:P21"/>
    <mergeCell ref="G21:K21"/>
    <mergeCell ref="G17:K17"/>
    <mergeCell ref="C18:E18"/>
    <mergeCell ref="G18:K18"/>
    <mergeCell ref="B43:E43"/>
    <mergeCell ref="L43:P43"/>
    <mergeCell ref="C36:E36"/>
    <mergeCell ref="B39:E39"/>
    <mergeCell ref="B42:E42"/>
    <mergeCell ref="Q40:U40"/>
    <mergeCell ref="B40:E40"/>
    <mergeCell ref="C25:E25"/>
    <mergeCell ref="G25:K25"/>
    <mergeCell ref="L25:P25"/>
    <mergeCell ref="Q25:U25"/>
    <mergeCell ref="L34:P34"/>
    <mergeCell ref="B33:E33"/>
    <mergeCell ref="G30:K30"/>
    <mergeCell ref="Q30:U30"/>
    <mergeCell ref="G31:K31"/>
    <mergeCell ref="G32:K32"/>
    <mergeCell ref="G28:K28"/>
    <mergeCell ref="L28:P28"/>
    <mergeCell ref="Q28:U28"/>
    <mergeCell ref="V28:Z28"/>
    <mergeCell ref="B41:E41"/>
    <mergeCell ref="C26:E26"/>
    <mergeCell ref="G26:K26"/>
    <mergeCell ref="L26:P26"/>
    <mergeCell ref="Q26:U26"/>
    <mergeCell ref="V26:Z26"/>
    <mergeCell ref="C28:E28"/>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V20 W20:Z20" evalError="1"/>
  </ignoredErrors>
</worksheet>
</file>

<file path=xl/worksheets/sheet7.xml><?xml version="1.0" encoding="utf-8"?>
<worksheet xmlns="http://schemas.openxmlformats.org/spreadsheetml/2006/main" xmlns:r="http://schemas.openxmlformats.org/officeDocument/2006/relationships">
  <dimension ref="A1:AL45"/>
  <sheetViews>
    <sheetView showGridLines="0"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A1" sqref="A1"/>
    </sheetView>
  </sheetViews>
  <sheetFormatPr defaultColWidth="9.00390625" defaultRowHeight="13.5" customHeight="1"/>
  <cols>
    <col min="1" max="1" width="1.625" style="17" customWidth="1"/>
    <col min="2" max="2" width="4.00390625" style="17" customWidth="1"/>
    <col min="3" max="3" width="4.75390625" style="17" customWidth="1"/>
    <col min="4" max="4" width="5.00390625" style="17" customWidth="1"/>
    <col min="5" max="5" width="7.75390625" style="17" customWidth="1"/>
    <col min="6" max="6" width="1.625" style="17" customWidth="1"/>
    <col min="7" max="26" width="3.375" style="17" customWidth="1"/>
    <col min="27" max="27" width="9.00390625" style="17" customWidth="1"/>
    <col min="28" max="28" width="12.875" style="17" customWidth="1"/>
    <col min="29" max="29" width="15.50390625" style="17" customWidth="1"/>
    <col min="30" max="16384" width="9.00390625" style="17" customWidth="1"/>
  </cols>
  <sheetData>
    <row r="1" spans="1:26" ht="13.5" customHeight="1">
      <c r="A1" s="63" t="s">
        <v>72</v>
      </c>
      <c r="B1" s="63"/>
      <c r="C1" s="63"/>
      <c r="G1" s="1"/>
      <c r="H1" s="1"/>
      <c r="I1" s="1"/>
      <c r="J1" s="1"/>
      <c r="K1" s="1"/>
      <c r="L1" s="1"/>
      <c r="M1" s="1"/>
      <c r="N1" s="1"/>
      <c r="O1" s="1"/>
      <c r="P1" s="1"/>
      <c r="Q1" s="1"/>
      <c r="R1" s="1"/>
      <c r="S1" s="1"/>
      <c r="T1" s="1"/>
      <c r="U1" s="1"/>
      <c r="V1" s="1"/>
      <c r="W1" s="1"/>
      <c r="X1" s="1"/>
      <c r="Y1" s="1"/>
      <c r="Z1" s="36" t="s">
        <v>195</v>
      </c>
    </row>
    <row r="2" spans="1:26" ht="15" customHeight="1">
      <c r="A2" s="718" t="s">
        <v>165</v>
      </c>
      <c r="B2" s="718"/>
      <c r="C2" s="718"/>
      <c r="D2" s="718"/>
      <c r="E2" s="718"/>
      <c r="F2" s="719"/>
      <c r="G2" s="752" t="s">
        <v>166</v>
      </c>
      <c r="H2" s="754"/>
      <c r="I2" s="754"/>
      <c r="J2" s="754"/>
      <c r="K2" s="752" t="s">
        <v>167</v>
      </c>
      <c r="L2" s="752"/>
      <c r="M2" s="752"/>
      <c r="N2" s="752"/>
      <c r="O2" s="752" t="s">
        <v>168</v>
      </c>
      <c r="P2" s="752"/>
      <c r="Q2" s="752"/>
      <c r="R2" s="752"/>
      <c r="S2" s="752" t="s">
        <v>169</v>
      </c>
      <c r="T2" s="752"/>
      <c r="U2" s="752"/>
      <c r="V2" s="752"/>
      <c r="W2" s="746" t="s">
        <v>170</v>
      </c>
      <c r="X2" s="746"/>
      <c r="Y2" s="746"/>
      <c r="Z2" s="746"/>
    </row>
    <row r="3" spans="1:26" ht="15" customHeight="1">
      <c r="A3" s="720"/>
      <c r="B3" s="720"/>
      <c r="C3" s="720"/>
      <c r="D3" s="720"/>
      <c r="E3" s="720"/>
      <c r="F3" s="721"/>
      <c r="G3" s="755"/>
      <c r="H3" s="755"/>
      <c r="I3" s="755"/>
      <c r="J3" s="755"/>
      <c r="K3" s="747"/>
      <c r="L3" s="747"/>
      <c r="M3" s="747"/>
      <c r="N3" s="747"/>
      <c r="O3" s="747"/>
      <c r="P3" s="747"/>
      <c r="Q3" s="747"/>
      <c r="R3" s="747"/>
      <c r="S3" s="747" t="s">
        <v>171</v>
      </c>
      <c r="T3" s="747"/>
      <c r="U3" s="747"/>
      <c r="V3" s="747"/>
      <c r="W3" s="748" t="s">
        <v>172</v>
      </c>
      <c r="X3" s="748"/>
      <c r="Y3" s="748"/>
      <c r="Z3" s="748"/>
    </row>
    <row r="4" spans="2:26" ht="15" customHeight="1">
      <c r="B4" s="1"/>
      <c r="C4" s="1"/>
      <c r="D4" s="1"/>
      <c r="E4" s="1"/>
      <c r="F4" s="58"/>
      <c r="G4" s="722" t="s">
        <v>173</v>
      </c>
      <c r="H4" s="722"/>
      <c r="I4" s="722"/>
      <c r="J4" s="722"/>
      <c r="K4" s="722" t="s">
        <v>44</v>
      </c>
      <c r="L4" s="722"/>
      <c r="M4" s="722"/>
      <c r="N4" s="722"/>
      <c r="O4" s="722" t="s">
        <v>150</v>
      </c>
      <c r="P4" s="722"/>
      <c r="Q4" s="722"/>
      <c r="R4" s="722"/>
      <c r="S4" s="722" t="s">
        <v>152</v>
      </c>
      <c r="T4" s="722"/>
      <c r="U4" s="722"/>
      <c r="V4" s="722"/>
      <c r="W4" s="753" t="s">
        <v>44</v>
      </c>
      <c r="X4" s="753"/>
      <c r="Y4" s="753"/>
      <c r="Z4" s="753"/>
    </row>
    <row r="5" spans="1:28" ht="15" customHeight="1">
      <c r="A5" s="1"/>
      <c r="B5" s="1"/>
      <c r="C5" s="704" t="s">
        <v>631</v>
      </c>
      <c r="D5" s="704"/>
      <c r="E5" s="704"/>
      <c r="F5" s="66"/>
      <c r="G5" s="708">
        <v>82863</v>
      </c>
      <c r="H5" s="708"/>
      <c r="I5" s="708"/>
      <c r="J5" s="708"/>
      <c r="K5" s="708">
        <v>11309907</v>
      </c>
      <c r="L5" s="708"/>
      <c r="M5" s="708"/>
      <c r="N5" s="708"/>
      <c r="O5" s="708">
        <v>411262863</v>
      </c>
      <c r="P5" s="708"/>
      <c r="Q5" s="708"/>
      <c r="R5" s="708"/>
      <c r="S5" s="708">
        <f aca="true" t="shared" si="0" ref="S5:S30">O5/K5*1000</f>
        <v>36363.06319760189</v>
      </c>
      <c r="T5" s="708"/>
      <c r="U5" s="708"/>
      <c r="V5" s="708"/>
      <c r="W5" s="706">
        <f aca="true" t="shared" si="1" ref="W5:W30">K5/G5</f>
        <v>136.48922920965933</v>
      </c>
      <c r="X5" s="706"/>
      <c r="Y5" s="706"/>
      <c r="Z5" s="706"/>
      <c r="AA5" s="160"/>
      <c r="AB5" s="160"/>
    </row>
    <row r="6" spans="1:28" ht="15" customHeight="1">
      <c r="A6" s="1"/>
      <c r="B6" s="1"/>
      <c r="C6" s="704" t="s">
        <v>632</v>
      </c>
      <c r="D6" s="704"/>
      <c r="E6" s="704"/>
      <c r="F6" s="66"/>
      <c r="G6" s="705">
        <v>83159</v>
      </c>
      <c r="H6" s="706"/>
      <c r="I6" s="706"/>
      <c r="J6" s="707"/>
      <c r="K6" s="705">
        <v>11385366</v>
      </c>
      <c r="L6" s="706"/>
      <c r="M6" s="706"/>
      <c r="N6" s="707"/>
      <c r="O6" s="705">
        <v>421165139</v>
      </c>
      <c r="P6" s="706"/>
      <c r="Q6" s="706"/>
      <c r="R6" s="707"/>
      <c r="S6" s="705">
        <f t="shared" si="0"/>
        <v>36991.79622332739</v>
      </c>
      <c r="T6" s="706"/>
      <c r="U6" s="706"/>
      <c r="V6" s="707"/>
      <c r="W6" s="706">
        <f t="shared" si="1"/>
        <v>136.9108094132926</v>
      </c>
      <c r="X6" s="706"/>
      <c r="Y6" s="706"/>
      <c r="Z6" s="706"/>
      <c r="AA6" s="160"/>
      <c r="AB6" s="160"/>
    </row>
    <row r="7" spans="1:28" ht="15" customHeight="1">
      <c r="A7" s="1"/>
      <c r="B7" s="1"/>
      <c r="C7" s="704" t="s">
        <v>633</v>
      </c>
      <c r="D7" s="704"/>
      <c r="E7" s="704"/>
      <c r="F7" s="66"/>
      <c r="G7" s="705">
        <v>83159</v>
      </c>
      <c r="H7" s="706"/>
      <c r="I7" s="706"/>
      <c r="J7" s="707"/>
      <c r="K7" s="705">
        <v>11405392</v>
      </c>
      <c r="L7" s="706"/>
      <c r="M7" s="706"/>
      <c r="N7" s="707"/>
      <c r="O7" s="705">
        <v>380562229</v>
      </c>
      <c r="P7" s="706"/>
      <c r="Q7" s="706"/>
      <c r="R7" s="707"/>
      <c r="S7" s="705">
        <f t="shared" si="0"/>
        <v>33366.86972267152</v>
      </c>
      <c r="T7" s="706"/>
      <c r="U7" s="706"/>
      <c r="V7" s="707"/>
      <c r="W7" s="706">
        <f t="shared" si="1"/>
        <v>137.15162519991824</v>
      </c>
      <c r="X7" s="706"/>
      <c r="Y7" s="706"/>
      <c r="Z7" s="706"/>
      <c r="AA7" s="160"/>
      <c r="AB7" s="160"/>
    </row>
    <row r="8" spans="1:28" ht="15" customHeight="1">
      <c r="A8" s="1"/>
      <c r="B8" s="1"/>
      <c r="C8" s="704" t="s">
        <v>634</v>
      </c>
      <c r="D8" s="704"/>
      <c r="E8" s="704"/>
      <c r="F8" s="66"/>
      <c r="G8" s="708">
        <v>83378</v>
      </c>
      <c r="H8" s="708"/>
      <c r="I8" s="708"/>
      <c r="J8" s="708"/>
      <c r="K8" s="708">
        <v>11482376</v>
      </c>
      <c r="L8" s="708"/>
      <c r="M8" s="708"/>
      <c r="N8" s="708"/>
      <c r="O8" s="708">
        <v>390051305</v>
      </c>
      <c r="P8" s="708"/>
      <c r="Q8" s="708"/>
      <c r="R8" s="708"/>
      <c r="S8" s="708">
        <f t="shared" si="0"/>
        <v>33969.56387772009</v>
      </c>
      <c r="T8" s="708"/>
      <c r="U8" s="708"/>
      <c r="V8" s="708"/>
      <c r="W8" s="706">
        <f t="shared" si="1"/>
        <v>137.71469692244958</v>
      </c>
      <c r="X8" s="706"/>
      <c r="Y8" s="706"/>
      <c r="Z8" s="706"/>
      <c r="AA8" s="160"/>
      <c r="AB8" s="160"/>
    </row>
    <row r="9" spans="1:28" ht="15" customHeight="1">
      <c r="A9" s="1"/>
      <c r="B9" s="1"/>
      <c r="C9" s="704" t="s">
        <v>635</v>
      </c>
      <c r="D9" s="704"/>
      <c r="E9" s="704"/>
      <c r="F9" s="66"/>
      <c r="G9" s="705">
        <v>83759</v>
      </c>
      <c r="H9" s="706"/>
      <c r="I9" s="706"/>
      <c r="J9" s="707"/>
      <c r="K9" s="705">
        <v>11585391</v>
      </c>
      <c r="L9" s="706"/>
      <c r="M9" s="706"/>
      <c r="N9" s="707"/>
      <c r="O9" s="705">
        <v>402046047</v>
      </c>
      <c r="P9" s="706"/>
      <c r="Q9" s="706"/>
      <c r="R9" s="707"/>
      <c r="S9" s="705">
        <f t="shared" si="0"/>
        <v>34702.84662813711</v>
      </c>
      <c r="T9" s="706"/>
      <c r="U9" s="706"/>
      <c r="V9" s="707"/>
      <c r="W9" s="706">
        <f t="shared" si="1"/>
        <v>138.3181628242935</v>
      </c>
      <c r="X9" s="706"/>
      <c r="Y9" s="706"/>
      <c r="Z9" s="706"/>
      <c r="AA9" s="160"/>
      <c r="AB9" s="160"/>
    </row>
    <row r="10" spans="1:28" ht="15" customHeight="1">
      <c r="A10" s="1"/>
      <c r="B10" s="1"/>
      <c r="C10" s="704" t="s">
        <v>636</v>
      </c>
      <c r="D10" s="704"/>
      <c r="E10" s="704"/>
      <c r="F10" s="66"/>
      <c r="G10" s="705">
        <v>83813</v>
      </c>
      <c r="H10" s="706"/>
      <c r="I10" s="706"/>
      <c r="J10" s="707"/>
      <c r="K10" s="705">
        <v>11595995</v>
      </c>
      <c r="L10" s="706"/>
      <c r="M10" s="706"/>
      <c r="N10" s="707"/>
      <c r="O10" s="705">
        <v>360322545</v>
      </c>
      <c r="P10" s="706"/>
      <c r="Q10" s="706"/>
      <c r="R10" s="707"/>
      <c r="S10" s="705">
        <f t="shared" si="0"/>
        <v>31073.016588917122</v>
      </c>
      <c r="T10" s="706"/>
      <c r="U10" s="706"/>
      <c r="V10" s="707"/>
      <c r="W10" s="706">
        <f t="shared" si="1"/>
        <v>138.35556536575473</v>
      </c>
      <c r="X10" s="706"/>
      <c r="Y10" s="706"/>
      <c r="Z10" s="706"/>
      <c r="AA10" s="160"/>
      <c r="AB10" s="160"/>
    </row>
    <row r="11" spans="2:28" ht="15" customHeight="1">
      <c r="B11" s="1"/>
      <c r="C11" s="704" t="s">
        <v>637</v>
      </c>
      <c r="D11" s="704"/>
      <c r="E11" s="704"/>
      <c r="F11" s="66"/>
      <c r="G11" s="708">
        <v>83846</v>
      </c>
      <c r="H11" s="708"/>
      <c r="I11" s="708"/>
      <c r="J11" s="708"/>
      <c r="K11" s="708">
        <v>11650648</v>
      </c>
      <c r="L11" s="708"/>
      <c r="M11" s="708"/>
      <c r="N11" s="708"/>
      <c r="O11" s="708">
        <v>366958110</v>
      </c>
      <c r="P11" s="708"/>
      <c r="Q11" s="708"/>
      <c r="R11" s="708"/>
      <c r="S11" s="708">
        <f t="shared" si="0"/>
        <v>31496.79828967453</v>
      </c>
      <c r="T11" s="708"/>
      <c r="U11" s="708"/>
      <c r="V11" s="708"/>
      <c r="W11" s="706">
        <f t="shared" si="1"/>
        <v>138.95293752832575</v>
      </c>
      <c r="X11" s="706"/>
      <c r="Y11" s="706"/>
      <c r="Z11" s="706"/>
      <c r="AA11" s="160"/>
      <c r="AB11" s="160"/>
    </row>
    <row r="12" spans="2:28" ht="15" customHeight="1">
      <c r="B12" s="1"/>
      <c r="C12" s="704" t="s">
        <v>638</v>
      </c>
      <c r="D12" s="704"/>
      <c r="E12" s="704"/>
      <c r="F12" s="66"/>
      <c r="G12" s="708">
        <v>83897</v>
      </c>
      <c r="H12" s="708"/>
      <c r="I12" s="708"/>
      <c r="J12" s="708"/>
      <c r="K12" s="708">
        <v>11735151</v>
      </c>
      <c r="L12" s="708"/>
      <c r="M12" s="708"/>
      <c r="N12" s="708"/>
      <c r="O12" s="708">
        <v>378028769</v>
      </c>
      <c r="P12" s="708"/>
      <c r="Q12" s="708"/>
      <c r="R12" s="708"/>
      <c r="S12" s="708">
        <f t="shared" si="0"/>
        <v>32213.370667322473</v>
      </c>
      <c r="T12" s="708"/>
      <c r="U12" s="708"/>
      <c r="V12" s="708"/>
      <c r="W12" s="706">
        <f t="shared" si="1"/>
        <v>139.8756928138074</v>
      </c>
      <c r="X12" s="706"/>
      <c r="Y12" s="706"/>
      <c r="Z12" s="706"/>
      <c r="AA12" s="160"/>
      <c r="AB12" s="160"/>
    </row>
    <row r="13" spans="2:28" ht="15" customHeight="1">
      <c r="B13" s="1"/>
      <c r="C13" s="704" t="s">
        <v>668</v>
      </c>
      <c r="D13" s="704"/>
      <c r="E13" s="704"/>
      <c r="F13" s="66"/>
      <c r="G13" s="708">
        <v>83227</v>
      </c>
      <c r="H13" s="708"/>
      <c r="I13" s="708"/>
      <c r="J13" s="708"/>
      <c r="K13" s="708">
        <v>11766546</v>
      </c>
      <c r="L13" s="708"/>
      <c r="M13" s="708"/>
      <c r="N13" s="708"/>
      <c r="O13" s="708">
        <v>362523053</v>
      </c>
      <c r="P13" s="708"/>
      <c r="Q13" s="708"/>
      <c r="R13" s="708"/>
      <c r="S13" s="708">
        <f t="shared" si="0"/>
        <v>30809.640569118586</v>
      </c>
      <c r="T13" s="708"/>
      <c r="U13" s="708"/>
      <c r="V13" s="708"/>
      <c r="W13" s="706">
        <f t="shared" si="1"/>
        <v>141.3789515421678</v>
      </c>
      <c r="X13" s="706"/>
      <c r="Y13" s="706"/>
      <c r="Z13" s="706"/>
      <c r="AA13" s="160"/>
      <c r="AB13" s="160"/>
    </row>
    <row r="14" spans="2:28" ht="15" customHeight="1">
      <c r="B14" s="1"/>
      <c r="C14" s="704" t="s">
        <v>639</v>
      </c>
      <c r="D14" s="704"/>
      <c r="E14" s="704"/>
      <c r="F14" s="66"/>
      <c r="G14" s="730">
        <v>83266</v>
      </c>
      <c r="H14" s="731"/>
      <c r="I14" s="731"/>
      <c r="J14" s="732"/>
      <c r="K14" s="730">
        <v>11824608</v>
      </c>
      <c r="L14" s="731"/>
      <c r="M14" s="731"/>
      <c r="N14" s="732"/>
      <c r="O14" s="730">
        <v>368546812</v>
      </c>
      <c r="P14" s="731"/>
      <c r="Q14" s="731"/>
      <c r="R14" s="732"/>
      <c r="S14" s="705">
        <f t="shared" si="0"/>
        <v>31167.78264446483</v>
      </c>
      <c r="T14" s="706"/>
      <c r="U14" s="706"/>
      <c r="V14" s="707"/>
      <c r="W14" s="705">
        <f t="shared" si="1"/>
        <v>142.01004011241082</v>
      </c>
      <c r="X14" s="706"/>
      <c r="Y14" s="706"/>
      <c r="Z14" s="706"/>
      <c r="AA14" s="160"/>
      <c r="AB14" s="160"/>
    </row>
    <row r="15" spans="2:28" ht="15" customHeight="1">
      <c r="B15" s="1"/>
      <c r="C15" s="704" t="s">
        <v>640</v>
      </c>
      <c r="D15" s="704"/>
      <c r="E15" s="704"/>
      <c r="F15" s="66"/>
      <c r="G15" s="708">
        <v>83179</v>
      </c>
      <c r="H15" s="708"/>
      <c r="I15" s="708"/>
      <c r="J15" s="708"/>
      <c r="K15" s="708">
        <v>11830688</v>
      </c>
      <c r="L15" s="708"/>
      <c r="M15" s="708"/>
      <c r="N15" s="708"/>
      <c r="O15" s="708">
        <v>370476319</v>
      </c>
      <c r="P15" s="708"/>
      <c r="Q15" s="708"/>
      <c r="R15" s="708"/>
      <c r="S15" s="708">
        <f t="shared" si="0"/>
        <v>31314.85835819523</v>
      </c>
      <c r="T15" s="708"/>
      <c r="U15" s="708"/>
      <c r="V15" s="708"/>
      <c r="W15" s="706">
        <f t="shared" si="1"/>
        <v>142.2316690510826</v>
      </c>
      <c r="X15" s="706"/>
      <c r="Y15" s="706"/>
      <c r="Z15" s="706"/>
      <c r="AA15" s="160"/>
      <c r="AB15" s="160"/>
    </row>
    <row r="16" spans="1:28" ht="15" customHeight="1">
      <c r="A16" s="1"/>
      <c r="B16" s="1"/>
      <c r="C16" s="704" t="s">
        <v>641</v>
      </c>
      <c r="D16" s="704"/>
      <c r="E16" s="704"/>
      <c r="F16" s="66"/>
      <c r="G16" s="708">
        <v>72206</v>
      </c>
      <c r="H16" s="708"/>
      <c r="I16" s="708"/>
      <c r="J16" s="708"/>
      <c r="K16" s="708">
        <v>11823388</v>
      </c>
      <c r="L16" s="708"/>
      <c r="M16" s="708"/>
      <c r="N16" s="708"/>
      <c r="O16" s="708">
        <v>332475055</v>
      </c>
      <c r="P16" s="708"/>
      <c r="Q16" s="708"/>
      <c r="R16" s="708"/>
      <c r="S16" s="708">
        <f t="shared" si="0"/>
        <v>28120.11709334076</v>
      </c>
      <c r="T16" s="708"/>
      <c r="U16" s="708"/>
      <c r="V16" s="708"/>
      <c r="W16" s="706">
        <f t="shared" si="1"/>
        <v>163.7452289283439</v>
      </c>
      <c r="X16" s="706"/>
      <c r="Y16" s="706"/>
      <c r="Z16" s="706"/>
      <c r="AA16" s="160"/>
      <c r="AB16" s="160"/>
    </row>
    <row r="17" spans="3:28" s="1" customFormat="1" ht="15" customHeight="1">
      <c r="C17" s="704" t="s">
        <v>642</v>
      </c>
      <c r="D17" s="704"/>
      <c r="E17" s="704"/>
      <c r="F17" s="66"/>
      <c r="G17" s="708">
        <v>72204</v>
      </c>
      <c r="H17" s="708"/>
      <c r="I17" s="708"/>
      <c r="J17" s="708"/>
      <c r="K17" s="708">
        <v>11866235</v>
      </c>
      <c r="L17" s="708"/>
      <c r="M17" s="708"/>
      <c r="N17" s="708"/>
      <c r="O17" s="708">
        <v>337875772</v>
      </c>
      <c r="P17" s="708"/>
      <c r="Q17" s="708"/>
      <c r="R17" s="708"/>
      <c r="S17" s="708">
        <f t="shared" si="0"/>
        <v>28473.713187038687</v>
      </c>
      <c r="T17" s="708"/>
      <c r="U17" s="708"/>
      <c r="V17" s="708"/>
      <c r="W17" s="706">
        <f t="shared" si="1"/>
        <v>164.343180433217</v>
      </c>
      <c r="X17" s="706"/>
      <c r="Y17" s="706"/>
      <c r="Z17" s="706"/>
      <c r="AA17" s="188"/>
      <c r="AB17" s="188"/>
    </row>
    <row r="18" spans="1:28" ht="15" customHeight="1">
      <c r="A18" s="1"/>
      <c r="B18" s="1"/>
      <c r="C18" s="704" t="s">
        <v>643</v>
      </c>
      <c r="D18" s="704"/>
      <c r="E18" s="704"/>
      <c r="F18" s="66"/>
      <c r="G18" s="708">
        <v>72186</v>
      </c>
      <c r="H18" s="708"/>
      <c r="I18" s="708"/>
      <c r="J18" s="708"/>
      <c r="K18" s="708">
        <v>11886794</v>
      </c>
      <c r="L18" s="708"/>
      <c r="M18" s="708"/>
      <c r="N18" s="708"/>
      <c r="O18" s="708">
        <v>343326160</v>
      </c>
      <c r="P18" s="708"/>
      <c r="Q18" s="708"/>
      <c r="R18" s="708"/>
      <c r="S18" s="708">
        <f t="shared" si="0"/>
        <v>28882.99065332503</v>
      </c>
      <c r="T18" s="708"/>
      <c r="U18" s="708"/>
      <c r="V18" s="708"/>
      <c r="W18" s="706">
        <f t="shared" si="1"/>
        <v>164.66896628155044</v>
      </c>
      <c r="X18" s="706"/>
      <c r="Y18" s="706"/>
      <c r="Z18" s="706"/>
      <c r="AA18" s="160"/>
      <c r="AB18" s="160"/>
    </row>
    <row r="19" spans="1:28" ht="15" customHeight="1">
      <c r="A19" s="1"/>
      <c r="B19" s="1"/>
      <c r="C19" s="704" t="s">
        <v>644</v>
      </c>
      <c r="D19" s="704"/>
      <c r="E19" s="704"/>
      <c r="F19" s="66"/>
      <c r="G19" s="708">
        <v>72245</v>
      </c>
      <c r="H19" s="708"/>
      <c r="I19" s="708"/>
      <c r="J19" s="708"/>
      <c r="K19" s="708">
        <v>11920921</v>
      </c>
      <c r="L19" s="708"/>
      <c r="M19" s="708"/>
      <c r="N19" s="708"/>
      <c r="O19" s="708">
        <v>331508808</v>
      </c>
      <c r="P19" s="708"/>
      <c r="Q19" s="708"/>
      <c r="R19" s="708"/>
      <c r="S19" s="708">
        <f t="shared" si="0"/>
        <v>27808.99294609871</v>
      </c>
      <c r="T19" s="708"/>
      <c r="U19" s="708"/>
      <c r="V19" s="708"/>
      <c r="W19" s="706">
        <f t="shared" si="1"/>
        <v>165.0068655270261</v>
      </c>
      <c r="X19" s="706"/>
      <c r="Y19" s="706"/>
      <c r="Z19" s="706"/>
      <c r="AA19" s="160"/>
      <c r="AB19" s="160"/>
    </row>
    <row r="20" spans="3:28" s="1" customFormat="1" ht="15" customHeight="1">
      <c r="C20" s="704" t="s">
        <v>645</v>
      </c>
      <c r="D20" s="704"/>
      <c r="E20" s="704"/>
      <c r="F20" s="66"/>
      <c r="G20" s="708">
        <v>72188</v>
      </c>
      <c r="H20" s="708"/>
      <c r="I20" s="708"/>
      <c r="J20" s="708"/>
      <c r="K20" s="708">
        <v>11956465</v>
      </c>
      <c r="L20" s="708"/>
      <c r="M20" s="708"/>
      <c r="N20" s="708"/>
      <c r="O20" s="708">
        <v>336861771</v>
      </c>
      <c r="P20" s="708"/>
      <c r="Q20" s="708"/>
      <c r="R20" s="708"/>
      <c r="S20" s="708">
        <f t="shared" si="0"/>
        <v>28174.02727311124</v>
      </c>
      <c r="T20" s="708"/>
      <c r="U20" s="708"/>
      <c r="V20" s="708"/>
      <c r="W20" s="706">
        <f t="shared" si="1"/>
        <v>165.62953676511333</v>
      </c>
      <c r="X20" s="706"/>
      <c r="Y20" s="706"/>
      <c r="Z20" s="706"/>
      <c r="AA20" s="188"/>
      <c r="AB20" s="188"/>
    </row>
    <row r="21" spans="3:28" s="1" customFormat="1" ht="15" customHeight="1">
      <c r="C21" s="704" t="s">
        <v>646</v>
      </c>
      <c r="D21" s="704"/>
      <c r="E21" s="704"/>
      <c r="F21" s="66"/>
      <c r="G21" s="708">
        <v>72093</v>
      </c>
      <c r="H21" s="708"/>
      <c r="I21" s="708"/>
      <c r="J21" s="708"/>
      <c r="K21" s="708">
        <v>11944002</v>
      </c>
      <c r="L21" s="708"/>
      <c r="M21" s="708"/>
      <c r="N21" s="708"/>
      <c r="O21" s="708">
        <v>340578063</v>
      </c>
      <c r="P21" s="708"/>
      <c r="Q21" s="708"/>
      <c r="R21" s="708"/>
      <c r="S21" s="708">
        <f>O21/K21*1000</f>
        <v>28514.56848382979</v>
      </c>
      <c r="T21" s="708"/>
      <c r="U21" s="708"/>
      <c r="V21" s="708"/>
      <c r="W21" s="706">
        <f>K21/G21</f>
        <v>165.67491989513545</v>
      </c>
      <c r="X21" s="706"/>
      <c r="Y21" s="706"/>
      <c r="Z21" s="706"/>
      <c r="AA21" s="188"/>
      <c r="AB21" s="188"/>
    </row>
    <row r="22" spans="3:28" s="1" customFormat="1" ht="15" customHeight="1">
      <c r="C22" s="704" t="s">
        <v>647</v>
      </c>
      <c r="D22" s="704"/>
      <c r="E22" s="704"/>
      <c r="F22" s="66"/>
      <c r="G22" s="705">
        <v>72045</v>
      </c>
      <c r="H22" s="706"/>
      <c r="I22" s="706"/>
      <c r="J22" s="707"/>
      <c r="K22" s="705">
        <v>11956349</v>
      </c>
      <c r="L22" s="706"/>
      <c r="M22" s="706"/>
      <c r="N22" s="707"/>
      <c r="O22" s="705">
        <v>330659332</v>
      </c>
      <c r="P22" s="706"/>
      <c r="Q22" s="706"/>
      <c r="R22" s="707"/>
      <c r="S22" s="708">
        <f>O22/K22*1000</f>
        <v>27655.543678091028</v>
      </c>
      <c r="T22" s="708"/>
      <c r="U22" s="708"/>
      <c r="V22" s="708"/>
      <c r="W22" s="706">
        <f>K22/G22</f>
        <v>165.95667985286974</v>
      </c>
      <c r="X22" s="706"/>
      <c r="Y22" s="706"/>
      <c r="Z22" s="706"/>
      <c r="AA22" s="188"/>
      <c r="AB22" s="188"/>
    </row>
    <row r="23" spans="1:28" s="2" customFormat="1" ht="15" customHeight="1">
      <c r="A23" s="1"/>
      <c r="B23" s="1"/>
      <c r="C23" s="704" t="s">
        <v>748</v>
      </c>
      <c r="D23" s="704"/>
      <c r="E23" s="704"/>
      <c r="F23" s="66"/>
      <c r="G23" s="708">
        <v>71976</v>
      </c>
      <c r="H23" s="708"/>
      <c r="I23" s="708"/>
      <c r="J23" s="708"/>
      <c r="K23" s="708">
        <v>12015994</v>
      </c>
      <c r="L23" s="708"/>
      <c r="M23" s="708"/>
      <c r="N23" s="708"/>
      <c r="O23" s="708">
        <v>338603277</v>
      </c>
      <c r="P23" s="708"/>
      <c r="Q23" s="708"/>
      <c r="R23" s="708"/>
      <c r="S23" s="708">
        <v>28179.381331249002</v>
      </c>
      <c r="T23" s="708"/>
      <c r="U23" s="708"/>
      <c r="V23" s="708"/>
      <c r="W23" s="706">
        <v>166.94445370679117</v>
      </c>
      <c r="X23" s="706"/>
      <c r="Y23" s="706"/>
      <c r="Z23" s="706"/>
      <c r="AA23" s="243"/>
      <c r="AB23" s="243"/>
    </row>
    <row r="24" spans="1:28" s="2" customFormat="1" ht="15" customHeight="1">
      <c r="A24" s="1"/>
      <c r="B24" s="1"/>
      <c r="C24" s="704" t="s">
        <v>763</v>
      </c>
      <c r="D24" s="704"/>
      <c r="E24" s="704"/>
      <c r="F24" s="66"/>
      <c r="G24" s="708">
        <v>71989</v>
      </c>
      <c r="H24" s="708"/>
      <c r="I24" s="708"/>
      <c r="J24" s="708"/>
      <c r="K24" s="708">
        <v>12051003</v>
      </c>
      <c r="L24" s="708"/>
      <c r="M24" s="708"/>
      <c r="N24" s="708"/>
      <c r="O24" s="708">
        <v>346723597</v>
      </c>
      <c r="P24" s="708"/>
      <c r="Q24" s="708"/>
      <c r="R24" s="708"/>
      <c r="S24" s="708">
        <v>28771.347662928973</v>
      </c>
      <c r="T24" s="708"/>
      <c r="U24" s="708"/>
      <c r="V24" s="708"/>
      <c r="W24" s="706">
        <v>167.40061676089402</v>
      </c>
      <c r="X24" s="706"/>
      <c r="Y24" s="706"/>
      <c r="Z24" s="706"/>
      <c r="AA24" s="243"/>
      <c r="AB24" s="243"/>
    </row>
    <row r="25" spans="3:28" s="1" customFormat="1" ht="15" customHeight="1">
      <c r="C25" s="704" t="s">
        <v>787</v>
      </c>
      <c r="D25" s="704"/>
      <c r="E25" s="704"/>
      <c r="F25" s="66"/>
      <c r="G25" s="708">
        <v>72024</v>
      </c>
      <c r="H25" s="708"/>
      <c r="I25" s="708"/>
      <c r="J25" s="708"/>
      <c r="K25" s="708">
        <v>12099392</v>
      </c>
      <c r="L25" s="708"/>
      <c r="M25" s="708"/>
      <c r="N25" s="708"/>
      <c r="O25" s="708">
        <v>340068365</v>
      </c>
      <c r="P25" s="708"/>
      <c r="Q25" s="708"/>
      <c r="R25" s="708"/>
      <c r="S25" s="708">
        <v>28106.23583399893</v>
      </c>
      <c r="T25" s="708"/>
      <c r="U25" s="708"/>
      <c r="V25" s="708"/>
      <c r="W25" s="706">
        <v>167.99111407308675</v>
      </c>
      <c r="X25" s="706"/>
      <c r="Y25" s="706"/>
      <c r="Z25" s="706"/>
      <c r="AA25" s="188"/>
      <c r="AB25" s="188"/>
    </row>
    <row r="26" spans="3:28" s="2" customFormat="1" ht="15" customHeight="1">
      <c r="C26" s="709" t="s">
        <v>1082</v>
      </c>
      <c r="D26" s="709"/>
      <c r="E26" s="709"/>
      <c r="F26" s="154"/>
      <c r="G26" s="713">
        <f>SUM($G$27,$G$39)</f>
        <v>72031</v>
      </c>
      <c r="H26" s="713"/>
      <c r="I26" s="713"/>
      <c r="J26" s="713"/>
      <c r="K26" s="713">
        <f>SUM($K$27,$K$39)</f>
        <v>12124173</v>
      </c>
      <c r="L26" s="713"/>
      <c r="M26" s="713"/>
      <c r="N26" s="713"/>
      <c r="O26" s="713">
        <f>SUM($O$27,$O$39)</f>
        <v>344913875</v>
      </c>
      <c r="P26" s="713"/>
      <c r="Q26" s="713"/>
      <c r="R26" s="713"/>
      <c r="S26" s="713">
        <f>O26/K26*1000</f>
        <v>28448.445514593037</v>
      </c>
      <c r="T26" s="713"/>
      <c r="U26" s="713"/>
      <c r="V26" s="713"/>
      <c r="W26" s="711">
        <f>K26/G26</f>
        <v>168.31882106315337</v>
      </c>
      <c r="X26" s="711"/>
      <c r="Y26" s="711"/>
      <c r="Z26" s="711"/>
      <c r="AA26" s="243"/>
      <c r="AB26" s="243"/>
    </row>
    <row r="27" spans="1:26" ht="15" customHeight="1">
      <c r="A27" s="64"/>
      <c r="B27" s="682" t="s">
        <v>174</v>
      </c>
      <c r="C27" s="682"/>
      <c r="D27" s="682"/>
      <c r="E27" s="682"/>
      <c r="F27" s="67"/>
      <c r="G27" s="733">
        <f>SUM(G28:J38)</f>
        <v>61547</v>
      </c>
      <c r="H27" s="733"/>
      <c r="I27" s="733"/>
      <c r="J27" s="733"/>
      <c r="K27" s="733">
        <f>SUM(K28:N38)</f>
        <v>7467127</v>
      </c>
      <c r="L27" s="733"/>
      <c r="M27" s="733"/>
      <c r="N27" s="733"/>
      <c r="O27" s="733">
        <f>SUM(O28:R38)</f>
        <v>150170662</v>
      </c>
      <c r="P27" s="733"/>
      <c r="Q27" s="733"/>
      <c r="R27" s="733"/>
      <c r="S27" s="733">
        <f t="shared" si="0"/>
        <v>20110.90235910009</v>
      </c>
      <c r="T27" s="733"/>
      <c r="U27" s="733"/>
      <c r="V27" s="733"/>
      <c r="W27" s="749">
        <f t="shared" si="1"/>
        <v>121.32398004776837</v>
      </c>
      <c r="X27" s="749"/>
      <c r="Y27" s="749"/>
      <c r="Z27" s="749"/>
    </row>
    <row r="28" spans="2:38" ht="15" customHeight="1">
      <c r="B28" s="1"/>
      <c r="C28" s="693" t="s">
        <v>175</v>
      </c>
      <c r="D28" s="693"/>
      <c r="E28" s="693"/>
      <c r="F28" s="68"/>
      <c r="G28" s="714">
        <v>46069</v>
      </c>
      <c r="H28" s="715"/>
      <c r="I28" s="715"/>
      <c r="J28" s="716"/>
      <c r="K28" s="714">
        <v>5163025</v>
      </c>
      <c r="L28" s="715"/>
      <c r="M28" s="715"/>
      <c r="N28" s="716"/>
      <c r="O28" s="714">
        <v>108885351</v>
      </c>
      <c r="P28" s="715"/>
      <c r="Q28" s="715"/>
      <c r="R28" s="716"/>
      <c r="S28" s="705">
        <f t="shared" si="0"/>
        <v>21089.4487243428</v>
      </c>
      <c r="T28" s="706"/>
      <c r="U28" s="706"/>
      <c r="V28" s="707"/>
      <c r="W28" s="705">
        <f t="shared" si="1"/>
        <v>112.07156656319869</v>
      </c>
      <c r="X28" s="706"/>
      <c r="Y28" s="706"/>
      <c r="Z28" s="706"/>
      <c r="AB28" s="159"/>
      <c r="AC28" s="159"/>
      <c r="AD28" s="159"/>
      <c r="AE28" s="1"/>
      <c r="AF28" s="159"/>
      <c r="AG28" s="159"/>
      <c r="AH28" s="159"/>
      <c r="AJ28" s="159"/>
      <c r="AK28" s="159"/>
      <c r="AL28" s="159"/>
    </row>
    <row r="29" spans="2:27" ht="15" customHeight="1">
      <c r="B29" s="1"/>
      <c r="C29" s="693" t="s">
        <v>176</v>
      </c>
      <c r="D29" s="693"/>
      <c r="E29" s="693"/>
      <c r="F29" s="68"/>
      <c r="G29" s="714">
        <v>5035</v>
      </c>
      <c r="H29" s="715"/>
      <c r="I29" s="715"/>
      <c r="J29" s="716"/>
      <c r="K29" s="714">
        <v>1227350</v>
      </c>
      <c r="L29" s="715"/>
      <c r="M29" s="715"/>
      <c r="N29" s="716"/>
      <c r="O29" s="714">
        <v>27611020</v>
      </c>
      <c r="P29" s="715"/>
      <c r="Q29" s="715"/>
      <c r="R29" s="716"/>
      <c r="S29" s="705">
        <f t="shared" si="0"/>
        <v>22496.451704892657</v>
      </c>
      <c r="T29" s="706"/>
      <c r="U29" s="706"/>
      <c r="V29" s="707"/>
      <c r="W29" s="706">
        <f t="shared" si="1"/>
        <v>243.76365441906654</v>
      </c>
      <c r="X29" s="706"/>
      <c r="Y29" s="706"/>
      <c r="Z29" s="706"/>
      <c r="AA29" s="159"/>
    </row>
    <row r="30" spans="2:26" ht="15" customHeight="1">
      <c r="B30" s="1"/>
      <c r="C30" s="693" t="s">
        <v>177</v>
      </c>
      <c r="D30" s="693"/>
      <c r="E30" s="693"/>
      <c r="F30" s="68"/>
      <c r="G30" s="714">
        <v>2791</v>
      </c>
      <c r="H30" s="715"/>
      <c r="I30" s="715"/>
      <c r="J30" s="716"/>
      <c r="K30" s="714">
        <v>480997</v>
      </c>
      <c r="L30" s="715"/>
      <c r="M30" s="715"/>
      <c r="N30" s="716"/>
      <c r="O30" s="714">
        <v>6925676</v>
      </c>
      <c r="P30" s="715"/>
      <c r="Q30" s="715"/>
      <c r="R30" s="716"/>
      <c r="S30" s="705">
        <f t="shared" si="0"/>
        <v>14398.584606556797</v>
      </c>
      <c r="T30" s="706"/>
      <c r="U30" s="706"/>
      <c r="V30" s="707"/>
      <c r="W30" s="706">
        <f t="shared" si="1"/>
        <v>172.3385883195987</v>
      </c>
      <c r="X30" s="706"/>
      <c r="Y30" s="706"/>
      <c r="Z30" s="706"/>
    </row>
    <row r="31" spans="2:26" ht="15" customHeight="1">
      <c r="B31" s="1"/>
      <c r="C31" s="693" t="s">
        <v>178</v>
      </c>
      <c r="D31" s="693"/>
      <c r="E31" s="693"/>
      <c r="F31" s="68"/>
      <c r="G31" s="714">
        <v>0</v>
      </c>
      <c r="H31" s="715"/>
      <c r="I31" s="715"/>
      <c r="J31" s="716"/>
      <c r="K31" s="714">
        <v>0</v>
      </c>
      <c r="L31" s="715"/>
      <c r="M31" s="715"/>
      <c r="N31" s="716"/>
      <c r="O31" s="714">
        <v>0</v>
      </c>
      <c r="P31" s="715"/>
      <c r="Q31" s="715"/>
      <c r="R31" s="716"/>
      <c r="S31" s="705">
        <v>0</v>
      </c>
      <c r="T31" s="706"/>
      <c r="U31" s="706"/>
      <c r="V31" s="707"/>
      <c r="W31" s="706">
        <v>0</v>
      </c>
      <c r="X31" s="706"/>
      <c r="Y31" s="706"/>
      <c r="Z31" s="706"/>
    </row>
    <row r="32" spans="2:26" ht="15" customHeight="1">
      <c r="B32" s="1"/>
      <c r="C32" s="693" t="s">
        <v>183</v>
      </c>
      <c r="D32" s="693"/>
      <c r="E32" s="693"/>
      <c r="F32" s="68"/>
      <c r="G32" s="714">
        <v>40</v>
      </c>
      <c r="H32" s="715"/>
      <c r="I32" s="715"/>
      <c r="J32" s="716"/>
      <c r="K32" s="714">
        <v>13330</v>
      </c>
      <c r="L32" s="715"/>
      <c r="M32" s="715"/>
      <c r="N32" s="716"/>
      <c r="O32" s="714">
        <v>150961</v>
      </c>
      <c r="P32" s="715"/>
      <c r="Q32" s="715"/>
      <c r="R32" s="716"/>
      <c r="S32" s="705">
        <f>O32/K32*1000</f>
        <v>11324.906226556639</v>
      </c>
      <c r="T32" s="706"/>
      <c r="U32" s="706"/>
      <c r="V32" s="707"/>
      <c r="W32" s="706">
        <f>K32/G32</f>
        <v>333.25</v>
      </c>
      <c r="X32" s="706"/>
      <c r="Y32" s="706"/>
      <c r="Z32" s="706"/>
    </row>
    <row r="33" spans="2:26" ht="15" customHeight="1">
      <c r="B33" s="1"/>
      <c r="C33" s="693" t="s">
        <v>184</v>
      </c>
      <c r="D33" s="693"/>
      <c r="E33" s="693"/>
      <c r="F33" s="68"/>
      <c r="G33" s="714">
        <v>1341</v>
      </c>
      <c r="H33" s="715"/>
      <c r="I33" s="715"/>
      <c r="J33" s="716"/>
      <c r="K33" s="714">
        <v>210302</v>
      </c>
      <c r="L33" s="715"/>
      <c r="M33" s="715"/>
      <c r="N33" s="716"/>
      <c r="O33" s="714">
        <v>4009596</v>
      </c>
      <c r="P33" s="715"/>
      <c r="Q33" s="715"/>
      <c r="R33" s="716"/>
      <c r="S33" s="705">
        <f>O33/K33*1000</f>
        <v>19065.89571188101</v>
      </c>
      <c r="T33" s="706"/>
      <c r="U33" s="706"/>
      <c r="V33" s="707"/>
      <c r="W33" s="706">
        <f>K33/G33</f>
        <v>156.8247576435496</v>
      </c>
      <c r="X33" s="706"/>
      <c r="Y33" s="706"/>
      <c r="Z33" s="706"/>
    </row>
    <row r="34" spans="2:26" ht="15" customHeight="1">
      <c r="B34" s="1"/>
      <c r="C34" s="693" t="s">
        <v>185</v>
      </c>
      <c r="D34" s="693"/>
      <c r="E34" s="693"/>
      <c r="F34" s="68"/>
      <c r="G34" s="714">
        <v>68</v>
      </c>
      <c r="H34" s="715"/>
      <c r="I34" s="715"/>
      <c r="J34" s="716"/>
      <c r="K34" s="714">
        <v>16571</v>
      </c>
      <c r="L34" s="715"/>
      <c r="M34" s="715"/>
      <c r="N34" s="716"/>
      <c r="O34" s="714">
        <v>445663</v>
      </c>
      <c r="P34" s="715"/>
      <c r="Q34" s="715"/>
      <c r="R34" s="716"/>
      <c r="S34" s="705">
        <f>O34/K34*1000</f>
        <v>26894.152434976768</v>
      </c>
      <c r="T34" s="706"/>
      <c r="U34" s="706"/>
      <c r="V34" s="707"/>
      <c r="W34" s="706">
        <f>K34/G34</f>
        <v>243.69117647058823</v>
      </c>
      <c r="X34" s="706"/>
      <c r="Y34" s="706"/>
      <c r="Z34" s="706"/>
    </row>
    <row r="35" spans="2:26" ht="15" customHeight="1">
      <c r="B35" s="1"/>
      <c r="C35" s="693" t="s">
        <v>186</v>
      </c>
      <c r="D35" s="693"/>
      <c r="E35" s="693"/>
      <c r="F35" s="68"/>
      <c r="G35" s="714">
        <v>0</v>
      </c>
      <c r="H35" s="715"/>
      <c r="I35" s="715"/>
      <c r="J35" s="716"/>
      <c r="K35" s="714">
        <v>0</v>
      </c>
      <c r="L35" s="715"/>
      <c r="M35" s="715"/>
      <c r="N35" s="716"/>
      <c r="O35" s="714">
        <v>0</v>
      </c>
      <c r="P35" s="715"/>
      <c r="Q35" s="715"/>
      <c r="R35" s="716"/>
      <c r="S35" s="705">
        <v>0</v>
      </c>
      <c r="T35" s="706"/>
      <c r="U35" s="706"/>
      <c r="V35" s="707"/>
      <c r="W35" s="706">
        <v>0</v>
      </c>
      <c r="X35" s="706"/>
      <c r="Y35" s="706"/>
      <c r="Z35" s="706"/>
    </row>
    <row r="36" spans="2:26" ht="15" customHeight="1">
      <c r="B36" s="1"/>
      <c r="C36" s="693" t="s">
        <v>187</v>
      </c>
      <c r="D36" s="693"/>
      <c r="E36" s="693"/>
      <c r="F36" s="68"/>
      <c r="G36" s="714">
        <v>505</v>
      </c>
      <c r="H36" s="715"/>
      <c r="I36" s="715"/>
      <c r="J36" s="716"/>
      <c r="K36" s="714">
        <v>121105</v>
      </c>
      <c r="L36" s="715"/>
      <c r="M36" s="715"/>
      <c r="N36" s="716"/>
      <c r="O36" s="714">
        <v>845798</v>
      </c>
      <c r="P36" s="715"/>
      <c r="Q36" s="715"/>
      <c r="R36" s="716"/>
      <c r="S36" s="705">
        <f aca="true" t="shared" si="2" ref="S36:S43">O36/K36*1000</f>
        <v>6984.005614962223</v>
      </c>
      <c r="T36" s="706"/>
      <c r="U36" s="706"/>
      <c r="V36" s="707"/>
      <c r="W36" s="706">
        <f aca="true" t="shared" si="3" ref="W36:W43">K36/G36</f>
        <v>239.8118811881188</v>
      </c>
      <c r="X36" s="706"/>
      <c r="Y36" s="706"/>
      <c r="Z36" s="706"/>
    </row>
    <row r="37" spans="2:26" ht="15" customHeight="1">
      <c r="B37" s="1"/>
      <c r="C37" s="693" t="s">
        <v>188</v>
      </c>
      <c r="D37" s="693"/>
      <c r="E37" s="693"/>
      <c r="F37" s="68"/>
      <c r="G37" s="714">
        <v>2</v>
      </c>
      <c r="H37" s="715"/>
      <c r="I37" s="715"/>
      <c r="J37" s="716"/>
      <c r="K37" s="714">
        <v>139</v>
      </c>
      <c r="L37" s="715"/>
      <c r="M37" s="715"/>
      <c r="N37" s="716"/>
      <c r="O37" s="714">
        <v>169</v>
      </c>
      <c r="P37" s="715"/>
      <c r="Q37" s="715"/>
      <c r="R37" s="716"/>
      <c r="S37" s="705">
        <f t="shared" si="2"/>
        <v>1215.8273381294964</v>
      </c>
      <c r="T37" s="706"/>
      <c r="U37" s="706"/>
      <c r="V37" s="707"/>
      <c r="W37" s="706">
        <f t="shared" si="3"/>
        <v>69.5</v>
      </c>
      <c r="X37" s="706"/>
      <c r="Y37" s="706"/>
      <c r="Z37" s="706"/>
    </row>
    <row r="38" spans="2:26" ht="15" customHeight="1">
      <c r="B38" s="1"/>
      <c r="C38" s="693" t="s">
        <v>304</v>
      </c>
      <c r="D38" s="693"/>
      <c r="E38" s="693"/>
      <c r="F38" s="68"/>
      <c r="G38" s="714">
        <v>5696</v>
      </c>
      <c r="H38" s="715"/>
      <c r="I38" s="715"/>
      <c r="J38" s="716"/>
      <c r="K38" s="714">
        <v>234308</v>
      </c>
      <c r="L38" s="715"/>
      <c r="M38" s="715"/>
      <c r="N38" s="716"/>
      <c r="O38" s="714">
        <v>1296428</v>
      </c>
      <c r="P38" s="715"/>
      <c r="Q38" s="715"/>
      <c r="R38" s="716"/>
      <c r="S38" s="705">
        <f t="shared" si="2"/>
        <v>5533.007835840006</v>
      </c>
      <c r="T38" s="706"/>
      <c r="U38" s="706"/>
      <c r="V38" s="707"/>
      <c r="W38" s="706">
        <f t="shared" si="3"/>
        <v>41.13553370786517</v>
      </c>
      <c r="X38" s="706"/>
      <c r="Y38" s="706"/>
      <c r="Z38" s="706"/>
    </row>
    <row r="39" spans="2:26" ht="15" customHeight="1">
      <c r="B39" s="693" t="s">
        <v>189</v>
      </c>
      <c r="C39" s="693"/>
      <c r="D39" s="693"/>
      <c r="E39" s="693"/>
      <c r="F39" s="68"/>
      <c r="G39" s="708">
        <f>SUM(G40:J43)</f>
        <v>10484</v>
      </c>
      <c r="H39" s="708"/>
      <c r="I39" s="708"/>
      <c r="J39" s="708"/>
      <c r="K39" s="708">
        <f>SUM(K40:N43)</f>
        <v>4657046</v>
      </c>
      <c r="L39" s="708"/>
      <c r="M39" s="708"/>
      <c r="N39" s="708"/>
      <c r="O39" s="708">
        <f>SUM(O40:R43)</f>
        <v>194743213</v>
      </c>
      <c r="P39" s="708"/>
      <c r="Q39" s="708"/>
      <c r="R39" s="708"/>
      <c r="S39" s="708">
        <f t="shared" si="2"/>
        <v>41816.897020128206</v>
      </c>
      <c r="T39" s="708"/>
      <c r="U39" s="708"/>
      <c r="V39" s="708"/>
      <c r="W39" s="706">
        <f t="shared" si="3"/>
        <v>444.2050743990843</v>
      </c>
      <c r="X39" s="706"/>
      <c r="Y39" s="706"/>
      <c r="Z39" s="706"/>
    </row>
    <row r="40" spans="2:26" ht="15" customHeight="1">
      <c r="B40" s="1"/>
      <c r="C40" s="729" t="s">
        <v>190</v>
      </c>
      <c r="D40" s="729"/>
      <c r="E40" s="729"/>
      <c r="F40" s="69"/>
      <c r="G40" s="717">
        <v>179</v>
      </c>
      <c r="H40" s="717"/>
      <c r="I40" s="717"/>
      <c r="J40" s="717"/>
      <c r="K40" s="717">
        <v>568609</v>
      </c>
      <c r="L40" s="717"/>
      <c r="M40" s="717"/>
      <c r="N40" s="717"/>
      <c r="O40" s="717">
        <v>31264846</v>
      </c>
      <c r="P40" s="717"/>
      <c r="Q40" s="717"/>
      <c r="R40" s="717"/>
      <c r="S40" s="708">
        <f t="shared" si="2"/>
        <v>54984.78919609081</v>
      </c>
      <c r="T40" s="708"/>
      <c r="U40" s="708"/>
      <c r="V40" s="708"/>
      <c r="W40" s="706">
        <f t="shared" si="3"/>
        <v>3176.586592178771</v>
      </c>
      <c r="X40" s="706"/>
      <c r="Y40" s="706"/>
      <c r="Z40" s="706"/>
    </row>
    <row r="41" spans="2:26" ht="15" customHeight="1">
      <c r="B41" s="1"/>
      <c r="C41" s="693" t="s">
        <v>305</v>
      </c>
      <c r="D41" s="693"/>
      <c r="E41" s="693"/>
      <c r="F41" s="68"/>
      <c r="G41" s="717">
        <v>2660</v>
      </c>
      <c r="H41" s="717"/>
      <c r="I41" s="717"/>
      <c r="J41" s="717"/>
      <c r="K41" s="717">
        <v>1356933</v>
      </c>
      <c r="L41" s="717"/>
      <c r="M41" s="717"/>
      <c r="N41" s="717"/>
      <c r="O41" s="717">
        <v>69090013</v>
      </c>
      <c r="P41" s="717"/>
      <c r="Q41" s="717"/>
      <c r="R41" s="717"/>
      <c r="S41" s="708">
        <f t="shared" si="2"/>
        <v>50916.303900045175</v>
      </c>
      <c r="T41" s="708"/>
      <c r="U41" s="708"/>
      <c r="V41" s="708"/>
      <c r="W41" s="706">
        <f t="shared" si="3"/>
        <v>510.1251879699248</v>
      </c>
      <c r="X41" s="706"/>
      <c r="Y41" s="706"/>
      <c r="Z41" s="706"/>
    </row>
    <row r="42" spans="2:26" ht="15" customHeight="1">
      <c r="B42" s="1"/>
      <c r="C42" s="693" t="s">
        <v>191</v>
      </c>
      <c r="D42" s="693"/>
      <c r="E42" s="693"/>
      <c r="F42" s="68"/>
      <c r="G42" s="717">
        <v>6360</v>
      </c>
      <c r="H42" s="717"/>
      <c r="I42" s="717"/>
      <c r="J42" s="717"/>
      <c r="K42" s="717">
        <v>2629806</v>
      </c>
      <c r="L42" s="717"/>
      <c r="M42" s="717"/>
      <c r="N42" s="717"/>
      <c r="O42" s="717">
        <v>92530996</v>
      </c>
      <c r="P42" s="717"/>
      <c r="Q42" s="717"/>
      <c r="R42" s="717"/>
      <c r="S42" s="708">
        <f t="shared" si="2"/>
        <v>35185.483644040665</v>
      </c>
      <c r="T42" s="708"/>
      <c r="U42" s="708"/>
      <c r="V42" s="708"/>
      <c r="W42" s="706">
        <f t="shared" si="3"/>
        <v>413.4915094339623</v>
      </c>
      <c r="X42" s="706"/>
      <c r="Y42" s="706"/>
      <c r="Z42" s="706"/>
    </row>
    <row r="43" spans="1:26" ht="15" customHeight="1">
      <c r="A43" s="65"/>
      <c r="B43" s="65"/>
      <c r="C43" s="681" t="s">
        <v>192</v>
      </c>
      <c r="D43" s="681"/>
      <c r="E43" s="681"/>
      <c r="F43" s="70"/>
      <c r="G43" s="728">
        <v>1285</v>
      </c>
      <c r="H43" s="728"/>
      <c r="I43" s="728"/>
      <c r="J43" s="728"/>
      <c r="K43" s="728">
        <v>101698</v>
      </c>
      <c r="L43" s="728"/>
      <c r="M43" s="728"/>
      <c r="N43" s="728"/>
      <c r="O43" s="728">
        <v>1857358</v>
      </c>
      <c r="P43" s="728"/>
      <c r="Q43" s="728"/>
      <c r="R43" s="728"/>
      <c r="S43" s="727">
        <f t="shared" si="2"/>
        <v>18263.466341520976</v>
      </c>
      <c r="T43" s="727"/>
      <c r="U43" s="727"/>
      <c r="V43" s="727"/>
      <c r="W43" s="726">
        <f t="shared" si="3"/>
        <v>79.14241245136186</v>
      </c>
      <c r="X43" s="726"/>
      <c r="Y43" s="726"/>
      <c r="Z43" s="726"/>
    </row>
    <row r="44" ht="13.5" customHeight="1">
      <c r="A44" s="17" t="s">
        <v>231</v>
      </c>
    </row>
    <row r="45" ht="13.5" customHeight="1">
      <c r="A45" s="17" t="s">
        <v>200</v>
      </c>
    </row>
  </sheetData>
  <sheetProtection/>
  <mergeCells count="247">
    <mergeCell ref="C43:E43"/>
    <mergeCell ref="G43:J43"/>
    <mergeCell ref="K43:N43"/>
    <mergeCell ref="O43:R43"/>
    <mergeCell ref="S43:V43"/>
    <mergeCell ref="W43:Z43"/>
    <mergeCell ref="C42:E42"/>
    <mergeCell ref="G42:J42"/>
    <mergeCell ref="K42:N42"/>
    <mergeCell ref="O42:R42"/>
    <mergeCell ref="S42:V42"/>
    <mergeCell ref="W42:Z42"/>
    <mergeCell ref="C41:E41"/>
    <mergeCell ref="G41:J41"/>
    <mergeCell ref="K41:N41"/>
    <mergeCell ref="O41:R41"/>
    <mergeCell ref="S41:V41"/>
    <mergeCell ref="W41:Z41"/>
    <mergeCell ref="C40:E40"/>
    <mergeCell ref="G40:J40"/>
    <mergeCell ref="K40:N40"/>
    <mergeCell ref="O40:R40"/>
    <mergeCell ref="S40:V40"/>
    <mergeCell ref="W40:Z40"/>
    <mergeCell ref="B39:E39"/>
    <mergeCell ref="G39:J39"/>
    <mergeCell ref="K39:N39"/>
    <mergeCell ref="O39:R39"/>
    <mergeCell ref="S39:V39"/>
    <mergeCell ref="W39:Z39"/>
    <mergeCell ref="C38:E38"/>
    <mergeCell ref="G38:J38"/>
    <mergeCell ref="K38:N38"/>
    <mergeCell ref="O38:R38"/>
    <mergeCell ref="S38:V38"/>
    <mergeCell ref="W38:Z38"/>
    <mergeCell ref="C37:E37"/>
    <mergeCell ref="G37:J37"/>
    <mergeCell ref="K37:N37"/>
    <mergeCell ref="O37:R37"/>
    <mergeCell ref="S37:V37"/>
    <mergeCell ref="W37:Z37"/>
    <mergeCell ref="C36:E36"/>
    <mergeCell ref="G36:J36"/>
    <mergeCell ref="K36:N36"/>
    <mergeCell ref="O36:R36"/>
    <mergeCell ref="S36:V36"/>
    <mergeCell ref="W36:Z36"/>
    <mergeCell ref="C35:E35"/>
    <mergeCell ref="G35:J35"/>
    <mergeCell ref="K35:N35"/>
    <mergeCell ref="O35:R35"/>
    <mergeCell ref="S35:V35"/>
    <mergeCell ref="W35:Z35"/>
    <mergeCell ref="C34:E34"/>
    <mergeCell ref="G34:J34"/>
    <mergeCell ref="K34:N34"/>
    <mergeCell ref="O34:R34"/>
    <mergeCell ref="S34:V34"/>
    <mergeCell ref="W34:Z34"/>
    <mergeCell ref="C33:E33"/>
    <mergeCell ref="G33:J33"/>
    <mergeCell ref="K33:N33"/>
    <mergeCell ref="O33:R33"/>
    <mergeCell ref="S33:V33"/>
    <mergeCell ref="W33:Z33"/>
    <mergeCell ref="C32:E32"/>
    <mergeCell ref="G32:J32"/>
    <mergeCell ref="K32:N32"/>
    <mergeCell ref="O32:R32"/>
    <mergeCell ref="S32:V32"/>
    <mergeCell ref="W32:Z32"/>
    <mergeCell ref="C31:E31"/>
    <mergeCell ref="G31:J31"/>
    <mergeCell ref="K31:N31"/>
    <mergeCell ref="O31:R31"/>
    <mergeCell ref="S31:V31"/>
    <mergeCell ref="W31:Z31"/>
    <mergeCell ref="C30:E30"/>
    <mergeCell ref="G30:J30"/>
    <mergeCell ref="K30:N30"/>
    <mergeCell ref="O30:R30"/>
    <mergeCell ref="S30:V30"/>
    <mergeCell ref="W30:Z30"/>
    <mergeCell ref="C29:E29"/>
    <mergeCell ref="G29:J29"/>
    <mergeCell ref="K29:N29"/>
    <mergeCell ref="O29:R29"/>
    <mergeCell ref="S29:V29"/>
    <mergeCell ref="W29:Z29"/>
    <mergeCell ref="C28:E28"/>
    <mergeCell ref="G28:J28"/>
    <mergeCell ref="K28:N28"/>
    <mergeCell ref="O28:R28"/>
    <mergeCell ref="S28:V28"/>
    <mergeCell ref="W28:Z28"/>
    <mergeCell ref="B27:E27"/>
    <mergeCell ref="G27:J27"/>
    <mergeCell ref="K27:N27"/>
    <mergeCell ref="O27:R27"/>
    <mergeCell ref="S27:V27"/>
    <mergeCell ref="W27:Z27"/>
    <mergeCell ref="C26:E26"/>
    <mergeCell ref="G26:J26"/>
    <mergeCell ref="K26:N26"/>
    <mergeCell ref="O26:R26"/>
    <mergeCell ref="S26:V26"/>
    <mergeCell ref="W26:Z26"/>
    <mergeCell ref="C25:E25"/>
    <mergeCell ref="G25:J25"/>
    <mergeCell ref="K25:N25"/>
    <mergeCell ref="O25:R25"/>
    <mergeCell ref="S25:V25"/>
    <mergeCell ref="W25:Z25"/>
    <mergeCell ref="C24:E24"/>
    <mergeCell ref="G24:J24"/>
    <mergeCell ref="K24:N24"/>
    <mergeCell ref="O24:R24"/>
    <mergeCell ref="S24:V24"/>
    <mergeCell ref="W24:Z24"/>
    <mergeCell ref="C23:E23"/>
    <mergeCell ref="G23:J23"/>
    <mergeCell ref="K23:N23"/>
    <mergeCell ref="O23:R23"/>
    <mergeCell ref="S23:V23"/>
    <mergeCell ref="W23:Z23"/>
    <mergeCell ref="C22:E22"/>
    <mergeCell ref="G22:J22"/>
    <mergeCell ref="K22:N22"/>
    <mergeCell ref="O22:R22"/>
    <mergeCell ref="S22:V22"/>
    <mergeCell ref="W22:Z22"/>
    <mergeCell ref="C21:E21"/>
    <mergeCell ref="G21:J21"/>
    <mergeCell ref="K21:N21"/>
    <mergeCell ref="O21:R21"/>
    <mergeCell ref="S21:V21"/>
    <mergeCell ref="W21:Z21"/>
    <mergeCell ref="C20:E20"/>
    <mergeCell ref="G20:J20"/>
    <mergeCell ref="K20:N20"/>
    <mergeCell ref="O20:R20"/>
    <mergeCell ref="S20:V20"/>
    <mergeCell ref="W20:Z20"/>
    <mergeCell ref="C19:E19"/>
    <mergeCell ref="G19:J19"/>
    <mergeCell ref="K19:N19"/>
    <mergeCell ref="O19:R19"/>
    <mergeCell ref="S19:V19"/>
    <mergeCell ref="W19:Z19"/>
    <mergeCell ref="C18:E18"/>
    <mergeCell ref="G18:J18"/>
    <mergeCell ref="K18:N18"/>
    <mergeCell ref="O18:R18"/>
    <mergeCell ref="S18:V18"/>
    <mergeCell ref="W18:Z18"/>
    <mergeCell ref="C17:E17"/>
    <mergeCell ref="G17:J17"/>
    <mergeCell ref="K17:N17"/>
    <mergeCell ref="O17:R17"/>
    <mergeCell ref="S17:V17"/>
    <mergeCell ref="W17:Z17"/>
    <mergeCell ref="C16:E16"/>
    <mergeCell ref="G16:J16"/>
    <mergeCell ref="K16:N16"/>
    <mergeCell ref="O16:R16"/>
    <mergeCell ref="S16:V16"/>
    <mergeCell ref="W16:Z16"/>
    <mergeCell ref="C15:E15"/>
    <mergeCell ref="G15:J15"/>
    <mergeCell ref="K15:N15"/>
    <mergeCell ref="O15:R15"/>
    <mergeCell ref="S15:V15"/>
    <mergeCell ref="W15:Z15"/>
    <mergeCell ref="C14:E14"/>
    <mergeCell ref="G14:J14"/>
    <mergeCell ref="K14:N14"/>
    <mergeCell ref="O14:R14"/>
    <mergeCell ref="S14:V14"/>
    <mergeCell ref="W14:Z14"/>
    <mergeCell ref="C13:E13"/>
    <mergeCell ref="G13:J13"/>
    <mergeCell ref="K13:N13"/>
    <mergeCell ref="O13:R13"/>
    <mergeCell ref="S13:V13"/>
    <mergeCell ref="W13:Z13"/>
    <mergeCell ref="C12:E12"/>
    <mergeCell ref="G12:J12"/>
    <mergeCell ref="K12:N12"/>
    <mergeCell ref="O12:R12"/>
    <mergeCell ref="S12:V12"/>
    <mergeCell ref="W12:Z12"/>
    <mergeCell ref="C11:E11"/>
    <mergeCell ref="G11:J11"/>
    <mergeCell ref="K11:N11"/>
    <mergeCell ref="O11:R11"/>
    <mergeCell ref="S11:V11"/>
    <mergeCell ref="W11:Z11"/>
    <mergeCell ref="C10:E10"/>
    <mergeCell ref="G10:J10"/>
    <mergeCell ref="K10:N10"/>
    <mergeCell ref="O10:R10"/>
    <mergeCell ref="S10:V10"/>
    <mergeCell ref="W10:Z10"/>
    <mergeCell ref="C9:E9"/>
    <mergeCell ref="G9:J9"/>
    <mergeCell ref="K9:N9"/>
    <mergeCell ref="O9:R9"/>
    <mergeCell ref="S9:V9"/>
    <mergeCell ref="W9:Z9"/>
    <mergeCell ref="C8:E8"/>
    <mergeCell ref="G8:J8"/>
    <mergeCell ref="K8:N8"/>
    <mergeCell ref="O8:R8"/>
    <mergeCell ref="S8:V8"/>
    <mergeCell ref="W8:Z8"/>
    <mergeCell ref="C7:E7"/>
    <mergeCell ref="G7:J7"/>
    <mergeCell ref="K7:N7"/>
    <mergeCell ref="O7:R7"/>
    <mergeCell ref="S7:V7"/>
    <mergeCell ref="W7:Z7"/>
    <mergeCell ref="W5:Z5"/>
    <mergeCell ref="C6:E6"/>
    <mergeCell ref="G6:J6"/>
    <mergeCell ref="K6:N6"/>
    <mergeCell ref="O6:R6"/>
    <mergeCell ref="S6:V6"/>
    <mergeCell ref="W6:Z6"/>
    <mergeCell ref="G4:J4"/>
    <mergeCell ref="K4:N4"/>
    <mergeCell ref="O4:R4"/>
    <mergeCell ref="S4:V4"/>
    <mergeCell ref="W4:Z4"/>
    <mergeCell ref="C5:E5"/>
    <mergeCell ref="G5:J5"/>
    <mergeCell ref="K5:N5"/>
    <mergeCell ref="O5:R5"/>
    <mergeCell ref="S5:V5"/>
    <mergeCell ref="A2:F3"/>
    <mergeCell ref="G2:J3"/>
    <mergeCell ref="K2:N3"/>
    <mergeCell ref="O2:R3"/>
    <mergeCell ref="S2:V2"/>
    <mergeCell ref="W2:Z2"/>
    <mergeCell ref="S3:V3"/>
    <mergeCell ref="W3:Z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0"/>
  <sheetViews>
    <sheetView showGridLines="0" zoomScale="115" zoomScaleNormal="115" zoomScalePageLayoutView="0" workbookViewId="0" topLeftCell="A1">
      <pane xSplit="1" ySplit="6" topLeftCell="B7" activePane="bottomRight" state="frozen"/>
      <selection pane="topLeft" activeCell="A1" sqref="A1:H1"/>
      <selection pane="topRight" activeCell="A1" sqref="A1:H1"/>
      <selection pane="bottomLeft" activeCell="A1" sqref="A1:H1"/>
      <selection pane="bottomRight" activeCell="A1" sqref="A1:L1"/>
    </sheetView>
  </sheetViews>
  <sheetFormatPr defaultColWidth="9.00390625" defaultRowHeight="13.5" customHeight="1"/>
  <cols>
    <col min="1" max="1" width="15.625" style="17" customWidth="1"/>
    <col min="2" max="6" width="10.625" style="17" customWidth="1"/>
    <col min="7" max="7" width="0.5" style="17" customWidth="1"/>
    <col min="8" max="8" width="10.00390625" style="17" customWidth="1"/>
    <col min="9" max="9" width="0.6171875" style="17" customWidth="1"/>
    <col min="10" max="10" width="0.5" style="17" customWidth="1"/>
    <col min="11" max="11" width="10.00390625" style="17" customWidth="1"/>
    <col min="12" max="12" width="0.5" style="17" customWidth="1"/>
    <col min="13" max="61" width="3.125" style="17" customWidth="1"/>
    <col min="62" max="16384" width="9.00390625" style="17" customWidth="1"/>
  </cols>
  <sheetData>
    <row r="1" spans="1:12" ht="19.5" customHeight="1">
      <c r="A1" s="745" t="s">
        <v>116</v>
      </c>
      <c r="B1" s="745"/>
      <c r="C1" s="745"/>
      <c r="D1" s="745"/>
      <c r="E1" s="745"/>
      <c r="F1" s="745"/>
      <c r="G1" s="745"/>
      <c r="H1" s="745"/>
      <c r="I1" s="745"/>
      <c r="J1" s="745"/>
      <c r="K1" s="745"/>
      <c r="L1" s="745"/>
    </row>
    <row r="2" ht="13.5" customHeight="1">
      <c r="A2" s="1"/>
    </row>
    <row r="3" spans="1:12" ht="15" customHeight="1">
      <c r="A3" s="765" t="s">
        <v>278</v>
      </c>
      <c r="B3" s="768" t="s">
        <v>202</v>
      </c>
      <c r="C3" s="769"/>
      <c r="D3" s="772" t="s">
        <v>279</v>
      </c>
      <c r="E3" s="773"/>
      <c r="F3" s="774"/>
      <c r="G3" s="57"/>
      <c r="H3" s="758" t="s">
        <v>282</v>
      </c>
      <c r="I3" s="126"/>
      <c r="J3" s="118"/>
      <c r="K3" s="758" t="s">
        <v>283</v>
      </c>
      <c r="L3" s="121"/>
    </row>
    <row r="4" spans="1:12" ht="15" customHeight="1">
      <c r="A4" s="766"/>
      <c r="B4" s="770"/>
      <c r="C4" s="771"/>
      <c r="D4" s="761" t="s">
        <v>280</v>
      </c>
      <c r="E4" s="762"/>
      <c r="F4" s="763" t="s">
        <v>281</v>
      </c>
      <c r="G4" s="42"/>
      <c r="H4" s="759"/>
      <c r="I4" s="127"/>
      <c r="J4" s="119"/>
      <c r="K4" s="759"/>
      <c r="L4" s="1"/>
    </row>
    <row r="5" spans="1:12" ht="15" customHeight="1">
      <c r="A5" s="767"/>
      <c r="B5" s="81" t="s">
        <v>280</v>
      </c>
      <c r="C5" s="81" t="s">
        <v>281</v>
      </c>
      <c r="D5" s="15" t="s">
        <v>196</v>
      </c>
      <c r="E5" s="15" t="s">
        <v>197</v>
      </c>
      <c r="F5" s="764"/>
      <c r="G5" s="109"/>
      <c r="H5" s="760"/>
      <c r="I5" s="128"/>
      <c r="J5" s="120"/>
      <c r="K5" s="760"/>
      <c r="L5" s="122"/>
    </row>
    <row r="6" spans="1:12" ht="15" customHeight="1">
      <c r="A6" s="58"/>
      <c r="B6" s="357" t="s">
        <v>779</v>
      </c>
      <c r="C6" s="357" t="s">
        <v>779</v>
      </c>
      <c r="D6" s="59" t="s">
        <v>198</v>
      </c>
      <c r="E6" s="59" t="s">
        <v>198</v>
      </c>
      <c r="F6" s="59" t="s">
        <v>199</v>
      </c>
      <c r="G6" s="90"/>
      <c r="H6" s="124"/>
      <c r="I6" s="358" t="s">
        <v>779</v>
      </c>
      <c r="J6" s="60"/>
      <c r="K6" s="124"/>
      <c r="L6" s="355" t="s">
        <v>779</v>
      </c>
    </row>
    <row r="7" spans="1:12" ht="15" customHeight="1">
      <c r="A7" s="288" t="s">
        <v>648</v>
      </c>
      <c r="B7" s="61">
        <v>7889755</v>
      </c>
      <c r="C7" s="61">
        <v>2716851</v>
      </c>
      <c r="D7" s="61">
        <v>46620</v>
      </c>
      <c r="E7" s="61">
        <v>39459</v>
      </c>
      <c r="F7" s="61">
        <v>5554</v>
      </c>
      <c r="G7" s="129"/>
      <c r="H7" s="125">
        <f>B7/(D7+E7)</f>
        <v>91.6571405336958</v>
      </c>
      <c r="I7" s="125"/>
      <c r="J7" s="62"/>
      <c r="K7" s="125">
        <f>C7/F7</f>
        <v>489.17014764133955</v>
      </c>
      <c r="L7" s="1"/>
    </row>
    <row r="8" spans="1:12" s="33" customFormat="1" ht="15" customHeight="1">
      <c r="A8" s="288" t="s">
        <v>649</v>
      </c>
      <c r="B8" s="61">
        <v>7680850</v>
      </c>
      <c r="C8" s="61">
        <v>2542755</v>
      </c>
      <c r="D8" s="61">
        <v>45656</v>
      </c>
      <c r="E8" s="61">
        <v>39549</v>
      </c>
      <c r="F8" s="61">
        <v>5432</v>
      </c>
      <c r="G8" s="62"/>
      <c r="H8" s="125">
        <f aca="true" t="shared" si="0" ref="H8:H20">B8/(D8+E8)</f>
        <v>90.14553136553019</v>
      </c>
      <c r="I8" s="125"/>
      <c r="J8" s="62"/>
      <c r="K8" s="125">
        <f aca="true" t="shared" si="1" ref="K8:K20">C8/F8</f>
        <v>468.1065905743741</v>
      </c>
      <c r="L8" s="2"/>
    </row>
    <row r="9" spans="1:12" s="33" customFormat="1" ht="15" customHeight="1">
      <c r="A9" s="288" t="s">
        <v>650</v>
      </c>
      <c r="B9" s="61">
        <v>7379880</v>
      </c>
      <c r="C9" s="61">
        <v>2180494</v>
      </c>
      <c r="D9" s="61">
        <v>43995</v>
      </c>
      <c r="E9" s="61">
        <v>39457</v>
      </c>
      <c r="F9" s="61">
        <v>5431</v>
      </c>
      <c r="G9" s="62"/>
      <c r="H9" s="125">
        <f t="shared" si="0"/>
        <v>88.43263193212864</v>
      </c>
      <c r="I9" s="125"/>
      <c r="J9" s="62"/>
      <c r="K9" s="125">
        <f t="shared" si="1"/>
        <v>401.4903332719573</v>
      </c>
      <c r="L9" s="2"/>
    </row>
    <row r="10" spans="1:12" ht="15" customHeight="1">
      <c r="A10" s="288" t="s">
        <v>651</v>
      </c>
      <c r="B10" s="61">
        <v>6867653</v>
      </c>
      <c r="C10" s="61">
        <v>2101467</v>
      </c>
      <c r="D10" s="61">
        <v>42670</v>
      </c>
      <c r="E10" s="61">
        <v>38065</v>
      </c>
      <c r="F10" s="61">
        <v>5395</v>
      </c>
      <c r="G10" s="129"/>
      <c r="H10" s="125">
        <f t="shared" si="0"/>
        <v>85.0641357527714</v>
      </c>
      <c r="I10" s="125"/>
      <c r="J10" s="62"/>
      <c r="K10" s="125">
        <f t="shared" si="1"/>
        <v>389.5212233549583</v>
      </c>
      <c r="L10" s="1"/>
    </row>
    <row r="11" spans="1:12" s="33" customFormat="1" ht="15" customHeight="1">
      <c r="A11" s="288" t="s">
        <v>652</v>
      </c>
      <c r="B11" s="61">
        <v>6553883</v>
      </c>
      <c r="C11" s="61">
        <v>2312837</v>
      </c>
      <c r="D11" s="61">
        <v>42080</v>
      </c>
      <c r="E11" s="61">
        <v>37415</v>
      </c>
      <c r="F11" s="61">
        <v>5368</v>
      </c>
      <c r="G11" s="62"/>
      <c r="H11" s="125">
        <f t="shared" si="0"/>
        <v>82.44396502924712</v>
      </c>
      <c r="I11" s="125"/>
      <c r="J11" s="62"/>
      <c r="K11" s="125">
        <f t="shared" si="1"/>
        <v>430.85637108792844</v>
      </c>
      <c r="L11" s="2"/>
    </row>
    <row r="12" spans="1:12" s="33" customFormat="1" ht="15" customHeight="1">
      <c r="A12" s="288" t="s">
        <v>653</v>
      </c>
      <c r="B12" s="61">
        <v>6524852</v>
      </c>
      <c r="C12" s="61">
        <v>2429351</v>
      </c>
      <c r="D12" s="61">
        <v>41947</v>
      </c>
      <c r="E12" s="61">
        <v>38124</v>
      </c>
      <c r="F12" s="61">
        <v>5356</v>
      </c>
      <c r="G12" s="62"/>
      <c r="H12" s="125">
        <f t="shared" si="0"/>
        <v>81.48832910791673</v>
      </c>
      <c r="I12" s="125"/>
      <c r="J12" s="62"/>
      <c r="K12" s="125">
        <f t="shared" si="1"/>
        <v>453.5756161314414</v>
      </c>
      <c r="L12" s="2"/>
    </row>
    <row r="13" spans="1:11" s="1" customFormat="1" ht="15" customHeight="1">
      <c r="A13" s="288" t="s">
        <v>620</v>
      </c>
      <c r="B13" s="61">
        <v>6940140</v>
      </c>
      <c r="C13" s="61">
        <v>2524603</v>
      </c>
      <c r="D13" s="61">
        <v>41569</v>
      </c>
      <c r="E13" s="61">
        <v>42682</v>
      </c>
      <c r="F13" s="61">
        <v>5391</v>
      </c>
      <c r="G13" s="62"/>
      <c r="H13" s="125">
        <f t="shared" si="0"/>
        <v>82.37457122170656</v>
      </c>
      <c r="I13" s="125"/>
      <c r="J13" s="62"/>
      <c r="K13" s="125">
        <f t="shared" si="1"/>
        <v>468.2995733630124</v>
      </c>
    </row>
    <row r="14" spans="1:11" s="1" customFormat="1" ht="15" customHeight="1">
      <c r="A14" s="288" t="s">
        <v>621</v>
      </c>
      <c r="B14" s="61">
        <v>8496737</v>
      </c>
      <c r="C14" s="61">
        <v>2450616</v>
      </c>
      <c r="D14" s="61">
        <v>40943</v>
      </c>
      <c r="E14" s="61">
        <v>41772</v>
      </c>
      <c r="F14" s="61">
        <v>5392</v>
      </c>
      <c r="G14" s="62"/>
      <c r="H14" s="125">
        <f t="shared" si="0"/>
        <v>102.72304902375627</v>
      </c>
      <c r="I14" s="125"/>
      <c r="J14" s="62"/>
      <c r="K14" s="125">
        <f t="shared" si="1"/>
        <v>454.49109792284867</v>
      </c>
    </row>
    <row r="15" spans="1:11" s="1" customFormat="1" ht="15" customHeight="1">
      <c r="A15" s="288" t="s">
        <v>622</v>
      </c>
      <c r="B15" s="61">
        <v>8690259</v>
      </c>
      <c r="C15" s="61">
        <v>2150925</v>
      </c>
      <c r="D15" s="61">
        <v>40813</v>
      </c>
      <c r="E15" s="61">
        <v>41862</v>
      </c>
      <c r="F15" s="61">
        <v>5358</v>
      </c>
      <c r="G15" s="62"/>
      <c r="H15" s="125">
        <f t="shared" si="0"/>
        <v>105.11350468702751</v>
      </c>
      <c r="I15" s="125"/>
      <c r="J15" s="62"/>
      <c r="K15" s="125">
        <f t="shared" si="1"/>
        <v>401.4417693169093</v>
      </c>
    </row>
    <row r="16" spans="1:11" s="1" customFormat="1" ht="15" customHeight="1">
      <c r="A16" s="288" t="s">
        <v>623</v>
      </c>
      <c r="B16" s="61">
        <v>8588367</v>
      </c>
      <c r="C16" s="61">
        <v>1775953</v>
      </c>
      <c r="D16" s="61">
        <v>40572</v>
      </c>
      <c r="E16" s="61">
        <v>42426</v>
      </c>
      <c r="F16" s="61">
        <v>5331</v>
      </c>
      <c r="G16" s="62"/>
      <c r="H16" s="125">
        <f t="shared" si="0"/>
        <v>103.47679462155715</v>
      </c>
      <c r="I16" s="125"/>
      <c r="J16" s="62"/>
      <c r="K16" s="125">
        <f t="shared" si="1"/>
        <v>333.13693490902267</v>
      </c>
    </row>
    <row r="17" spans="1:11" s="1" customFormat="1" ht="15" customHeight="1">
      <c r="A17" s="288" t="s">
        <v>624</v>
      </c>
      <c r="B17" s="61">
        <v>8183671</v>
      </c>
      <c r="C17" s="61">
        <v>1846801</v>
      </c>
      <c r="D17" s="61">
        <v>40213</v>
      </c>
      <c r="E17" s="61">
        <v>40312</v>
      </c>
      <c r="F17" s="61">
        <v>5276</v>
      </c>
      <c r="G17" s="129"/>
      <c r="H17" s="125">
        <f>B17/(D17+E17)</f>
        <v>101.62894753182242</v>
      </c>
      <c r="I17" s="125"/>
      <c r="J17" s="62"/>
      <c r="K17" s="125">
        <f>C17/F17</f>
        <v>350.0380970432146</v>
      </c>
    </row>
    <row r="18" spans="1:11" s="1" customFormat="1" ht="15" customHeight="1">
      <c r="A18" s="288" t="s">
        <v>625</v>
      </c>
      <c r="B18" s="61">
        <v>7912282</v>
      </c>
      <c r="C18" s="61">
        <v>1756502</v>
      </c>
      <c r="D18" s="61">
        <v>42396</v>
      </c>
      <c r="E18" s="61">
        <v>36090</v>
      </c>
      <c r="F18" s="61">
        <v>5153</v>
      </c>
      <c r="G18" s="129"/>
      <c r="H18" s="125">
        <f>B18/(D18+E18)</f>
        <v>100.8113803735698</v>
      </c>
      <c r="I18" s="125"/>
      <c r="J18" s="62"/>
      <c r="K18" s="125">
        <f>C18/F18</f>
        <v>340.8697845915001</v>
      </c>
    </row>
    <row r="19" spans="1:11" s="1" customFormat="1" ht="15" customHeight="1">
      <c r="A19" s="288" t="s">
        <v>626</v>
      </c>
      <c r="B19" s="61">
        <v>8068745</v>
      </c>
      <c r="C19" s="61">
        <v>1810421</v>
      </c>
      <c r="D19" s="61">
        <v>42403</v>
      </c>
      <c r="E19" s="61">
        <v>35767</v>
      </c>
      <c r="F19" s="61">
        <v>5173</v>
      </c>
      <c r="G19" s="129"/>
      <c r="H19" s="125">
        <f>B19/(D19+E19)</f>
        <v>103.22048100294231</v>
      </c>
      <c r="I19" s="125"/>
      <c r="J19" s="62"/>
      <c r="K19" s="125">
        <f>C19/F19</f>
        <v>349.97506282621305</v>
      </c>
    </row>
    <row r="20" spans="1:11" s="1" customFormat="1" ht="15" customHeight="1">
      <c r="A20" s="288" t="s">
        <v>627</v>
      </c>
      <c r="B20" s="61">
        <v>7976223</v>
      </c>
      <c r="C20" s="61">
        <v>2063885</v>
      </c>
      <c r="D20" s="61">
        <v>42908</v>
      </c>
      <c r="E20" s="61">
        <v>35152</v>
      </c>
      <c r="F20" s="61">
        <v>5090</v>
      </c>
      <c r="G20" s="129"/>
      <c r="H20" s="125">
        <f t="shared" si="0"/>
        <v>102.18066871637203</v>
      </c>
      <c r="I20" s="125"/>
      <c r="J20" s="62"/>
      <c r="K20" s="125">
        <f t="shared" si="1"/>
        <v>405.47838899803537</v>
      </c>
    </row>
    <row r="21" spans="1:11" s="1" customFormat="1" ht="15" customHeight="1">
      <c r="A21" s="288" t="s">
        <v>628</v>
      </c>
      <c r="B21" s="61">
        <v>7927987</v>
      </c>
      <c r="C21" s="61">
        <v>2217171</v>
      </c>
      <c r="D21" s="61">
        <v>43757</v>
      </c>
      <c r="E21" s="61">
        <v>34253</v>
      </c>
      <c r="F21" s="61">
        <v>4928</v>
      </c>
      <c r="G21" s="129"/>
      <c r="H21" s="125">
        <f aca="true" t="shared" si="2" ref="H21:H28">B21/(D21+E21)</f>
        <v>101.62782976541469</v>
      </c>
      <c r="I21" s="125"/>
      <c r="J21" s="62"/>
      <c r="K21" s="125">
        <f aca="true" t="shared" si="3" ref="K21:K28">C21/F21</f>
        <v>449.91294642857144</v>
      </c>
    </row>
    <row r="22" spans="1:11" s="1" customFormat="1" ht="15" customHeight="1">
      <c r="A22" s="288" t="s">
        <v>629</v>
      </c>
      <c r="B22" s="61">
        <v>7950796</v>
      </c>
      <c r="C22" s="61">
        <v>2121982</v>
      </c>
      <c r="D22" s="61">
        <v>44581</v>
      </c>
      <c r="E22" s="61">
        <v>33493</v>
      </c>
      <c r="F22" s="61">
        <v>4779</v>
      </c>
      <c r="G22" s="129"/>
      <c r="H22" s="125">
        <f t="shared" si="2"/>
        <v>101.83666777672465</v>
      </c>
      <c r="I22" s="125"/>
      <c r="J22" s="62"/>
      <c r="K22" s="125">
        <f t="shared" si="3"/>
        <v>444.02218037246286</v>
      </c>
    </row>
    <row r="23" spans="1:11" s="1" customFormat="1" ht="15" customHeight="1">
      <c r="A23" s="288" t="s">
        <v>630</v>
      </c>
      <c r="B23" s="61">
        <v>8001639</v>
      </c>
      <c r="C23" s="61">
        <v>1774046</v>
      </c>
      <c r="D23" s="61">
        <v>45679</v>
      </c>
      <c r="E23" s="61">
        <v>33121</v>
      </c>
      <c r="F23" s="61">
        <v>4691</v>
      </c>
      <c r="G23" s="129"/>
      <c r="H23" s="125">
        <f t="shared" si="2"/>
        <v>101.5436421319797</v>
      </c>
      <c r="I23" s="125"/>
      <c r="J23" s="62"/>
      <c r="K23" s="125">
        <f t="shared" si="3"/>
        <v>378.1807716904711</v>
      </c>
    </row>
    <row r="24" spans="1:11" s="1" customFormat="1" ht="15" customHeight="1">
      <c r="A24" s="288" t="s">
        <v>714</v>
      </c>
      <c r="B24" s="61">
        <v>8041060</v>
      </c>
      <c r="C24" s="61">
        <v>1879560</v>
      </c>
      <c r="D24" s="61">
        <v>46485</v>
      </c>
      <c r="E24" s="61">
        <v>32223</v>
      </c>
      <c r="F24" s="61">
        <v>4676</v>
      </c>
      <c r="G24" s="129"/>
      <c r="H24" s="125">
        <f t="shared" si="2"/>
        <v>102.1631854449357</v>
      </c>
      <c r="I24" s="125"/>
      <c r="J24" s="62"/>
      <c r="K24" s="125">
        <f t="shared" si="3"/>
        <v>401.9589392643285</v>
      </c>
    </row>
    <row r="25" spans="1:11" s="2" customFormat="1" ht="15" customHeight="1">
      <c r="A25" s="315" t="s">
        <v>755</v>
      </c>
      <c r="B25" s="316">
        <v>8025876</v>
      </c>
      <c r="C25" s="316">
        <v>1727788</v>
      </c>
      <c r="D25" s="316">
        <v>47133</v>
      </c>
      <c r="E25" s="316">
        <v>31514</v>
      </c>
      <c r="F25" s="316">
        <v>4637</v>
      </c>
      <c r="G25" s="317"/>
      <c r="H25" s="318">
        <f t="shared" si="2"/>
        <v>102.04935979757651</v>
      </c>
      <c r="I25" s="319"/>
      <c r="J25" s="320"/>
      <c r="K25" s="318">
        <f>C25/F25</f>
        <v>372.6090144489972</v>
      </c>
    </row>
    <row r="26" spans="1:11" s="1" customFormat="1" ht="15" customHeight="1">
      <c r="A26" s="315" t="s">
        <v>756</v>
      </c>
      <c r="B26" s="316">
        <v>7947064</v>
      </c>
      <c r="C26" s="316">
        <v>1944507</v>
      </c>
      <c r="D26" s="316">
        <v>47531</v>
      </c>
      <c r="E26" s="316">
        <v>31041</v>
      </c>
      <c r="F26" s="316">
        <v>4494</v>
      </c>
      <c r="G26" s="317"/>
      <c r="H26" s="318">
        <f t="shared" si="2"/>
        <v>101.14371531843405</v>
      </c>
      <c r="I26" s="319"/>
      <c r="J26" s="320"/>
      <c r="K26" s="318">
        <f>C26/F26</f>
        <v>432.68958611481975</v>
      </c>
    </row>
    <row r="27" spans="1:11" s="1" customFormat="1" ht="15" customHeight="1">
      <c r="A27" s="315" t="s">
        <v>790</v>
      </c>
      <c r="B27" s="316">
        <v>7807720</v>
      </c>
      <c r="C27" s="316">
        <v>1652956</v>
      </c>
      <c r="D27" s="316">
        <v>48498</v>
      </c>
      <c r="E27" s="316">
        <v>29899</v>
      </c>
      <c r="F27" s="316">
        <v>4485</v>
      </c>
      <c r="G27" s="317"/>
      <c r="H27" s="318">
        <f>B27/(D27+E27)</f>
        <v>99.59207622740666</v>
      </c>
      <c r="I27" s="319"/>
      <c r="J27" s="320"/>
      <c r="K27" s="318">
        <f>C27/F27</f>
        <v>368.5520624303233</v>
      </c>
    </row>
    <row r="28" spans="1:11" s="2" customFormat="1" ht="15" customHeight="1">
      <c r="A28" s="321" t="s">
        <v>1083</v>
      </c>
      <c r="B28" s="322">
        <v>7658259</v>
      </c>
      <c r="C28" s="322">
        <v>1621807</v>
      </c>
      <c r="D28" s="322">
        <v>48998</v>
      </c>
      <c r="E28" s="322">
        <v>28462</v>
      </c>
      <c r="F28" s="322">
        <v>4511</v>
      </c>
      <c r="G28" s="323"/>
      <c r="H28" s="324">
        <f t="shared" si="2"/>
        <v>98.8672734314485</v>
      </c>
      <c r="I28" s="325"/>
      <c r="J28" s="326"/>
      <c r="K28" s="324">
        <f t="shared" si="3"/>
        <v>359.5227222345378</v>
      </c>
    </row>
    <row r="29" ht="13.5" customHeight="1">
      <c r="A29" s="17" t="s">
        <v>232</v>
      </c>
    </row>
    <row r="30" ht="13.5" customHeight="1">
      <c r="A30" s="17" t="s">
        <v>203</v>
      </c>
    </row>
  </sheetData>
  <sheetProtection/>
  <mergeCells count="8">
    <mergeCell ref="H3:H5"/>
    <mergeCell ref="K3:K5"/>
    <mergeCell ref="A1:L1"/>
    <mergeCell ref="D4:E4"/>
    <mergeCell ref="F4:F5"/>
    <mergeCell ref="A3:A5"/>
    <mergeCell ref="B3:C4"/>
    <mergeCell ref="D3:F3"/>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H20:K20" evalError="1"/>
  </ignoredErrors>
</worksheet>
</file>

<file path=xl/worksheets/sheet9.xml><?xml version="1.0" encoding="utf-8"?>
<worksheet xmlns="http://schemas.openxmlformats.org/spreadsheetml/2006/main" xmlns:r="http://schemas.openxmlformats.org/officeDocument/2006/relationships">
  <dimension ref="A1:J36"/>
  <sheetViews>
    <sheetView showGridLines="0" zoomScale="115" zoomScaleNormal="115" zoomScalePageLayoutView="0" workbookViewId="0" topLeftCell="A1">
      <pane xSplit="3" ySplit="7" topLeftCell="D8" activePane="bottomRight" state="frozen"/>
      <selection pane="topLeft" activeCell="A1" sqref="A1:H1"/>
      <selection pane="topRight" activeCell="A1" sqref="A1:H1"/>
      <selection pane="bottomLeft" activeCell="A1" sqref="A1:H1"/>
      <selection pane="bottomRight" activeCell="A1" sqref="A1:J1"/>
    </sheetView>
  </sheetViews>
  <sheetFormatPr defaultColWidth="9.00390625" defaultRowHeight="13.5" customHeight="1"/>
  <cols>
    <col min="1" max="1" width="1.12109375" style="17" customWidth="1"/>
    <col min="2" max="2" width="16.50390625" style="17" customWidth="1"/>
    <col min="3" max="3" width="1.12109375" style="17" customWidth="1"/>
    <col min="4" max="4" width="8.375" style="17" customWidth="1"/>
    <col min="5" max="7" width="11.00390625" style="17" customWidth="1"/>
    <col min="8" max="10" width="10.625" style="17" customWidth="1"/>
    <col min="11" max="56" width="3.125" style="17" customWidth="1"/>
    <col min="57" max="16384" width="9.00390625" style="17" customWidth="1"/>
  </cols>
  <sheetData>
    <row r="1" spans="1:10" ht="19.5" customHeight="1">
      <c r="A1" s="779" t="s">
        <v>106</v>
      </c>
      <c r="B1" s="779"/>
      <c r="C1" s="779"/>
      <c r="D1" s="779"/>
      <c r="E1" s="779"/>
      <c r="F1" s="779"/>
      <c r="G1" s="779"/>
      <c r="H1" s="779"/>
      <c r="I1" s="779"/>
      <c r="J1" s="779"/>
    </row>
    <row r="2" spans="1:10" ht="13.5" customHeight="1">
      <c r="A2" s="1"/>
      <c r="B2" s="1"/>
      <c r="C2" s="1"/>
      <c r="D2" s="1"/>
      <c r="E2" s="1"/>
      <c r="F2" s="1"/>
      <c r="G2" s="1"/>
      <c r="H2" s="1"/>
      <c r="I2" s="1"/>
      <c r="J2" s="1"/>
    </row>
    <row r="3" spans="1:10" ht="12" customHeight="1">
      <c r="A3" s="695" t="s">
        <v>287</v>
      </c>
      <c r="B3" s="695"/>
      <c r="C3" s="696"/>
      <c r="D3" s="780" t="s">
        <v>40</v>
      </c>
      <c r="E3" s="780" t="s">
        <v>41</v>
      </c>
      <c r="F3" s="780" t="s">
        <v>242</v>
      </c>
      <c r="G3" s="780" t="s">
        <v>243</v>
      </c>
      <c r="H3" s="783" t="s">
        <v>239</v>
      </c>
      <c r="I3" s="787" t="s">
        <v>241</v>
      </c>
      <c r="J3" s="785" t="s">
        <v>240</v>
      </c>
    </row>
    <row r="4" spans="1:10" ht="12" customHeight="1">
      <c r="A4" s="697"/>
      <c r="B4" s="697"/>
      <c r="C4" s="698"/>
      <c r="D4" s="781"/>
      <c r="E4" s="781"/>
      <c r="F4" s="781"/>
      <c r="G4" s="781"/>
      <c r="H4" s="784"/>
      <c r="I4" s="788"/>
      <c r="J4" s="786"/>
    </row>
    <row r="5" spans="1:10" ht="12" customHeight="1">
      <c r="A5" s="697"/>
      <c r="B5" s="697"/>
      <c r="C5" s="698"/>
      <c r="D5" s="781"/>
      <c r="E5" s="781"/>
      <c r="F5" s="781"/>
      <c r="G5" s="781"/>
      <c r="H5" s="784"/>
      <c r="I5" s="788"/>
      <c r="J5" s="786"/>
    </row>
    <row r="6" spans="1:10" ht="12" customHeight="1">
      <c r="A6" s="699"/>
      <c r="B6" s="699"/>
      <c r="C6" s="700"/>
      <c r="D6" s="782"/>
      <c r="E6" s="782"/>
      <c r="F6" s="782"/>
      <c r="G6" s="782"/>
      <c r="H6" s="41" t="s">
        <v>31</v>
      </c>
      <c r="I6" s="41" t="s">
        <v>32</v>
      </c>
      <c r="J6" s="111" t="s">
        <v>33</v>
      </c>
    </row>
    <row r="7" spans="1:10" ht="12" customHeight="1">
      <c r="A7" s="130"/>
      <c r="B7" s="130"/>
      <c r="C7" s="130"/>
      <c r="D7" s="59" t="s">
        <v>198</v>
      </c>
      <c r="E7" s="59" t="s">
        <v>779</v>
      </c>
      <c r="F7" s="59" t="s">
        <v>779</v>
      </c>
      <c r="G7" s="59" t="s">
        <v>779</v>
      </c>
      <c r="H7" s="59" t="s">
        <v>779</v>
      </c>
      <c r="I7" s="59" t="s">
        <v>779</v>
      </c>
      <c r="J7" s="355" t="s">
        <v>779</v>
      </c>
    </row>
    <row r="8" spans="2:10" ht="15" customHeight="1">
      <c r="B8" s="114" t="s">
        <v>654</v>
      </c>
      <c r="C8" s="66"/>
      <c r="D8" s="37">
        <v>74653</v>
      </c>
      <c r="E8" s="37">
        <v>217100164</v>
      </c>
      <c r="F8" s="37">
        <v>84915582</v>
      </c>
      <c r="G8" s="37">
        <v>132184582</v>
      </c>
      <c r="H8" s="37">
        <v>6371510</v>
      </c>
      <c r="I8" s="37">
        <v>695105</v>
      </c>
      <c r="J8" s="80">
        <f aca="true" t="shared" si="0" ref="J8:J17">H8-I8</f>
        <v>5676405</v>
      </c>
    </row>
    <row r="9" spans="2:10" ht="15" customHeight="1">
      <c r="B9" s="114" t="s">
        <v>655</v>
      </c>
      <c r="C9" s="66"/>
      <c r="D9" s="37">
        <v>78435</v>
      </c>
      <c r="E9" s="37">
        <v>221323574</v>
      </c>
      <c r="F9" s="37">
        <v>84948118</v>
      </c>
      <c r="G9" s="37">
        <v>136375456</v>
      </c>
      <c r="H9" s="37">
        <v>6366533</v>
      </c>
      <c r="I9" s="37">
        <v>376026</v>
      </c>
      <c r="J9" s="80">
        <f t="shared" si="0"/>
        <v>5990507</v>
      </c>
    </row>
    <row r="10" spans="2:10" ht="15" customHeight="1">
      <c r="B10" s="114" t="s">
        <v>656</v>
      </c>
      <c r="C10" s="66"/>
      <c r="D10" s="37">
        <v>77275</v>
      </c>
      <c r="E10" s="37">
        <v>216321171</v>
      </c>
      <c r="F10" s="37">
        <v>83825726</v>
      </c>
      <c r="G10" s="37">
        <v>132495445</v>
      </c>
      <c r="H10" s="37">
        <v>7874128</v>
      </c>
      <c r="I10" s="37">
        <v>220267</v>
      </c>
      <c r="J10" s="80">
        <f t="shared" si="0"/>
        <v>7653861</v>
      </c>
    </row>
    <row r="11" spans="2:10" ht="15" customHeight="1">
      <c r="B11" s="114" t="s">
        <v>657</v>
      </c>
      <c r="C11" s="66"/>
      <c r="D11" s="37">
        <v>76776</v>
      </c>
      <c r="E11" s="37">
        <v>213946279</v>
      </c>
      <c r="F11" s="37">
        <v>82942841</v>
      </c>
      <c r="G11" s="37">
        <v>131003438</v>
      </c>
      <c r="H11" s="37">
        <v>7774084</v>
      </c>
      <c r="I11" s="37">
        <v>264275</v>
      </c>
      <c r="J11" s="80">
        <f t="shared" si="0"/>
        <v>7509809</v>
      </c>
    </row>
    <row r="12" spans="2:10" ht="15" customHeight="1">
      <c r="B12" s="114" t="s">
        <v>658</v>
      </c>
      <c r="C12" s="66"/>
      <c r="D12" s="37">
        <v>75353</v>
      </c>
      <c r="E12" s="37">
        <v>206842470</v>
      </c>
      <c r="F12" s="37">
        <v>81549276</v>
      </c>
      <c r="G12" s="37">
        <v>125293194</v>
      </c>
      <c r="H12" s="37">
        <v>7479065</v>
      </c>
      <c r="I12" s="37">
        <v>240951</v>
      </c>
      <c r="J12" s="80">
        <f t="shared" si="0"/>
        <v>7238114</v>
      </c>
    </row>
    <row r="13" spans="1:10" ht="15" customHeight="1">
      <c r="A13" s="1"/>
      <c r="B13" s="114" t="s">
        <v>659</v>
      </c>
      <c r="C13" s="66"/>
      <c r="D13" s="37">
        <v>73266</v>
      </c>
      <c r="E13" s="37">
        <v>198320020</v>
      </c>
      <c r="F13" s="37">
        <v>79187488</v>
      </c>
      <c r="G13" s="37">
        <v>118398047</v>
      </c>
      <c r="H13" s="37">
        <v>7067560</v>
      </c>
      <c r="I13" s="37">
        <v>259010</v>
      </c>
      <c r="J13" s="80">
        <f>H13-I13</f>
        <v>6808550</v>
      </c>
    </row>
    <row r="14" spans="2:10" s="1" customFormat="1" ht="15" customHeight="1">
      <c r="B14" s="114" t="s">
        <v>660</v>
      </c>
      <c r="C14" s="66"/>
      <c r="D14" s="37">
        <v>72675</v>
      </c>
      <c r="E14" s="37">
        <v>193361918</v>
      </c>
      <c r="F14" s="37">
        <v>79264217</v>
      </c>
      <c r="G14" s="37">
        <v>115232875</v>
      </c>
      <c r="H14" s="37">
        <v>6879668</v>
      </c>
      <c r="I14" s="37">
        <v>257170</v>
      </c>
      <c r="J14" s="80">
        <f>H14-I14</f>
        <v>6622498</v>
      </c>
    </row>
    <row r="15" spans="2:10" s="1" customFormat="1" ht="15" customHeight="1">
      <c r="B15" s="114" t="s">
        <v>661</v>
      </c>
      <c r="C15" s="66"/>
      <c r="D15" s="37">
        <v>72565</v>
      </c>
      <c r="E15" s="37">
        <v>191455575</v>
      </c>
      <c r="F15" s="37">
        <v>73597576</v>
      </c>
      <c r="G15" s="37">
        <v>119331995</v>
      </c>
      <c r="H15" s="37">
        <v>7114331</v>
      </c>
      <c r="I15" s="37">
        <v>248308</v>
      </c>
      <c r="J15" s="80">
        <f>H15-I15</f>
        <v>6866023</v>
      </c>
    </row>
    <row r="16" spans="1:10" ht="15" customHeight="1">
      <c r="A16" s="1"/>
      <c r="B16" s="114" t="s">
        <v>662</v>
      </c>
      <c r="C16" s="66"/>
      <c r="D16" s="37">
        <v>72384</v>
      </c>
      <c r="E16" s="37">
        <v>189967375</v>
      </c>
      <c r="F16" s="37">
        <v>73508576</v>
      </c>
      <c r="G16" s="37">
        <v>117471250</v>
      </c>
      <c r="H16" s="37">
        <v>7016063</v>
      </c>
      <c r="I16" s="37">
        <v>238343</v>
      </c>
      <c r="J16" s="80">
        <f t="shared" si="0"/>
        <v>6777720</v>
      </c>
    </row>
    <row r="17" spans="1:10" ht="15" customHeight="1">
      <c r="A17" s="1"/>
      <c r="B17" s="114" t="s">
        <v>663</v>
      </c>
      <c r="C17" s="66"/>
      <c r="D17" s="37">
        <v>72370</v>
      </c>
      <c r="E17" s="37">
        <v>190494338</v>
      </c>
      <c r="F17" s="37">
        <v>74010158</v>
      </c>
      <c r="G17" s="37">
        <v>118629983</v>
      </c>
      <c r="H17" s="37">
        <v>7047613</v>
      </c>
      <c r="I17" s="37">
        <v>234469</v>
      </c>
      <c r="J17" s="80">
        <f t="shared" si="0"/>
        <v>6813144</v>
      </c>
    </row>
    <row r="18" spans="2:10" s="1" customFormat="1" ht="15" customHeight="1">
      <c r="B18" s="114" t="s">
        <v>664</v>
      </c>
      <c r="C18" s="66"/>
      <c r="D18" s="37">
        <v>72497</v>
      </c>
      <c r="E18" s="37">
        <v>192902517</v>
      </c>
      <c r="F18" s="37">
        <v>74582582</v>
      </c>
      <c r="G18" s="37">
        <v>119964259</v>
      </c>
      <c r="H18" s="37">
        <v>7147806</v>
      </c>
      <c r="I18" s="37">
        <v>230792</v>
      </c>
      <c r="J18" s="80">
        <f aca="true" t="shared" si="1" ref="J18:J33">H18-I18</f>
        <v>6917014</v>
      </c>
    </row>
    <row r="19" spans="2:10" s="1" customFormat="1" ht="15" customHeight="1">
      <c r="B19" s="114" t="s">
        <v>665</v>
      </c>
      <c r="C19" s="66"/>
      <c r="D19" s="37">
        <v>73091</v>
      </c>
      <c r="E19" s="37">
        <v>195444391</v>
      </c>
      <c r="F19" s="37">
        <v>75626187</v>
      </c>
      <c r="G19" s="37">
        <v>121718877</v>
      </c>
      <c r="H19" s="37">
        <v>7247602</v>
      </c>
      <c r="I19" s="37">
        <v>263009</v>
      </c>
      <c r="J19" s="38">
        <f>H19-I19</f>
        <v>6984593</v>
      </c>
    </row>
    <row r="20" spans="2:10" s="1" customFormat="1" ht="15" customHeight="1">
      <c r="B20" s="114" t="s">
        <v>666</v>
      </c>
      <c r="C20" s="66"/>
      <c r="D20" s="37">
        <v>72930</v>
      </c>
      <c r="E20" s="37">
        <v>196924704</v>
      </c>
      <c r="F20" s="37">
        <v>76147040</v>
      </c>
      <c r="G20" s="37">
        <v>123675203</v>
      </c>
      <c r="H20" s="37">
        <v>7334118</v>
      </c>
      <c r="I20" s="37">
        <v>289072</v>
      </c>
      <c r="J20" s="38">
        <f>H20-I20</f>
        <v>7045046</v>
      </c>
    </row>
    <row r="21" spans="1:10" s="2" customFormat="1" ht="15" customHeight="1">
      <c r="A21" s="1"/>
      <c r="B21" s="114" t="s">
        <v>716</v>
      </c>
      <c r="C21" s="66"/>
      <c r="D21" s="37">
        <v>72796</v>
      </c>
      <c r="E21" s="37">
        <v>199044361</v>
      </c>
      <c r="F21" s="37">
        <v>76800228</v>
      </c>
      <c r="G21" s="37">
        <v>125019030</v>
      </c>
      <c r="H21" s="37">
        <v>7417768</v>
      </c>
      <c r="I21" s="37">
        <v>320338</v>
      </c>
      <c r="J21" s="80">
        <v>7097430</v>
      </c>
    </row>
    <row r="22" spans="2:10" s="2" customFormat="1" ht="15" customHeight="1">
      <c r="B22" s="114" t="s">
        <v>757</v>
      </c>
      <c r="C22" s="66"/>
      <c r="D22" s="37">
        <v>72759</v>
      </c>
      <c r="E22" s="37">
        <v>200938160</v>
      </c>
      <c r="F22" s="37">
        <v>77493556</v>
      </c>
      <c r="G22" s="37">
        <v>126039629</v>
      </c>
      <c r="H22" s="37">
        <v>7483817</v>
      </c>
      <c r="I22" s="37">
        <v>358454</v>
      </c>
      <c r="J22" s="80">
        <v>7125363</v>
      </c>
    </row>
    <row r="23" spans="2:10" s="1" customFormat="1" ht="15" customHeight="1">
      <c r="B23" s="114" t="s">
        <v>791</v>
      </c>
      <c r="C23" s="66"/>
      <c r="D23" s="37">
        <v>72666</v>
      </c>
      <c r="E23" s="37">
        <v>202276784</v>
      </c>
      <c r="F23" s="37">
        <v>77720047</v>
      </c>
      <c r="G23" s="37">
        <v>126386349</v>
      </c>
      <c r="H23" s="37">
        <v>7528560</v>
      </c>
      <c r="I23" s="37">
        <v>377306</v>
      </c>
      <c r="J23" s="80">
        <v>7151254</v>
      </c>
    </row>
    <row r="24" spans="1:10" s="2" customFormat="1" ht="15" customHeight="1">
      <c r="A24" s="104"/>
      <c r="B24" s="156" t="s">
        <v>1084</v>
      </c>
      <c r="C24" s="154"/>
      <c r="D24" s="155">
        <f>SUM($D$25:$D$33)</f>
        <v>71838</v>
      </c>
      <c r="E24" s="155">
        <f>SUM($E$25:$E$33)</f>
        <v>207993953</v>
      </c>
      <c r="F24" s="155">
        <f>SUM($F$25:$F$33)</f>
        <v>84297766</v>
      </c>
      <c r="G24" s="155">
        <f>SUM($G$25:$G$33)</f>
        <v>125188751</v>
      </c>
      <c r="H24" s="155">
        <f>SUM($H$25:$H$33)</f>
        <v>7471087</v>
      </c>
      <c r="I24" s="155">
        <f>SUM($I$25:$I$33)</f>
        <v>416706</v>
      </c>
      <c r="J24" s="153">
        <f>H24-I24</f>
        <v>7054381</v>
      </c>
    </row>
    <row r="25" spans="1:10" ht="15" customHeight="1">
      <c r="A25" s="1"/>
      <c r="B25" s="777" t="s">
        <v>284</v>
      </c>
      <c r="C25" s="778"/>
      <c r="D25" s="37">
        <v>3032</v>
      </c>
      <c r="E25" s="37">
        <v>2293012</v>
      </c>
      <c r="F25" s="37">
        <v>2204425</v>
      </c>
      <c r="G25" s="37">
        <v>724652</v>
      </c>
      <c r="H25" s="37">
        <v>26157</v>
      </c>
      <c r="I25" s="37">
        <v>3921</v>
      </c>
      <c r="J25" s="80">
        <f t="shared" si="1"/>
        <v>22236</v>
      </c>
    </row>
    <row r="26" spans="1:10" ht="15" customHeight="1">
      <c r="A26" s="1"/>
      <c r="B26" s="777" t="s">
        <v>285</v>
      </c>
      <c r="C26" s="778"/>
      <c r="D26" s="37">
        <v>28006</v>
      </c>
      <c r="E26" s="37">
        <v>40897185</v>
      </c>
      <c r="F26" s="37">
        <v>25260718</v>
      </c>
      <c r="G26" s="37">
        <v>15823899</v>
      </c>
      <c r="H26" s="37">
        <v>942619</v>
      </c>
      <c r="I26" s="37">
        <v>76502</v>
      </c>
      <c r="J26" s="80">
        <f t="shared" si="1"/>
        <v>866117</v>
      </c>
    </row>
    <row r="27" spans="1:10" ht="15" customHeight="1">
      <c r="A27" s="1"/>
      <c r="B27" s="777" t="s">
        <v>34</v>
      </c>
      <c r="C27" s="778"/>
      <c r="D27" s="37">
        <v>21173</v>
      </c>
      <c r="E27" s="37">
        <v>54435550</v>
      </c>
      <c r="F27" s="37">
        <v>23999510</v>
      </c>
      <c r="G27" s="37">
        <v>30356367</v>
      </c>
      <c r="H27" s="37">
        <v>1828329</v>
      </c>
      <c r="I27" s="37">
        <v>116338</v>
      </c>
      <c r="J27" s="80">
        <f t="shared" si="1"/>
        <v>1711991</v>
      </c>
    </row>
    <row r="28" spans="1:10" ht="15" customHeight="1">
      <c r="A28" s="1"/>
      <c r="B28" s="777" t="s">
        <v>35</v>
      </c>
      <c r="C28" s="778"/>
      <c r="D28" s="37">
        <v>9621</v>
      </c>
      <c r="E28" s="37">
        <v>37361480</v>
      </c>
      <c r="F28" s="37">
        <v>13905095</v>
      </c>
      <c r="G28" s="37">
        <v>23496426</v>
      </c>
      <c r="H28" s="37">
        <v>1408257</v>
      </c>
      <c r="I28" s="37">
        <v>79851</v>
      </c>
      <c r="J28" s="80">
        <f t="shared" si="1"/>
        <v>1328406</v>
      </c>
    </row>
    <row r="29" spans="1:10" ht="15" customHeight="1">
      <c r="A29" s="1"/>
      <c r="B29" s="777" t="s">
        <v>36</v>
      </c>
      <c r="C29" s="778"/>
      <c r="D29" s="37">
        <v>5379</v>
      </c>
      <c r="E29" s="37">
        <v>28111173</v>
      </c>
      <c r="F29" s="37">
        <v>9477909</v>
      </c>
      <c r="G29" s="37">
        <v>18757014</v>
      </c>
      <c r="H29" s="37">
        <v>1121493</v>
      </c>
      <c r="I29" s="37">
        <v>36255</v>
      </c>
      <c r="J29" s="80">
        <f t="shared" si="1"/>
        <v>1085238</v>
      </c>
    </row>
    <row r="30" spans="1:10" ht="15" customHeight="1">
      <c r="A30" s="1"/>
      <c r="B30" s="777" t="s">
        <v>37</v>
      </c>
      <c r="C30" s="778"/>
      <c r="D30" s="37">
        <v>2716</v>
      </c>
      <c r="E30" s="37">
        <v>17681995</v>
      </c>
      <c r="F30" s="37">
        <v>5328432</v>
      </c>
      <c r="G30" s="37">
        <v>12441075</v>
      </c>
      <c r="H30" s="37">
        <v>743765</v>
      </c>
      <c r="I30" s="37">
        <v>25431</v>
      </c>
      <c r="J30" s="80">
        <f t="shared" si="1"/>
        <v>718334</v>
      </c>
    </row>
    <row r="31" spans="1:10" ht="15" customHeight="1">
      <c r="A31" s="1"/>
      <c r="B31" s="777" t="s">
        <v>38</v>
      </c>
      <c r="C31" s="778"/>
      <c r="D31" s="37">
        <v>659</v>
      </c>
      <c r="E31" s="37">
        <v>5371891</v>
      </c>
      <c r="F31" s="37">
        <v>1351740</v>
      </c>
      <c r="G31" s="37">
        <v>4040991</v>
      </c>
      <c r="H31" s="37">
        <v>241808</v>
      </c>
      <c r="I31" s="37">
        <v>8939</v>
      </c>
      <c r="J31" s="80">
        <f t="shared" si="1"/>
        <v>232869</v>
      </c>
    </row>
    <row r="32" spans="1:10" ht="15" customHeight="1">
      <c r="A32" s="1"/>
      <c r="B32" s="777" t="s">
        <v>39</v>
      </c>
      <c r="C32" s="778"/>
      <c r="D32" s="37">
        <v>532</v>
      </c>
      <c r="E32" s="37">
        <v>5522171</v>
      </c>
      <c r="F32" s="37">
        <v>1109780</v>
      </c>
      <c r="G32" s="37">
        <v>4474948</v>
      </c>
      <c r="H32" s="37">
        <v>266698</v>
      </c>
      <c r="I32" s="37">
        <v>11165</v>
      </c>
      <c r="J32" s="80">
        <f t="shared" si="1"/>
        <v>255533</v>
      </c>
    </row>
    <row r="33" spans="1:10" ht="15" customHeight="1">
      <c r="A33" s="65"/>
      <c r="B33" s="775" t="s">
        <v>286</v>
      </c>
      <c r="C33" s="776"/>
      <c r="D33" s="7">
        <v>720</v>
      </c>
      <c r="E33" s="7">
        <v>16319496</v>
      </c>
      <c r="F33" s="7">
        <v>1660157</v>
      </c>
      <c r="G33" s="7">
        <v>15073379</v>
      </c>
      <c r="H33" s="7">
        <v>891961</v>
      </c>
      <c r="I33" s="7">
        <v>58304</v>
      </c>
      <c r="J33" s="8">
        <f t="shared" si="1"/>
        <v>833657</v>
      </c>
    </row>
    <row r="34" ht="13.5" customHeight="1">
      <c r="A34" s="17" t="s">
        <v>233</v>
      </c>
    </row>
    <row r="35" ht="13.5" customHeight="1">
      <c r="A35" s="17" t="s">
        <v>201</v>
      </c>
    </row>
    <row r="36" ht="13.5" customHeight="1">
      <c r="D36" s="95"/>
    </row>
  </sheetData>
  <sheetProtection/>
  <mergeCells count="18">
    <mergeCell ref="A1:J1"/>
    <mergeCell ref="A3:C6"/>
    <mergeCell ref="D3:D6"/>
    <mergeCell ref="E3:E6"/>
    <mergeCell ref="F3:F6"/>
    <mergeCell ref="G3:G6"/>
    <mergeCell ref="H3:H5"/>
    <mergeCell ref="J3:J5"/>
    <mergeCell ref="I3:I5"/>
    <mergeCell ref="B33:C33"/>
    <mergeCell ref="B29:C29"/>
    <mergeCell ref="B30:C30"/>
    <mergeCell ref="B31:C31"/>
    <mergeCell ref="B32:C32"/>
    <mergeCell ref="B25:C25"/>
    <mergeCell ref="B26:C26"/>
    <mergeCell ref="B27:C27"/>
    <mergeCell ref="B28:C28"/>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ku8112</dc:creator>
  <cp:keywords/>
  <dc:description/>
  <cp:lastModifiedBy>船木 圭吾</cp:lastModifiedBy>
  <cp:lastPrinted>2022-02-17T06:04:32Z</cp:lastPrinted>
  <dcterms:created xsi:type="dcterms:W3CDTF">1997-01-08T22:48:59Z</dcterms:created>
  <dcterms:modified xsi:type="dcterms:W3CDTF">2023-03-16T05:13:29Z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