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8475" windowHeight="4560" activeTab="0"/>
  </bookViews>
  <sheets>
    <sheet name="目次" sheetId="1" r:id="rId1"/>
    <sheet name="職安１" sheetId="2" r:id="rId2"/>
    <sheet name="職安２" sheetId="3" r:id="rId3"/>
    <sheet name="職安３" sheetId="4" r:id="rId4"/>
    <sheet name="職安４ " sheetId="5" r:id="rId5"/>
    <sheet name="職安５" sheetId="6" r:id="rId6"/>
    <sheet name="職安６" sheetId="7" r:id="rId7"/>
    <sheet name="職安７" sheetId="8" r:id="rId8"/>
    <sheet name="職安a" sheetId="9" r:id="rId9"/>
    <sheet name="労働基本調査１" sheetId="10" r:id="rId10"/>
    <sheet name="労働基本調査２" sheetId="11" r:id="rId11"/>
    <sheet name="労働基本調査３" sheetId="12" r:id="rId12"/>
    <sheet name="労働基本調査４" sheetId="13" r:id="rId13"/>
    <sheet name="労働災害" sheetId="14" r:id="rId14"/>
    <sheet name="保育所1" sheetId="15" r:id="rId15"/>
    <sheet name="保育所2" sheetId="16" r:id="rId16"/>
    <sheet name="保育所3" sheetId="17" r:id="rId17"/>
    <sheet name="社会福祉施設" sheetId="18" r:id="rId18"/>
    <sheet name="国民年金１" sheetId="19" r:id="rId19"/>
    <sheet name="国民年金２" sheetId="20" r:id="rId20"/>
    <sheet name="国民年金３" sheetId="21" r:id="rId21"/>
    <sheet name="国民年金４" sheetId="22" r:id="rId22"/>
    <sheet name="国民年金５" sheetId="23" r:id="rId23"/>
    <sheet name="国民健康保険１" sheetId="24" r:id="rId24"/>
    <sheet name="国民健康保険２" sheetId="25" r:id="rId25"/>
    <sheet name="国民健康保険３" sheetId="26" r:id="rId26"/>
    <sheet name="後期高齢者医療１ " sheetId="27" r:id="rId27"/>
    <sheet name="後期高齢者医療２ " sheetId="28" r:id="rId28"/>
    <sheet name="後期高齢者医療３" sheetId="29" r:id="rId29"/>
    <sheet name="厚生年金" sheetId="30" r:id="rId30"/>
    <sheet name="生活保護１" sheetId="31" r:id="rId31"/>
    <sheet name="生活保護２" sheetId="32" r:id="rId32"/>
  </sheets>
  <definedNames>
    <definedName name="_xlnm.Print_Area" localSheetId="20">'国民年金３'!$A$1:$I$27</definedName>
    <definedName name="_xlnm.Print_Area" localSheetId="31">'生活保護２'!$A$1:$G$25</definedName>
    <definedName name="_xlnm.Print_Area" localSheetId="9">'労働基本調査１'!$A$1:$T$30</definedName>
    <definedName name="_xlnm.Print_Area" localSheetId="10">'労働基本調査２'!$A$1:$T$28</definedName>
  </definedNames>
  <calcPr fullCalcOnLoad="1"/>
</workbook>
</file>

<file path=xl/sharedStrings.xml><?xml version="1.0" encoding="utf-8"?>
<sst xmlns="http://schemas.openxmlformats.org/spreadsheetml/2006/main" count="2026" uniqueCount="640">
  <si>
    <t>生活扶助</t>
  </si>
  <si>
    <t>住宅扶助</t>
  </si>
  <si>
    <t>教育扶助</t>
  </si>
  <si>
    <t>介護扶助</t>
  </si>
  <si>
    <t>医療扶助</t>
  </si>
  <si>
    <t>出産扶助</t>
  </si>
  <si>
    <t>生業扶助</t>
  </si>
  <si>
    <t>葬祭扶助</t>
  </si>
  <si>
    <t>月間有効求人数</t>
  </si>
  <si>
    <t>うち常用</t>
  </si>
  <si>
    <t>男</t>
  </si>
  <si>
    <t>女</t>
  </si>
  <si>
    <t>釧路公共職業安定所管内の状況である。</t>
  </si>
  <si>
    <t>資料…釧路公共職業安定所</t>
  </si>
  <si>
    <t>（単位：人、件）</t>
  </si>
  <si>
    <t>就職率</t>
  </si>
  <si>
    <t>有効 （Ａ）</t>
  </si>
  <si>
    <t>その他</t>
  </si>
  <si>
    <t>…</t>
  </si>
  <si>
    <t>（単位：人、倍、％）</t>
  </si>
  <si>
    <t>計</t>
  </si>
  <si>
    <t>釧路
管内</t>
  </si>
  <si>
    <t>苫小牧</t>
  </si>
  <si>
    <t>高等学校</t>
  </si>
  <si>
    <t>（単位：人）</t>
  </si>
  <si>
    <t>建設業</t>
  </si>
  <si>
    <t>製造業</t>
  </si>
  <si>
    <t>求人</t>
  </si>
  <si>
    <t>充足</t>
  </si>
  <si>
    <t>資料…釧路公共職業安定所</t>
  </si>
  <si>
    <t>パートタイム労働者</t>
  </si>
  <si>
    <t>規模別</t>
  </si>
  <si>
    <t>１． 職業紹介及び雇用保険給付状況</t>
  </si>
  <si>
    <t>2．労働基本調査結果</t>
  </si>
  <si>
    <t>資料…市商業労政課</t>
  </si>
  <si>
    <t>25歳～29歳</t>
  </si>
  <si>
    <t>35歳～39歳</t>
  </si>
  <si>
    <t>45歳～49歳</t>
  </si>
  <si>
    <t>55歳～59歳</t>
  </si>
  <si>
    <t>パートタイム労働者 （時間給）</t>
  </si>
  <si>
    <t>施設数</t>
  </si>
  <si>
    <t>老人福祉施設等</t>
  </si>
  <si>
    <t>児童福祉施設</t>
  </si>
  <si>
    <t>その他の施設</t>
  </si>
  <si>
    <t>特別養護老人ホーム</t>
  </si>
  <si>
    <t>生活支援ハウス</t>
  </si>
  <si>
    <t>老人デイサービスセンター</t>
  </si>
  <si>
    <t>老人集会所</t>
  </si>
  <si>
    <t>認知症高齢者グループホーム</t>
  </si>
  <si>
    <t>職員数</t>
  </si>
  <si>
    <t>申請数</t>
  </si>
  <si>
    <t>超過数</t>
  </si>
  <si>
    <t>1歳児</t>
  </si>
  <si>
    <t>0歳児</t>
  </si>
  <si>
    <t>2歳児</t>
  </si>
  <si>
    <t>3歳児</t>
  </si>
  <si>
    <t>4歳児</t>
  </si>
  <si>
    <t>5歳児</t>
  </si>
  <si>
    <t>障害基礎年金</t>
  </si>
  <si>
    <t>遺族基礎年金</t>
  </si>
  <si>
    <t>費用額</t>
  </si>
  <si>
    <t>被保険者数</t>
  </si>
  <si>
    <t>保険料総数</t>
  </si>
  <si>
    <t>２－（１）　雇用形態別・男女別所定内週労働時間</t>
  </si>
  <si>
    <t>15歳～19歳</t>
  </si>
  <si>
    <t>20歳～24歳</t>
  </si>
  <si>
    <t>30歳～34歳</t>
  </si>
  <si>
    <t>40歳～44歳</t>
  </si>
  <si>
    <t>50歳～54歳</t>
  </si>
  <si>
    <t>60歳以上</t>
  </si>
  <si>
    <t>養護老人ホーム</t>
  </si>
  <si>
    <t>老人保健施設</t>
  </si>
  <si>
    <t>軽費老人ホーム</t>
  </si>
  <si>
    <t>老人福祉センター</t>
  </si>
  <si>
    <t>養護施設</t>
  </si>
  <si>
    <t>助産施設</t>
  </si>
  <si>
    <t>点字図書館</t>
  </si>
  <si>
    <t>紹介
件数
（全数)</t>
  </si>
  <si>
    <t>施設数</t>
  </si>
  <si>
    <t>老齢基礎年金</t>
  </si>
  <si>
    <t>（単位：ヵ所、人）</t>
  </si>
  <si>
    <t>（単位：世帯、人）</t>
  </si>
  <si>
    <t>（単位：千円）</t>
  </si>
  <si>
    <t>２－（３）　男女別･年齢別正社員の平均賃金</t>
  </si>
  <si>
    <t>２－（２）　雇用形態別・男女別所定外週労働時間</t>
  </si>
  <si>
    <t>第１４編　労働・社会保障</t>
  </si>
  <si>
    <t>１．職業紹介及び雇用保険給付状況</t>
  </si>
  <si>
    <t>２．労働基本調査結果</t>
  </si>
  <si>
    <t>望洋ふれあい交流センター</t>
  </si>
  <si>
    <t>白樺ふれあい交流センター</t>
  </si>
  <si>
    <t>釧路市障害者教養文化体育施設</t>
  </si>
  <si>
    <t>新規（B）</t>
  </si>
  <si>
    <t>有効 （C）</t>
  </si>
  <si>
    <t>新規（D）</t>
  </si>
  <si>
    <t>充足数
（E)</t>
  </si>
  <si>
    <t>就職者数
（F）</t>
  </si>
  <si>
    <t>求人倍率
（C/A)</t>
  </si>
  <si>
    <t>求職倍率
(A/C)</t>
  </si>
  <si>
    <t>有効（G）</t>
  </si>
  <si>
    <t>新規（H）</t>
  </si>
  <si>
    <t>就職者数
（I）</t>
  </si>
  <si>
    <t>農林漁業</t>
  </si>
  <si>
    <t>運輸業</t>
  </si>
  <si>
    <t>飲食店
宿泊業</t>
  </si>
  <si>
    <t>金　    融
保　    険
不動産業</t>
  </si>
  <si>
    <t>　　　　　運輸 ・通信業　⇒　情報通信業と運輸業に細分化</t>
  </si>
  <si>
    <t>（注1）…被保護世帯数・被保護人員は年度の月平均値である。</t>
  </si>
  <si>
    <t>障害福祉サービス事業所等</t>
  </si>
  <si>
    <t>6月</t>
  </si>
  <si>
    <t>7月</t>
  </si>
  <si>
    <t>8月</t>
  </si>
  <si>
    <t>9月</t>
  </si>
  <si>
    <t>10月</t>
  </si>
  <si>
    <t>11月</t>
  </si>
  <si>
    <t>12月</t>
  </si>
  <si>
    <t>臨時労働者</t>
  </si>
  <si>
    <t>季節労働者</t>
  </si>
  <si>
    <t>臨時労働者 （日給）</t>
  </si>
  <si>
    <t>季節労働者 （日給）</t>
  </si>
  <si>
    <t>総数</t>
  </si>
  <si>
    <t>入所率
（％）</t>
  </si>
  <si>
    <t>準母子･母子年金</t>
  </si>
  <si>
    <t>被保護
実人員</t>
  </si>
  <si>
    <t>被保護人員</t>
  </si>
  <si>
    <r>
      <t>サービス業</t>
    </r>
    <r>
      <rPr>
        <sz val="9"/>
        <rFont val="ＭＳ Ｐ明朝"/>
        <family val="1"/>
      </rPr>
      <t>（他に分類されないもの）</t>
    </r>
  </si>
  <si>
    <t>年度</t>
  </si>
  <si>
    <t>全数</t>
  </si>
  <si>
    <t>月間有効求職者数</t>
  </si>
  <si>
    <t>就職者数</t>
  </si>
  <si>
    <t>地域別内訳</t>
  </si>
  <si>
    <t>管内</t>
  </si>
  <si>
    <t>道内</t>
  </si>
  <si>
    <t>道外</t>
  </si>
  <si>
    <t>新規求人数</t>
  </si>
  <si>
    <t>新規求職申込件数</t>
  </si>
  <si>
    <t>保　　険
受給者</t>
  </si>
  <si>
    <t>就職者数　　（全数）</t>
  </si>
  <si>
    <t>受給資格
決定件数</t>
  </si>
  <si>
    <t>受給者実人員</t>
  </si>
  <si>
    <t>保険金支給額</t>
  </si>
  <si>
    <t>初回受給者数</t>
  </si>
  <si>
    <t>総数</t>
  </si>
  <si>
    <t>（I/H</t>
  </si>
  <si>
    <t>求職者数</t>
  </si>
  <si>
    <t>うち中高年者</t>
  </si>
  <si>
    <t>求人数</t>
  </si>
  <si>
    <t>札幌</t>
  </si>
  <si>
    <t>旭川</t>
  </si>
  <si>
    <t>帯広</t>
  </si>
  <si>
    <t>函館</t>
  </si>
  <si>
    <t>北見</t>
  </si>
  <si>
    <t>根室</t>
  </si>
  <si>
    <t>中  学  校</t>
  </si>
  <si>
    <t>鉱業</t>
  </si>
  <si>
    <t>電   気
ガ   ス
熱供給
水道業</t>
  </si>
  <si>
    <t>複合サー
ビス事業</t>
  </si>
  <si>
    <t>卸  　売
小売業</t>
  </si>
  <si>
    <r>
      <t xml:space="preserve">公      務
</t>
    </r>
    <r>
      <rPr>
        <sz val="9"/>
        <rFont val="ＭＳ Ｐ明朝"/>
        <family val="1"/>
      </rPr>
      <t>（他に分類されないもの）</t>
    </r>
  </si>
  <si>
    <t>サービス業</t>
  </si>
  <si>
    <t>医　  療
福 　 祉</t>
  </si>
  <si>
    <t>教  　育　
学    習
支援業</t>
  </si>
  <si>
    <t>運    輸
通信業</t>
  </si>
  <si>
    <t>情    報
通信業</t>
  </si>
  <si>
    <t>区分</t>
  </si>
  <si>
    <t>正社員</t>
  </si>
  <si>
    <t>産業別</t>
  </si>
  <si>
    <t>100人以上</t>
  </si>
  <si>
    <t>5人</t>
  </si>
  <si>
    <t>10人</t>
  </si>
  <si>
    <t>30人</t>
  </si>
  <si>
    <t>50人</t>
  </si>
  <si>
    <t>9人</t>
  </si>
  <si>
    <t>29人</t>
  </si>
  <si>
    <t>49人</t>
  </si>
  <si>
    <t>99人</t>
  </si>
  <si>
    <t>9人</t>
  </si>
  <si>
    <t>29人</t>
  </si>
  <si>
    <t>49人</t>
  </si>
  <si>
    <t>99人</t>
  </si>
  <si>
    <t>年次</t>
  </si>
  <si>
    <t>公立</t>
  </si>
  <si>
    <t>法人立</t>
  </si>
  <si>
    <t>定員</t>
  </si>
  <si>
    <t>入所児童数</t>
  </si>
  <si>
    <t>（注1）…職員数には、臨時（6時間パート以上）を含む。</t>
  </si>
  <si>
    <t>種別</t>
  </si>
  <si>
    <t>収　容
定　員</t>
  </si>
  <si>
    <t>合計</t>
  </si>
  <si>
    <t>第3号
被保険者</t>
  </si>
  <si>
    <t>老齢年金</t>
  </si>
  <si>
    <t>障害年金</t>
  </si>
  <si>
    <t>か婦年金</t>
  </si>
  <si>
    <t>件数</t>
  </si>
  <si>
    <t>金額</t>
  </si>
  <si>
    <t>被保険者世帯
Ａ
（世帯）</t>
  </si>
  <si>
    <t>被保険者人員
Ｂ
（人）</t>
  </si>
  <si>
    <t>件        数
Ｃ
（件）</t>
  </si>
  <si>
    <t>費          用
Ｄ
（千円）</t>
  </si>
  <si>
    <t>受    診    率
Ｃ／Ｂ×100
（％）</t>
  </si>
  <si>
    <t>療養費</t>
  </si>
  <si>
    <t>調剤</t>
  </si>
  <si>
    <t>歯科</t>
  </si>
  <si>
    <t>入院外</t>
  </si>
  <si>
    <t>入院</t>
  </si>
  <si>
    <t>高額療養費</t>
  </si>
  <si>
    <t>給付額</t>
  </si>
  <si>
    <t>遺族年金</t>
  </si>
  <si>
    <t>1件当たり給付額</t>
  </si>
  <si>
    <t>年度</t>
  </si>
  <si>
    <t>総額</t>
  </si>
  <si>
    <t>（注1）…施設数、収容人員には民間施設も含む。</t>
  </si>
  <si>
    <t>（注2）…老人デイサービスセンターの定員は、各事業所の最大定員の合計である。</t>
  </si>
  <si>
    <t>×100）</t>
  </si>
  <si>
    <t xml:space="preserve">     各年4月1日現在</t>
  </si>
  <si>
    <r>
      <t>高齢者生きがい交流プラザ</t>
    </r>
    <r>
      <rPr>
        <sz val="7"/>
        <rFont val="ＭＳ Ｐ明朝"/>
        <family val="1"/>
      </rPr>
      <t>(プラザよねまち）</t>
    </r>
  </si>
  <si>
    <t>1  件  当  り
費    用    額
Ｄ／Ｃ
（円）</t>
  </si>
  <si>
    <t>1  人  当  り
費    用    額
Ｄ／Ｂ
（円）</t>
  </si>
  <si>
    <t>１－（７）　一般雇用保険給付状況</t>
  </si>
  <si>
    <t>１－（４）　産業別一般求人・充足状況（新規学校卒業者を除く）</t>
  </si>
  <si>
    <t>１－（５）　新規学校卒業者求職・求人・就職状況</t>
  </si>
  <si>
    <t>１－（６）　新規学校卒業者地域別就職状況</t>
  </si>
  <si>
    <t>１－（５）新規学校卒業者求職・求人・就職状況</t>
  </si>
  <si>
    <t>１－（６）新規学校卒業者地域別就職状況</t>
  </si>
  <si>
    <t>１－（７）一般雇用保険給付状況</t>
  </si>
  <si>
    <t>（注）…「パート」を含む数値。</t>
  </si>
  <si>
    <t>（注）…「パート」 を含む数値。</t>
  </si>
  <si>
    <t>（注1）…「パート」 を含む数値。</t>
  </si>
  <si>
    <t>医療，福祉</t>
  </si>
  <si>
    <t xml:space="preserve"> </t>
  </si>
  <si>
    <t>出産育児一時金</t>
  </si>
  <si>
    <t>葬祭費</t>
  </si>
  <si>
    <t>　　　　　サ ー ビ ス 業　⇒　飲食店・宿泊業、医療・福祉、教育・学習支援業、複合サービス事業、サービス業（他に分類</t>
  </si>
  <si>
    <t>資料…市医療年金課・各行政センター市民課</t>
  </si>
  <si>
    <t>資料…市国民健康保険課・各行政センター市民課</t>
  </si>
  <si>
    <t>事業所数</t>
  </si>
  <si>
    <t>平均標準
報酬月額</t>
  </si>
  <si>
    <t>年金給付</t>
  </si>
  <si>
    <t>資料… 釧路年金事務所</t>
  </si>
  <si>
    <t>（注1）…釧路年金事務所管内の状況。</t>
  </si>
  <si>
    <t>（注2）…事業所数、被保険者数は、各年度末現在。</t>
  </si>
  <si>
    <t>充足</t>
  </si>
  <si>
    <t>…</t>
  </si>
  <si>
    <t>～</t>
  </si>
  <si>
    <t>～</t>
  </si>
  <si>
    <t>～</t>
  </si>
  <si>
    <t>～</t>
  </si>
  <si>
    <t>資料…市こども育成課・各行政センター保健福祉課</t>
  </si>
  <si>
    <t>脱退手当金</t>
  </si>
  <si>
    <t>充足</t>
  </si>
  <si>
    <t>情報通信業</t>
  </si>
  <si>
    <t>総    数</t>
  </si>
  <si>
    <t>建 設 業</t>
  </si>
  <si>
    <t>製 造 業</t>
  </si>
  <si>
    <t>障害児通所支援事業所等</t>
  </si>
  <si>
    <t>…</t>
  </si>
  <si>
    <t>１－（１）　一般職業紹介状況（新規学校卒業者を除く）</t>
  </si>
  <si>
    <t>１－（２）　新規一般求人･求職状況（新規学校卒業者を除く）</t>
  </si>
  <si>
    <t>１－（３）　一般求職・求人状況（新規学校卒業者を除く）</t>
  </si>
  <si>
    <t>充足</t>
  </si>
  <si>
    <t>　　　　　　　　</t>
  </si>
  <si>
    <t xml:space="preserve">          保健福祉課</t>
  </si>
  <si>
    <t>生活館</t>
  </si>
  <si>
    <t>アイヌ共同作業所</t>
  </si>
  <si>
    <t>釧路市総合福祉センター</t>
  </si>
  <si>
    <t>阿寒町保健・福祉サービス複合施設</t>
  </si>
  <si>
    <t>音別町福祉保健センター</t>
  </si>
  <si>
    <t>児童発達支援センター</t>
  </si>
  <si>
    <t>２－（１）雇用形態別・男女別所定内週労働時間</t>
  </si>
  <si>
    <t>２－（２）雇用形態別・男女別所定外週労働時間</t>
  </si>
  <si>
    <t>２－（３）男女別・年齢別正社員の平均賃金</t>
  </si>
  <si>
    <t>製造業</t>
  </si>
  <si>
    <t>土石採取業</t>
  </si>
  <si>
    <t>建設業</t>
  </si>
  <si>
    <t>接客娯楽業</t>
  </si>
  <si>
    <t>清掃業</t>
  </si>
  <si>
    <t>その他の事業</t>
  </si>
  <si>
    <t>死亡</t>
  </si>
  <si>
    <t>休業</t>
  </si>
  <si>
    <t>３．労働災害発生状況</t>
  </si>
  <si>
    <t>年次</t>
  </si>
  <si>
    <t>鉱業</t>
  </si>
  <si>
    <t>林業</t>
  </si>
  <si>
    <t>漁業</t>
  </si>
  <si>
    <t>商業</t>
  </si>
  <si>
    <t>（単位：件）</t>
  </si>
  <si>
    <t>資料…釧路労働基準監督署</t>
  </si>
  <si>
    <t>（注1）…釧路労働基準監督署管内の状況である。</t>
  </si>
  <si>
    <t>（注2）…労働者死傷病報告書（休業４日以上）及び死亡災害速報により集計。</t>
  </si>
  <si>
    <t>５．社会福祉施設の概要</t>
  </si>
  <si>
    <t>６．国民年金の状況</t>
  </si>
  <si>
    <t xml:space="preserve">６－（１）　拠出年金加入者数 </t>
  </si>
  <si>
    <t>６－（２）　拠出年金給付状況</t>
  </si>
  <si>
    <t>６－（３）　基礎年金給付状況</t>
  </si>
  <si>
    <t>６－（４）　福祉年金給付状況</t>
  </si>
  <si>
    <t>７．国民健康保険の状況</t>
  </si>
  <si>
    <t>７－（３）　その他の保険給付状況</t>
  </si>
  <si>
    <t>５．社会福祉施設の概要</t>
  </si>
  <si>
    <t>６．国民年金の状況</t>
  </si>
  <si>
    <t>６－（１）拠出年金加入者数</t>
  </si>
  <si>
    <t>６－（２）拠出年金給付状況</t>
  </si>
  <si>
    <t>６－（３）基礎年金給付状況</t>
  </si>
  <si>
    <t>６－（４）福祉年金給付状況</t>
  </si>
  <si>
    <t>７．国民健康保険の状況</t>
  </si>
  <si>
    <t>７－（３）その他の保険給付状況</t>
  </si>
  <si>
    <t>（注）…診療ベース。</t>
  </si>
  <si>
    <t>１－（１）一般職業紹介状況（新規学校卒業者を除く）</t>
  </si>
  <si>
    <t>１－（２）新規一般求人・求職状況（新規学校卒業者を除く）</t>
  </si>
  <si>
    <t>１－（３）一般求職・求人状況（新規学校卒業者を除く）</t>
  </si>
  <si>
    <t>２－（４）　パートタイム労働者･臨時労働者・季節労働者の平均賃金</t>
  </si>
  <si>
    <t>２－（４）パートタイム労働者・臨時労働者・季節労働者の平均賃金</t>
  </si>
  <si>
    <t>うち任意加入被保険者</t>
  </si>
  <si>
    <t>第1号
被保険者</t>
  </si>
  <si>
    <t>保育所</t>
  </si>
  <si>
    <t>４．保育所等の概要</t>
  </si>
  <si>
    <t>地域型保育事業施設</t>
  </si>
  <si>
    <t>全産業平均</t>
  </si>
  <si>
    <t>全産業平均</t>
  </si>
  <si>
    <t>４．保育所等の概要</t>
  </si>
  <si>
    <t>男</t>
  </si>
  <si>
    <t>女</t>
  </si>
  <si>
    <t>求人</t>
  </si>
  <si>
    <t>…</t>
  </si>
  <si>
    <t>繰替支弁</t>
  </si>
  <si>
    <t>保育園</t>
  </si>
  <si>
    <t>地域型保育事業施設</t>
  </si>
  <si>
    <t>児童館・児童センター</t>
  </si>
  <si>
    <t>有料老人ホーム</t>
  </si>
  <si>
    <t>サービス付き高齢者向け住宅</t>
  </si>
  <si>
    <t>小規模多機能型居宅介護事業所</t>
  </si>
  <si>
    <t>看護小規模多機能型居宅介護事業所</t>
  </si>
  <si>
    <t>居宅介護支援事業所</t>
  </si>
  <si>
    <t>地域包括支援センター</t>
  </si>
  <si>
    <t>老人憩の家</t>
  </si>
  <si>
    <t>老人健康増進センター</t>
  </si>
  <si>
    <t>（注3）…有料老人ホームは介護付有料老人ホーム及び住宅型有料老人ホームをいう。</t>
  </si>
  <si>
    <t>（注4）…小規模多機能型居宅介護事業所の定員は、各事業所の登録定員の合計である。</t>
  </si>
  <si>
    <t>別表</t>
  </si>
  <si>
    <t>１－（４）産業別一般求人・充足状況（新規学校卒業者を除く）</t>
  </si>
  <si>
    <t>１－（a）産業別一般求人・充足状況（新規学校卒業者を除く）（第10回・11回改定産業分類）</t>
  </si>
  <si>
    <t>１－（a）　産業別一般求人・充足状況（新規学校卒業者を除く）</t>
  </si>
  <si>
    <t>認定こども園</t>
  </si>
  <si>
    <t>(保育）</t>
  </si>
  <si>
    <t>認定こども園</t>
  </si>
  <si>
    <t>2000(平成12)年度</t>
  </si>
  <si>
    <t>2001(　〃 13)年度</t>
  </si>
  <si>
    <t>2002(　〃 14)年度</t>
  </si>
  <si>
    <t>2003(　〃 15)年度</t>
  </si>
  <si>
    <t>2004(　〃 16)年度</t>
  </si>
  <si>
    <t>2005(　〃 17)年度</t>
  </si>
  <si>
    <t>2006(　〃 18)年度</t>
  </si>
  <si>
    <t>2007(　〃 19)年度</t>
  </si>
  <si>
    <t>2008(　〃 20)年度</t>
  </si>
  <si>
    <t>2009(　〃 21)年度</t>
  </si>
  <si>
    <t>2010(　〃 22)年度</t>
  </si>
  <si>
    <t>2011(　〃 23)年度</t>
  </si>
  <si>
    <t>2012(　〃 24)年度</t>
  </si>
  <si>
    <t>2013(　〃 25)年度</t>
  </si>
  <si>
    <t>2014(　〃 26)年度</t>
  </si>
  <si>
    <t>2015(　〃 27)年度</t>
  </si>
  <si>
    <t>2016(　〃 28)年度</t>
  </si>
  <si>
    <t>2017(　〃 29)年度</t>
  </si>
  <si>
    <t>2001(　〃 13)年度</t>
  </si>
  <si>
    <t>2004(　〃 16)年度</t>
  </si>
  <si>
    <t>2014(　〃 26)年度</t>
  </si>
  <si>
    <t>2015(　〃 27)年度</t>
  </si>
  <si>
    <t>2007(平成19)年度</t>
  </si>
  <si>
    <t>2008(　〃 20)年度</t>
  </si>
  <si>
    <t>2009(　〃 21)年度</t>
  </si>
  <si>
    <t>2010(　〃 22)年度</t>
  </si>
  <si>
    <t>2011(　〃 23)年度</t>
  </si>
  <si>
    <t>2012(　〃 24)年度</t>
  </si>
  <si>
    <t>2013(　〃 25)年度</t>
  </si>
  <si>
    <t>2014(　〃 26)年度</t>
  </si>
  <si>
    <t>2015(　〃 27)年度</t>
  </si>
  <si>
    <t>2016(　〃 28)年度</t>
  </si>
  <si>
    <t>2000(平成12)年度</t>
  </si>
  <si>
    <t>2002(　〃 14)年度</t>
  </si>
  <si>
    <t>2003(　〃 15)年度</t>
  </si>
  <si>
    <t>2005(　〃 17)年度</t>
  </si>
  <si>
    <t>2006(　〃 18)年度</t>
  </si>
  <si>
    <t>2007(　〃 19)年度</t>
  </si>
  <si>
    <t>2007(平成19)年</t>
  </si>
  <si>
    <t>2008(　〃 20)年</t>
  </si>
  <si>
    <t>2009(　〃 21)年</t>
  </si>
  <si>
    <t>2010(　〃 22)年</t>
  </si>
  <si>
    <t>2011(　〃 23)年</t>
  </si>
  <si>
    <t>2012(　〃 24)年</t>
  </si>
  <si>
    <t>2013(　〃 25)年</t>
  </si>
  <si>
    <t>2014(　〃 26)年</t>
  </si>
  <si>
    <t>2015(　〃 27)年</t>
  </si>
  <si>
    <t>2016(　〃 28)年</t>
  </si>
  <si>
    <t>2017(　〃 29)年</t>
  </si>
  <si>
    <t>2001(平成13)年</t>
  </si>
  <si>
    <t>2002(　〃 14)年</t>
  </si>
  <si>
    <t>2003(　〃 15)年</t>
  </si>
  <si>
    <t>2004(　〃 16)年</t>
  </si>
  <si>
    <t>2005(　〃 17)年</t>
  </si>
  <si>
    <t>2006(　〃 18)年</t>
  </si>
  <si>
    <t>2007(　〃 19)年</t>
  </si>
  <si>
    <t>2018(　〃 30)年</t>
  </si>
  <si>
    <t>2015(平成27)年</t>
  </si>
  <si>
    <t>2016(　〃 28)年</t>
  </si>
  <si>
    <t>2017(　〃 29)年</t>
  </si>
  <si>
    <t>(教育）</t>
  </si>
  <si>
    <t>2016(平成28)年</t>
  </si>
  <si>
    <t>2000(平成12)年度末</t>
  </si>
  <si>
    <t>2001(　〃 13)年度末</t>
  </si>
  <si>
    <t>2002(　〃 14)年度末</t>
  </si>
  <si>
    <t>2003(　〃 15)年度末</t>
  </si>
  <si>
    <t>2004(　〃 16)年度末</t>
  </si>
  <si>
    <t>2005(　〃 17)年度末</t>
  </si>
  <si>
    <t>2006(　〃 18)年度末</t>
  </si>
  <si>
    <t>2007(　〃 19)年度末</t>
  </si>
  <si>
    <t>2008(　〃 20)年度末</t>
  </si>
  <si>
    <t>2009(　〃 21)年度末</t>
  </si>
  <si>
    <t>2010(　〃 22)年度末</t>
  </si>
  <si>
    <t>2011(　〃 23)年度末</t>
  </si>
  <si>
    <t>2012(　〃 24)年度末</t>
  </si>
  <si>
    <t>2013(　〃 25)年度末</t>
  </si>
  <si>
    <t>2014(　〃 26)年度末</t>
  </si>
  <si>
    <t>2015(　〃 27)年度末</t>
  </si>
  <si>
    <t>2016(　〃 28)年度末</t>
  </si>
  <si>
    <t>（注）…2004(平成16)年度までは日本標準産業分類（平成5年10月第10回改定）、2005(平成17)年度から2010(平成22)年度</t>
  </si>
  <si>
    <t>　　　　 までは日本標準産業分類（平成14年3月第11回改定）による集計となっており、対応関係は以下のとおりである。</t>
  </si>
  <si>
    <t>　　  されないもの）に細分化</t>
  </si>
  <si>
    <t>（注2）…2005(平成17)年度より高校就学費が生業扶助として支給されている。</t>
  </si>
  <si>
    <t>2008(平成20)年度</t>
  </si>
  <si>
    <t>75歳以上</t>
  </si>
  <si>
    <t>被　　保　　険　　者　　人　　員
（人）</t>
  </si>
  <si>
    <t>８．後期高齢者医療の状況</t>
  </si>
  <si>
    <t>８－（１）運用状況</t>
  </si>
  <si>
    <t>８－（２）療養の給付状況</t>
  </si>
  <si>
    <t>８－（３）その他の保険給付状況</t>
  </si>
  <si>
    <t>９．厚生年金保険加入・給付状況</t>
  </si>
  <si>
    <t>１０．生活保護状況</t>
  </si>
  <si>
    <t>１０－（１）被保護人員の状況</t>
  </si>
  <si>
    <t>１０－（２）保護費の状況</t>
  </si>
  <si>
    <t>８．後期高齢者医療の状況</t>
  </si>
  <si>
    <t>８－（１）　運用状況</t>
  </si>
  <si>
    <t>８－（２）　療養の給付状況</t>
  </si>
  <si>
    <t>８－（３）　その他の保険給付状況</t>
  </si>
  <si>
    <t>９．厚生年金保険加入･給付状況</t>
  </si>
  <si>
    <t>１０．生活保護状況</t>
  </si>
  <si>
    <t>10－（１）　被保護人員の状況</t>
  </si>
  <si>
    <t>10－（２）　保護費の状況</t>
  </si>
  <si>
    <t xml:space="preserve"> 運 輸 業，
郵 便 業</t>
  </si>
  <si>
    <t xml:space="preserve"> 卸 売 業，
小 売 業</t>
  </si>
  <si>
    <t xml:space="preserve"> 金 融 業，
保 険 業</t>
  </si>
  <si>
    <t>学術研究，
専門・技術
サービス業</t>
  </si>
  <si>
    <t>（注）…日本標準産業分類（2007(平成19)年11月第12回改定）により集計した。</t>
  </si>
  <si>
    <t>７－（１）被保険者の受診状況</t>
  </si>
  <si>
    <t>７－（２）受診状況の内訳</t>
  </si>
  <si>
    <t>７－（１）　被保険者の受診状況</t>
  </si>
  <si>
    <t>７－（２）　受診状況の内訳</t>
  </si>
  <si>
    <t>農業，林業</t>
  </si>
  <si>
    <t>居宅介護</t>
  </si>
  <si>
    <t>重度訪問介護</t>
  </si>
  <si>
    <t>行動援護</t>
  </si>
  <si>
    <t>同行援護</t>
  </si>
  <si>
    <t>生活介護</t>
  </si>
  <si>
    <t>短期入所</t>
  </si>
  <si>
    <t>共同生活援助</t>
  </si>
  <si>
    <t>自立訓練</t>
  </si>
  <si>
    <t>就労移行支援</t>
  </si>
  <si>
    <t>就労継続支援（Ａ・Ｂ型）</t>
  </si>
  <si>
    <t>就労定着支援</t>
  </si>
  <si>
    <t>施設入所支援</t>
  </si>
  <si>
    <t>計画相談支援</t>
  </si>
  <si>
    <t>地域移行支援</t>
  </si>
  <si>
    <t>地域定着支援</t>
  </si>
  <si>
    <t>地域活動支援センター</t>
  </si>
  <si>
    <t>放課後等デイサービス</t>
  </si>
  <si>
    <t>児童発達支援</t>
  </si>
  <si>
    <t>保育所等訪問支援</t>
  </si>
  <si>
    <t>障害児相談支援</t>
  </si>
  <si>
    <t>総数　　　　　　　</t>
  </si>
  <si>
    <t>件        数
（件）</t>
  </si>
  <si>
    <t>入院時食事・生活療養費</t>
  </si>
  <si>
    <t>訪問看護</t>
  </si>
  <si>
    <t>高額療養費</t>
  </si>
  <si>
    <t>高額介護合算療養費</t>
  </si>
  <si>
    <t>受  診  率
（件）</t>
  </si>
  <si>
    <t>（注）…2007(平成19)年度までは老人健康保健法による対象分を除く。 （診療ベース）</t>
  </si>
  <si>
    <t>就職率
（F/B
×100）</t>
  </si>
  <si>
    <t>充足率
（E/D
×100）</t>
  </si>
  <si>
    <t>（注）…受診率は100人当たりの診療件数。</t>
  </si>
  <si>
    <t>（注1）…診療ベース。</t>
  </si>
  <si>
    <t>（注3）…総数の費用額は端数処理の関係で内訳と一致しない場合がある。</t>
  </si>
  <si>
    <t>件数（再掲）</t>
  </si>
  <si>
    <t>（注2）…入院時食事・生活療養費の件数は入院の件数の内数である。</t>
  </si>
  <si>
    <t>2017(　〃 29)年度</t>
  </si>
  <si>
    <t>2018(　〃 30)年度</t>
  </si>
  <si>
    <t>2017(　〃 29)年</t>
  </si>
  <si>
    <t>2018(　〃 30)年</t>
  </si>
  <si>
    <t>(教育）</t>
  </si>
  <si>
    <t>(保育）</t>
  </si>
  <si>
    <t>2017(　〃 29)年度末</t>
  </si>
  <si>
    <t>65～74歳
（障害認定者）</t>
  </si>
  <si>
    <t>1 件 当 り
費  用  額
（円）</t>
  </si>
  <si>
    <t>1 人 当 り
費  用  額
（円）</t>
  </si>
  <si>
    <t>費        用
（千円）</t>
  </si>
  <si>
    <t>（注1）…2014(平成26)年度より就労自立給付金が追加されている。</t>
  </si>
  <si>
    <t>鉱業，採石業，砂利採取業</t>
  </si>
  <si>
    <t>建　　設　　業</t>
  </si>
  <si>
    <t>製    造    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</si>
  <si>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</si>
  <si>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</si>
  <si>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</si>
  <si>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</si>
  <si>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</si>
  <si>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</si>
  <si>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</si>
  <si>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</si>
  <si>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</si>
  <si>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</si>
  <si>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</si>
  <si>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 ー ビ ス 業</t>
  </si>
  <si>
    <t>情報通信業</t>
  </si>
  <si>
    <t>運輸業，郵便業</t>
  </si>
  <si>
    <t>金融業，保険業</t>
  </si>
  <si>
    <t>不動産業，物品賃貸業</t>
  </si>
  <si>
    <t>学術研究，専門・技術サービス業</t>
  </si>
  <si>
    <t>宿泊業，飲食サービス業</t>
  </si>
  <si>
    <t>生活関連サービス業，娯楽業</t>
  </si>
  <si>
    <t>教育，学習支援業</t>
  </si>
  <si>
    <t>医療，福祉</t>
  </si>
  <si>
    <t>サービス業</t>
  </si>
  <si>
    <t>2019(　〃 31)年</t>
  </si>
  <si>
    <t>2019(　〃 31)年</t>
  </si>
  <si>
    <t>（注）…高額介護合算療養費の支給対象者への勧奨時期が、2018(平成30)年度より1月末から3月末へ変更となった。</t>
  </si>
  <si>
    <t>2019(令和元)年度</t>
  </si>
  <si>
    <t>2019(令和元)年度</t>
  </si>
  <si>
    <t xml:space="preserve">   2月</t>
  </si>
  <si>
    <t>3月</t>
  </si>
  <si>
    <t>2月</t>
  </si>
  <si>
    <t>2018(　〃 30)年度</t>
  </si>
  <si>
    <t>男</t>
  </si>
  <si>
    <t>女</t>
  </si>
  <si>
    <t>2018(　〃 30)年度</t>
  </si>
  <si>
    <t>求人</t>
  </si>
  <si>
    <t>2019(令和元)年度</t>
  </si>
  <si>
    <t>2019(令和元)年</t>
  </si>
  <si>
    <t>2020(令和  2)年</t>
  </si>
  <si>
    <t>(教育）</t>
  </si>
  <si>
    <t>(保育）</t>
  </si>
  <si>
    <t>2018(　〃 30)年度末</t>
  </si>
  <si>
    <t>2019(令和元)年度末</t>
  </si>
  <si>
    <t>2018(　〃 30)年度</t>
  </si>
  <si>
    <t>2019(令和元)年度</t>
  </si>
  <si>
    <t>2018(　〃 30)年度</t>
  </si>
  <si>
    <t>2019(令和元)年度</t>
  </si>
  <si>
    <t>2018(　〃 30)年度</t>
  </si>
  <si>
    <t>2018(　〃 30)年度</t>
  </si>
  <si>
    <t>2019(令和元)年度</t>
  </si>
  <si>
    <t>2019(令和元)年度</t>
  </si>
  <si>
    <t>2020(令和  2)年</t>
  </si>
  <si>
    <t>（注3）…2018(平成30)年度より進学準備給付金が追加されている。</t>
  </si>
  <si>
    <t>（注2）…2015(平成27)年度をもって冬季薪炭費は廃止された。</t>
  </si>
  <si>
    <t>2019(  〃 31)年</t>
  </si>
  <si>
    <t>電気･ガス･熱供給･水道業</t>
  </si>
  <si>
    <t>砂　 　利
採 取 業</t>
  </si>
  <si>
    <t>鉱　 業，
採石業，</t>
  </si>
  <si>
    <t>電　 気・
ガ　 ス ・
熱供給・
水 道 業</t>
  </si>
  <si>
    <t>不動産業，
物　 　品
賃 貸 業</t>
  </si>
  <si>
    <t xml:space="preserve"> 宿 泊 業 ，
飲        食
サービス業</t>
  </si>
  <si>
    <t>生活関連
サービス業
，娯 楽 業</t>
  </si>
  <si>
    <t xml:space="preserve"> 教    育，
学　 　習
支 援 業</t>
  </si>
  <si>
    <t>複　　合
サービス
事　　業</t>
  </si>
  <si>
    <t>分類不能の
産   　　 業</t>
  </si>
  <si>
    <t>年　　　　　次
(教育認定)
(保育認定)</t>
  </si>
  <si>
    <t>被  保 護
実世帯数</t>
  </si>
  <si>
    <t>冬　　　季
薪炭費</t>
  </si>
  <si>
    <t>施　　　設
事務費</t>
  </si>
  <si>
    <t>就労自立
給　付　金</t>
  </si>
  <si>
    <t>進学準備
給　付　金</t>
  </si>
  <si>
    <t>サービス業
他に分類
され ない
も　の</t>
  </si>
  <si>
    <t>公    務
他に分類
されるもの
を除く 
・その他</t>
  </si>
  <si>
    <t>う      ち
保育士数</t>
  </si>
  <si>
    <t>（注2）…2005(平成17)年度より求職申込書の「性別」欄の記載が任意になったため、男女の合計が</t>
  </si>
  <si>
    <t>　　　　　年度計と一致しない場合がある。</t>
  </si>
  <si>
    <t>5月</t>
  </si>
  <si>
    <t>2021(　〃  3)年</t>
  </si>
  <si>
    <t>2020(　〃   2)年度</t>
  </si>
  <si>
    <t>2020(　〃   2)年度</t>
  </si>
  <si>
    <t>2020(　〃   2)年度</t>
  </si>
  <si>
    <t>2020(　〃   2)年</t>
  </si>
  <si>
    <t>2021(　〃   3)年</t>
  </si>
  <si>
    <t>2021(　〃   3)年</t>
  </si>
  <si>
    <t>2020(　〃   2)年度末</t>
  </si>
  <si>
    <t>2020(　〃   2)年度</t>
  </si>
  <si>
    <t>2020(　〃   2)年度</t>
  </si>
  <si>
    <t>2020(　〃   2)年度</t>
  </si>
  <si>
    <t>2020(　〃   2)年度</t>
  </si>
  <si>
    <t>自立生活援助</t>
  </si>
  <si>
    <t>６－（５）　年金生活者支援給付金給付状況</t>
  </si>
  <si>
    <t>補足的老齢年金</t>
  </si>
  <si>
    <t>2020(　〃  2)年度</t>
  </si>
  <si>
    <t>資料…市医療年金課・各行政センター市民課　　　</t>
  </si>
  <si>
    <t>（注5）…自立生活援助は2021（令和3）年度より新規事業として設立。</t>
  </si>
  <si>
    <t>資料…市医療年金課</t>
  </si>
  <si>
    <t>2021(　〃   3)年度</t>
  </si>
  <si>
    <t>2021(令和 3)年4月</t>
  </si>
  <si>
    <t>2022(　〃 4)年1月</t>
  </si>
  <si>
    <t>2021(　〃   3)年度</t>
  </si>
  <si>
    <t>2021(令和 3)年4月</t>
  </si>
  <si>
    <t>2021(　〃   3)年度</t>
  </si>
  <si>
    <t>2021(令和 3)年9月末現在</t>
  </si>
  <si>
    <t>2021(令和 3)年9月末現在</t>
  </si>
  <si>
    <t>2021(令和 3)年9月末現在</t>
  </si>
  <si>
    <t>2021(　〃   3)年</t>
  </si>
  <si>
    <t>2022(　〃   4)年</t>
  </si>
  <si>
    <t>2022(　〃   4)年</t>
  </si>
  <si>
    <t>2022(　〃  4)年</t>
  </si>
  <si>
    <t>2022(令和 4)年12月末現在</t>
  </si>
  <si>
    <t>2021(　〃   3)年度末</t>
  </si>
  <si>
    <t>2021(　〃   3)年度</t>
  </si>
  <si>
    <t>2021(　〃  3)年度</t>
  </si>
  <si>
    <t>2021(　〃   3)年度</t>
  </si>
  <si>
    <t>2021(　〃   3)年度</t>
  </si>
  <si>
    <t>2021(　〃   3)年度</t>
  </si>
  <si>
    <t>-</t>
  </si>
  <si>
    <t>教育，学習支援業</t>
  </si>
  <si>
    <t>（単位：件、人、千円）</t>
  </si>
  <si>
    <t>（単位：時間）</t>
  </si>
  <si>
    <t>（単位：円）</t>
  </si>
  <si>
    <t>資料…市社会援護課・障がい福祉課・介護高齢課・こども育成課・こども支援課・児童発達支援センター・各行政センター</t>
  </si>
  <si>
    <t xml:space="preserve">（単位：人） </t>
  </si>
  <si>
    <t>（単位：件、千円）</t>
  </si>
  <si>
    <t>（単位：事業所、人、千円、件）</t>
  </si>
  <si>
    <t>資料…市社会援護課・各行政センター保健福祉課</t>
  </si>
  <si>
    <t>（注）…2019（令和元）年10月1日に本制度が施行された。</t>
  </si>
  <si>
    <t>（注2）…明治44年4月2日から大正5年4月1日までに生まれ、保険料納付済期間が1年未満で、</t>
  </si>
  <si>
    <t>　　　　　かつ保険料納付済期間と免除期間を合わせた期間が生年月日に応じて4年1か月から7年1か月以上ある方。</t>
  </si>
  <si>
    <t>（注1）…明治44年4月1日以前に生まれた方。</t>
  </si>
  <si>
    <t>（注2）…2006(平成18)年から2022（令和4）年まで公立には認可外保育所（阿寒地区）を含む。</t>
  </si>
  <si>
    <t>４－（１）保育所の概要</t>
  </si>
  <si>
    <t>４－（２）地域型保育事業施設の概要</t>
  </si>
  <si>
    <t>４－（３）認定こども園の概要</t>
  </si>
  <si>
    <t>（注2）…2015(平成27)年より地域型保育事業施設が創設された。</t>
  </si>
  <si>
    <t>（注2）…2016(平成28)年より認定こども園が創設された。</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</si>
</sst>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_ "/>
    <numFmt numFmtId="178" formatCode="0.0_);[Red]\(0.0\)"/>
    <numFmt numFmtId="179" formatCode="0.0_ "/>
    <numFmt numFmtId="180" formatCode="[=0]&quot;-&quot;;#,##0.00"/>
    <numFmt numFmtId="181" formatCode="0.0_ ;[Red]\-0.0\ "/>
    <numFmt numFmtId="182" formatCode="0_ "/>
    <numFmt numFmtId="183" formatCode="_ * #,##0.0_ ;_ * \-#,##0.0_ ;_ * &quot;-&quot;_ ;_ @_ "/>
    <numFmt numFmtId="184" formatCode="_ * #,##0.00_ ;_ * \-#,##0.00_ ;_ * &quot;-&quot;_ ;_ @_ "/>
    <numFmt numFmtId="185" formatCode="_ * #,##0.0_ ;_ * \-#,##0.0_ ;_ * &quot;-&quot;?_ ;_ @_ "/>
    <numFmt numFmtId="186" formatCode="#,##0.0_ "/>
    <numFmt numFmtId="187" formatCode="&quot;Yes&quot;;&quot;Yes&quot;;&quot;No&quot;"/>
    <numFmt numFmtId="188" formatCode="&quot;True&quot;;&quot;True&quot;;&quot;False&quot;"/>
    <numFmt numFmtId="189" formatCode="&quot;On&quot;;&quot;On&quot;;&quot;Off&quot;"/>
    <numFmt numFmtId="190" formatCode="[$€-2]\ #,##0.00_);[Red]\([$€-2]\ #,##0.00\)"/>
    <numFmt numFmtId="191" formatCode="0.000000_ "/>
    <numFmt numFmtId="192" formatCode="0.00000_ "/>
    <numFmt numFmtId="193" formatCode="0.0000_ "/>
    <numFmt numFmtId="194" formatCode="0.000_ "/>
    <numFmt numFmtId="195" formatCode="_ * #,##0.000_ ;_ * \-#,##0.000_ ;_ * &quot;-&quot;???_ ;_ @_ "/>
    <numFmt numFmtId="196" formatCode="#,##0.0;[Red]\-#,##0.0"/>
    <numFmt numFmtId="197" formatCode="#,##0.000;[Red]\-#,##0.000"/>
    <numFmt numFmtId="198" formatCode="#,##0_ "/>
    <numFmt numFmtId="199" formatCode="0.0%"/>
    <numFmt numFmtId="200" formatCode="#,##0_);[Red]\(#,##0\)"/>
    <numFmt numFmtId="201" formatCode="#,##0.0_);[Red]\(#,##0.0\)"/>
    <numFmt numFmtId="202" formatCode="0_);[Red]\(0\)"/>
    <numFmt numFmtId="203" formatCode="0.00_);[Red]\(0.00\)"/>
    <numFmt numFmtId="204" formatCode="#,###"/>
    <numFmt numFmtId="205" formatCode="#,##0;&quot;△ &quot;#,##0"/>
    <numFmt numFmtId="206" formatCode="_ * #,##0.00_ ;_ * \-#,##0.00_ ;_ * &quot;-&quot;?_ ;_ @_ "/>
    <numFmt numFmtId="207" formatCode="_ * #,##0_ ;_ * \-#,##0_ ;_ * &quot;-&quot;?_ ;_ @_ "/>
    <numFmt numFmtId="208" formatCode="[$]ggge&quot;年&quot;m&quot;月&quot;d&quot;日&quot;;@"/>
    <numFmt numFmtId="209" formatCode="[$-411]gge&quot;年&quot;m&quot;月&quot;d&quot;日&quot;;@"/>
    <numFmt numFmtId="210" formatCode="[$]gge&quot;年&quot;m&quot;月&quot;d&quot;日&quot;;@"/>
  </numFmts>
  <fonts count="70">
    <font>
      <sz val="11"/>
      <name val="ＭＳ Ｐゴシック"/>
      <family val="3"/>
    </font>
    <font>
      <sz val="6"/>
      <name val="ＭＳ Ｐゴシック"/>
      <family val="3"/>
    </font>
    <font>
      <sz val="10"/>
      <name val="ＭＳ Ｐゴシック"/>
      <family val="3"/>
    </font>
    <font>
      <sz val="10"/>
      <name val="ＭＳ Ｐ明朝"/>
      <family val="1"/>
    </font>
    <font>
      <sz val="6"/>
      <name val="ＭＳ Ｐ明朝"/>
      <family val="1"/>
    </font>
    <font>
      <b/>
      <sz val="10"/>
      <name val="ＭＳ Ｐ明朝"/>
      <family val="1"/>
    </font>
    <font>
      <b/>
      <sz val="12"/>
      <name val="ＭＳ Ｐ明朝"/>
      <family val="1"/>
    </font>
    <font>
      <b/>
      <sz val="16"/>
      <name val="ＭＳ Ｐ明朝"/>
      <family val="1"/>
    </font>
    <font>
      <sz val="12"/>
      <name val="ＭＳ Ｐ明朝"/>
      <family val="1"/>
    </font>
    <font>
      <b/>
      <sz val="11"/>
      <name val="ＭＳ Ｐ明朝"/>
      <family val="1"/>
    </font>
    <font>
      <sz val="11"/>
      <name val="ＭＳ Ｐ明朝"/>
      <family val="1"/>
    </font>
    <font>
      <sz val="9"/>
      <name val="ＭＳ Ｐ明朝"/>
      <family val="1"/>
    </font>
    <font>
      <i/>
      <sz val="10"/>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b/>
      <sz val="14"/>
      <name val="ＭＳ Ｐゴシック"/>
      <family val="3"/>
    </font>
    <font>
      <sz val="7"/>
      <name val="ＭＳ Ｐ明朝"/>
      <family val="1"/>
    </font>
    <font>
      <sz val="10"/>
      <color indexed="10"/>
      <name val="ＭＳ Ｐ明朝"/>
      <family val="1"/>
    </font>
    <font>
      <b/>
      <sz val="11"/>
      <name val="ＭＳ Ｐゴシック"/>
      <family val="3"/>
    </font>
    <font>
      <sz val="8.5"/>
      <name val="ＭＳ Ｐ明朝"/>
      <family val="1"/>
    </font>
    <font>
      <sz val="9.5"/>
      <name val="ＭＳ Ｐ明朝"/>
      <family val="1"/>
    </font>
    <font>
      <sz val="6"/>
      <name val="ＭＳ ゴシック"/>
      <family val="3"/>
    </font>
    <font>
      <sz val="7.5"/>
      <name val="ＭＳ Ｐ明朝"/>
      <family val="1"/>
    </font>
    <font>
      <sz val="6.5"/>
      <name val="ＭＳ Ｐ明朝"/>
      <family val="1"/>
    </font>
    <font>
      <sz val="9"/>
      <name val="ＭＳ Ｐゴシック"/>
      <family val="3"/>
    </font>
    <font>
      <b/>
      <sz val="11"/>
      <color indexed="6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0"/>
      <color indexed="8"/>
      <name val="ＭＳ Ｐゴシック"/>
      <family val="3"/>
    </font>
    <font>
      <sz val="9"/>
      <color indexed="10"/>
      <name val="HGｺﾞｼｯｸM"/>
      <family val="3"/>
    </font>
    <font>
      <b/>
      <sz val="11"/>
      <color indexed="10"/>
      <name val="ＭＳ Ｐゴシック"/>
      <family val="3"/>
    </font>
    <font>
      <b/>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0"/>
      <color theme="1"/>
      <name val="ＭＳ Ｐゴシック"/>
      <family val="3"/>
    </font>
    <font>
      <sz val="9"/>
      <color rgb="FFFF0000"/>
      <name val="HGｺﾞｼｯｸM"/>
      <family val="3"/>
    </font>
    <font>
      <b/>
      <sz val="11"/>
      <color rgb="FFFF0000"/>
      <name val="ＭＳ Ｐゴシック"/>
      <family val="3"/>
    </font>
    <font>
      <b/>
      <sz val="10"/>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style="hair"/>
      <right style="hair"/>
      <top>
        <color indexed="63"/>
      </top>
      <bottom style="thin"/>
    </border>
    <border>
      <left style="hair"/>
      <right>
        <color indexed="63"/>
      </right>
      <top>
        <color indexed="63"/>
      </top>
      <bottom>
        <color indexed="63"/>
      </bottom>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hair"/>
      <right style="hair"/>
      <top style="thin"/>
      <bottom style="hair"/>
    </border>
    <border>
      <left style="hair"/>
      <right style="thin"/>
      <top style="hair"/>
      <bottom style="hair"/>
    </border>
    <border>
      <left style="hair"/>
      <right style="thin"/>
      <top>
        <color indexed="63"/>
      </top>
      <bottom>
        <color indexed="63"/>
      </bottom>
    </border>
    <border>
      <left style="thin"/>
      <right style="hair"/>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style="thin"/>
      <right style="hair"/>
      <top>
        <color indexed="63"/>
      </top>
      <bottom>
        <color indexed="63"/>
      </bottom>
    </border>
    <border>
      <left style="hair"/>
      <right>
        <color indexed="63"/>
      </right>
      <top style="thin"/>
      <bottom style="hair"/>
    </border>
    <border>
      <left>
        <color indexed="63"/>
      </left>
      <right>
        <color indexed="63"/>
      </right>
      <top>
        <color indexed="63"/>
      </top>
      <bottom style="hair"/>
    </border>
    <border>
      <left>
        <color indexed="63"/>
      </left>
      <right style="hair"/>
      <top style="hair"/>
      <bottom>
        <color indexed="63"/>
      </bottom>
    </border>
    <border>
      <left style="hair"/>
      <right style="thin"/>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style="hair"/>
      <right style="hair"/>
      <top>
        <color indexed="63"/>
      </top>
      <bottom style="hair"/>
    </border>
    <border>
      <left style="hair"/>
      <right style="thin"/>
      <top style="thin"/>
      <bottom style="hair"/>
    </border>
    <border>
      <left>
        <color indexed="63"/>
      </left>
      <right style="hair"/>
      <top style="thin"/>
      <bottom style="hair"/>
    </border>
    <border>
      <left style="hair"/>
      <right style="thin"/>
      <top>
        <color indexed="63"/>
      </top>
      <bottom style="hair"/>
    </border>
    <border>
      <left>
        <color indexed="63"/>
      </left>
      <right>
        <color indexed="63"/>
      </right>
      <top style="thin"/>
      <bottom>
        <color indexed="63"/>
      </bottom>
    </border>
    <border>
      <left style="thin"/>
      <right>
        <color indexed="63"/>
      </right>
      <top>
        <color indexed="63"/>
      </top>
      <bottom style="hair"/>
    </border>
    <border>
      <left style="hair"/>
      <right style="hair"/>
      <top style="thin"/>
      <bottom>
        <color indexed="63"/>
      </bottom>
    </border>
    <border>
      <left style="hair"/>
      <right>
        <color indexed="63"/>
      </right>
      <top style="thin"/>
      <bottom>
        <color indexed="63"/>
      </bottom>
    </border>
    <border>
      <left style="thin"/>
      <right>
        <color indexed="63"/>
      </right>
      <top>
        <color indexed="63"/>
      </top>
      <bottom>
        <color indexed="63"/>
      </bottom>
    </border>
    <border>
      <left style="hair"/>
      <right style="thin"/>
      <top>
        <color indexed="63"/>
      </top>
      <bottom style="thin"/>
    </border>
    <border>
      <left>
        <color indexed="63"/>
      </left>
      <right style="hair"/>
      <top style="hair"/>
      <bottom style="hair"/>
    </border>
    <border>
      <left>
        <color indexed="63"/>
      </left>
      <right style="hair"/>
      <top style="thin"/>
      <bottom>
        <color indexed="63"/>
      </bottom>
    </border>
    <border>
      <left>
        <color indexed="63"/>
      </left>
      <right>
        <color indexed="63"/>
      </right>
      <top style="thin"/>
      <bottom style="hair"/>
    </border>
    <border>
      <left>
        <color indexed="63"/>
      </left>
      <right>
        <color indexed="63"/>
      </right>
      <top style="hair"/>
      <bottom style="hair"/>
    </border>
    <border>
      <left style="thin"/>
      <right>
        <color indexed="63"/>
      </right>
      <top style="thin"/>
      <bottom>
        <color indexed="63"/>
      </bottom>
    </border>
    <border>
      <left style="thin"/>
      <right style="hair"/>
      <top>
        <color indexed="63"/>
      </top>
      <bottom style="thin"/>
    </border>
    <border>
      <left>
        <color indexed="63"/>
      </left>
      <right style="thin"/>
      <top style="thin"/>
      <bottom style="hair"/>
    </border>
    <border>
      <left style="thin"/>
      <right>
        <color indexed="63"/>
      </right>
      <top style="hair"/>
      <bottom style="hair"/>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0" fillId="0" borderId="0">
      <alignment/>
      <protection/>
    </xf>
    <xf numFmtId="0" fontId="15" fillId="0" borderId="0" applyNumberFormat="0" applyFill="0" applyBorder="0" applyAlignment="0" applyProtection="0"/>
    <xf numFmtId="0" fontId="64" fillId="31" borderId="0" applyNumberFormat="0" applyBorder="0" applyAlignment="0" applyProtection="0"/>
  </cellStyleXfs>
  <cellXfs count="698">
    <xf numFmtId="0" fontId="0" fillId="0" borderId="0" xfId="0" applyAlignment="1">
      <alignment/>
    </xf>
    <xf numFmtId="41" fontId="3" fillId="0" borderId="10" xfId="49" applyNumberFormat="1" applyFont="1" applyFill="1" applyBorder="1" applyAlignment="1">
      <alignment vertical="center"/>
    </xf>
    <xf numFmtId="41" fontId="3" fillId="0" borderId="11" xfId="49" applyNumberFormat="1" applyFont="1" applyFill="1" applyBorder="1" applyAlignment="1">
      <alignment vertical="center"/>
    </xf>
    <xf numFmtId="41" fontId="3" fillId="0" borderId="0" xfId="49" applyNumberFormat="1"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quotePrefix="1">
      <alignment horizontal="left" vertical="center"/>
    </xf>
    <xf numFmtId="0" fontId="3" fillId="0" borderId="0" xfId="0" applyFont="1" applyFill="1" applyBorder="1" applyAlignment="1">
      <alignment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Alignment="1">
      <alignment vertical="center"/>
    </xf>
    <xf numFmtId="38" fontId="3" fillId="0" borderId="0" xfId="49" applyFont="1" applyFill="1" applyBorder="1" applyAlignment="1">
      <alignment horizontal="center" vertical="center"/>
    </xf>
    <xf numFmtId="179" fontId="3" fillId="0" borderId="0" xfId="0" applyNumberFormat="1" applyFont="1" applyFill="1" applyBorder="1" applyAlignment="1">
      <alignment vertical="center"/>
    </xf>
    <xf numFmtId="38" fontId="3" fillId="0" borderId="0" xfId="49" applyNumberFormat="1" applyFont="1" applyFill="1" applyBorder="1" applyAlignment="1">
      <alignment vertical="center"/>
    </xf>
    <xf numFmtId="38" fontId="3" fillId="0" borderId="0" xfId="49" applyFont="1" applyFill="1" applyBorder="1" applyAlignment="1">
      <alignment vertical="center"/>
    </xf>
    <xf numFmtId="41" fontId="3" fillId="0" borderId="12" xfId="49" applyNumberFormat="1" applyFont="1" applyFill="1" applyBorder="1" applyAlignment="1">
      <alignment vertical="center"/>
    </xf>
    <xf numFmtId="183" fontId="3" fillId="0" borderId="10" xfId="0" applyNumberFormat="1" applyFont="1" applyFill="1" applyBorder="1" applyAlignment="1">
      <alignment vertical="center"/>
    </xf>
    <xf numFmtId="0" fontId="3" fillId="0" borderId="0" xfId="0" applyFont="1" applyFill="1" applyAlignment="1">
      <alignment horizontal="left" vertical="center"/>
    </xf>
    <xf numFmtId="41" fontId="11" fillId="0" borderId="0" xfId="49" applyNumberFormat="1" applyFont="1" applyFill="1" applyBorder="1" applyAlignment="1">
      <alignment vertical="center"/>
    </xf>
    <xf numFmtId="41" fontId="3" fillId="0" borderId="10" xfId="49" applyNumberFormat="1" applyFont="1" applyFill="1" applyBorder="1" applyAlignment="1">
      <alignment horizontal="right" vertical="center"/>
    </xf>
    <xf numFmtId="41" fontId="3" fillId="0" borderId="12" xfId="49" applyNumberFormat="1" applyFont="1" applyFill="1" applyBorder="1" applyAlignment="1">
      <alignment horizontal="right" vertical="center"/>
    </xf>
    <xf numFmtId="0" fontId="7" fillId="0" borderId="0" xfId="0" applyFont="1" applyFill="1" applyAlignment="1">
      <alignment horizontal="center" vertical="center"/>
    </xf>
    <xf numFmtId="38" fontId="3" fillId="0" borderId="0" xfId="49" applyFont="1" applyFill="1" applyAlignment="1">
      <alignment vertical="center"/>
    </xf>
    <xf numFmtId="0" fontId="3" fillId="0" borderId="0" xfId="0" applyFont="1" applyFill="1" applyAlignment="1">
      <alignment horizontal="right" vertical="center"/>
    </xf>
    <xf numFmtId="41" fontId="11" fillId="0" borderId="0" xfId="0" applyNumberFormat="1"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41" fontId="3" fillId="0" borderId="0" xfId="0" applyNumberFormat="1" applyFont="1" applyFill="1" applyBorder="1" applyAlignment="1">
      <alignment vertical="center"/>
    </xf>
    <xf numFmtId="41" fontId="3" fillId="0" borderId="10" xfId="0" applyNumberFormat="1" applyFont="1" applyFill="1" applyBorder="1" applyAlignment="1">
      <alignment vertical="center"/>
    </xf>
    <xf numFmtId="41" fontId="3" fillId="0" borderId="12" xfId="0" applyNumberFormat="1" applyFont="1" applyFill="1" applyBorder="1" applyAlignment="1">
      <alignment vertical="center"/>
    </xf>
    <xf numFmtId="38" fontId="3" fillId="0" borderId="0" xfId="0" applyNumberFormat="1" applyFont="1" applyFill="1" applyAlignment="1">
      <alignment vertical="center"/>
    </xf>
    <xf numFmtId="49" fontId="3" fillId="0" borderId="0" xfId="0" applyNumberFormat="1" applyFont="1" applyFill="1" applyAlignment="1">
      <alignment horizontal="left" vertical="center"/>
    </xf>
    <xf numFmtId="41" fontId="3" fillId="0" borderId="15" xfId="0" applyNumberFormat="1" applyFont="1" applyFill="1" applyBorder="1" applyAlignment="1">
      <alignment vertical="center"/>
    </xf>
    <xf numFmtId="182" fontId="3" fillId="0" borderId="0" xfId="0" applyNumberFormat="1" applyFont="1" applyFill="1" applyAlignment="1">
      <alignment horizontal="center" vertical="center"/>
    </xf>
    <xf numFmtId="0" fontId="3" fillId="0" borderId="15"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quotePrefix="1">
      <alignment horizontal="center" vertical="center"/>
    </xf>
    <xf numFmtId="0" fontId="3" fillId="0" borderId="0" xfId="0" applyFont="1" applyFill="1" applyBorder="1" applyAlignment="1" quotePrefix="1">
      <alignment horizontal="right" vertical="center"/>
    </xf>
    <xf numFmtId="0" fontId="12" fillId="0" borderId="0" xfId="0" applyFont="1" applyFill="1" applyAlignment="1">
      <alignment vertical="center"/>
    </xf>
    <xf numFmtId="0" fontId="3" fillId="0" borderId="0" xfId="0" applyFont="1" applyFill="1" applyBorder="1" applyAlignment="1" quotePrefix="1">
      <alignment horizontal="left" vertical="center"/>
    </xf>
    <xf numFmtId="181" fontId="3" fillId="0" borderId="16" xfId="0" applyNumberFormat="1" applyFont="1" applyFill="1" applyBorder="1" applyAlignment="1">
      <alignment horizontal="right" vertical="center"/>
    </xf>
    <xf numFmtId="41" fontId="3" fillId="0" borderId="10" xfId="0" applyNumberFormat="1" applyFont="1" applyFill="1" applyBorder="1" applyAlignment="1">
      <alignment horizontal="right" vertical="center"/>
    </xf>
    <xf numFmtId="181" fontId="3" fillId="0" borderId="12" xfId="0" applyNumberFormat="1" applyFont="1" applyFill="1" applyBorder="1" applyAlignment="1">
      <alignment horizontal="right" vertical="center"/>
    </xf>
    <xf numFmtId="41" fontId="3" fillId="0" borderId="11" xfId="0" applyNumberFormat="1" applyFont="1" applyFill="1" applyBorder="1" applyAlignment="1">
      <alignment horizontal="right" vertical="center"/>
    </xf>
    <xf numFmtId="176" fontId="3" fillId="0" borderId="0" xfId="0" applyNumberFormat="1" applyFont="1" applyFill="1" applyAlignment="1">
      <alignment vertical="center"/>
    </xf>
    <xf numFmtId="176" fontId="3" fillId="0" borderId="0" xfId="0" applyNumberFormat="1" applyFont="1" applyFill="1" applyAlignment="1">
      <alignment horizontal="left" vertical="center"/>
    </xf>
    <xf numFmtId="176" fontId="3" fillId="0" borderId="0" xfId="0" applyNumberFormat="1" applyFont="1" applyFill="1" applyAlignment="1" quotePrefix="1">
      <alignment horizontal="left" vertical="center"/>
    </xf>
    <xf numFmtId="176" fontId="3" fillId="0" borderId="0" xfId="0" applyNumberFormat="1" applyFont="1" applyFill="1" applyAlignment="1">
      <alignment horizontal="right" vertical="center"/>
    </xf>
    <xf numFmtId="176" fontId="3" fillId="0" borderId="17"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41" fontId="3" fillId="0" borderId="19" xfId="49" applyNumberFormat="1" applyFont="1" applyFill="1" applyBorder="1" applyAlignment="1">
      <alignment horizontal="right" vertical="center"/>
    </xf>
    <xf numFmtId="176" fontId="3" fillId="0" borderId="20" xfId="0" applyNumberFormat="1" applyFont="1" applyFill="1" applyBorder="1" applyAlignment="1">
      <alignment vertical="center"/>
    </xf>
    <xf numFmtId="176" fontId="3" fillId="0" borderId="21" xfId="0" applyNumberFormat="1" applyFont="1" applyFill="1" applyBorder="1" applyAlignment="1">
      <alignment vertical="center"/>
    </xf>
    <xf numFmtId="176" fontId="3" fillId="0" borderId="22" xfId="0" applyNumberFormat="1" applyFont="1" applyFill="1" applyBorder="1" applyAlignment="1" quotePrefix="1">
      <alignment horizontal="center" vertical="center"/>
    </xf>
    <xf numFmtId="176" fontId="3" fillId="0" borderId="23"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quotePrefix="1">
      <alignment horizontal="center" vertical="center"/>
    </xf>
    <xf numFmtId="176" fontId="3" fillId="0" borderId="24" xfId="0" applyNumberFormat="1" applyFont="1" applyFill="1" applyBorder="1" applyAlignment="1">
      <alignment horizontal="center" vertical="center"/>
    </xf>
    <xf numFmtId="176" fontId="3" fillId="0" borderId="22" xfId="0" applyNumberFormat="1" applyFont="1" applyFill="1" applyBorder="1" applyAlignment="1">
      <alignment vertical="center"/>
    </xf>
    <xf numFmtId="176" fontId="3" fillId="0" borderId="25" xfId="0" applyNumberFormat="1" applyFont="1" applyFill="1" applyBorder="1" applyAlignment="1">
      <alignment vertical="center"/>
    </xf>
    <xf numFmtId="176" fontId="3" fillId="0" borderId="16" xfId="0" applyNumberFormat="1" applyFont="1" applyFill="1" applyBorder="1" applyAlignment="1">
      <alignment vertical="center"/>
    </xf>
    <xf numFmtId="176" fontId="3" fillId="0" borderId="26" xfId="0" applyNumberFormat="1" applyFont="1" applyFill="1" applyBorder="1" applyAlignment="1">
      <alignment vertical="center"/>
    </xf>
    <xf numFmtId="176" fontId="3" fillId="0" borderId="27" xfId="0" applyNumberFormat="1" applyFont="1" applyFill="1" applyBorder="1" applyAlignment="1">
      <alignment vertical="center"/>
    </xf>
    <xf numFmtId="176" fontId="3" fillId="0" borderId="12" xfId="0" applyNumberFormat="1" applyFont="1" applyFill="1" applyBorder="1" applyAlignment="1">
      <alignment vertical="center"/>
    </xf>
    <xf numFmtId="176" fontId="3" fillId="0" borderId="19" xfId="0" applyNumberFormat="1" applyFont="1" applyFill="1" applyBorder="1" applyAlignment="1">
      <alignment vertical="center"/>
    </xf>
    <xf numFmtId="176" fontId="3" fillId="0" borderId="12" xfId="0" applyNumberFormat="1" applyFont="1" applyFill="1" applyBorder="1" applyAlignment="1" quotePrefix="1">
      <alignment horizontal="center" vertical="center" textRotation="255"/>
    </xf>
    <xf numFmtId="176" fontId="3" fillId="0" borderId="12" xfId="0" applyNumberFormat="1" applyFont="1" applyFill="1" applyBorder="1" applyAlignment="1">
      <alignment horizontal="center" vertical="center" textRotation="255"/>
    </xf>
    <xf numFmtId="176" fontId="3" fillId="0" borderId="16" xfId="0" applyNumberFormat="1" applyFont="1" applyFill="1" applyBorder="1" applyAlignment="1">
      <alignment horizontal="center" vertical="center" textRotation="255"/>
    </xf>
    <xf numFmtId="176" fontId="3" fillId="0" borderId="26" xfId="0" applyNumberFormat="1" applyFont="1" applyFill="1" applyBorder="1" applyAlignment="1" quotePrefix="1">
      <alignment horizontal="center" vertical="center" wrapText="1"/>
    </xf>
    <xf numFmtId="176" fontId="3" fillId="0" borderId="21" xfId="0" applyNumberFormat="1" applyFont="1" applyFill="1" applyBorder="1" applyAlignment="1" quotePrefix="1">
      <alignment horizontal="center" vertical="center" wrapText="1"/>
    </xf>
    <xf numFmtId="176" fontId="3" fillId="0" borderId="22" xfId="0" applyNumberFormat="1" applyFont="1" applyFill="1" applyBorder="1" applyAlignment="1" quotePrefix="1">
      <alignment horizontal="center" vertical="center" wrapText="1"/>
    </xf>
    <xf numFmtId="176" fontId="3" fillId="0" borderId="0" xfId="0" applyNumberFormat="1" applyFont="1" applyFill="1" applyBorder="1" applyAlignment="1" quotePrefix="1">
      <alignment horizontal="center" vertical="center" wrapText="1"/>
    </xf>
    <xf numFmtId="176" fontId="3" fillId="0" borderId="28" xfId="0" applyNumberFormat="1" applyFont="1" applyFill="1" applyBorder="1" applyAlignment="1">
      <alignment vertical="center"/>
    </xf>
    <xf numFmtId="176" fontId="3" fillId="0" borderId="29" xfId="0" applyNumberFormat="1" applyFont="1" applyFill="1" applyBorder="1" applyAlignment="1">
      <alignment vertical="center"/>
    </xf>
    <xf numFmtId="180" fontId="3" fillId="0" borderId="16" xfId="0" applyNumberFormat="1" applyFont="1" applyFill="1" applyBorder="1" applyAlignment="1" quotePrefix="1">
      <alignment horizontal="center" vertical="center" textRotation="255"/>
    </xf>
    <xf numFmtId="180" fontId="3" fillId="0" borderId="21" xfId="0" applyNumberFormat="1" applyFont="1" applyFill="1" applyBorder="1" applyAlignment="1" quotePrefix="1">
      <alignment horizontal="center" vertical="center"/>
    </xf>
    <xf numFmtId="180" fontId="10" fillId="0" borderId="0" xfId="0" applyNumberFormat="1" applyFont="1" applyFill="1" applyAlignment="1">
      <alignment vertical="center"/>
    </xf>
    <xf numFmtId="180" fontId="3" fillId="0" borderId="0" xfId="0" applyNumberFormat="1" applyFont="1" applyFill="1" applyBorder="1" applyAlignment="1" quotePrefix="1">
      <alignment horizontal="center" vertical="center" textRotation="255"/>
    </xf>
    <xf numFmtId="180" fontId="3" fillId="0" borderId="0" xfId="0" applyNumberFormat="1" applyFont="1" applyFill="1" applyBorder="1" applyAlignment="1">
      <alignment horizontal="center" vertical="center"/>
    </xf>
    <xf numFmtId="180" fontId="3" fillId="0" borderId="0" xfId="0" applyNumberFormat="1" applyFont="1" applyFill="1" applyBorder="1" applyAlignment="1" quotePrefix="1">
      <alignment horizontal="center" vertical="center"/>
    </xf>
    <xf numFmtId="180" fontId="3" fillId="0" borderId="28" xfId="0" applyNumberFormat="1" applyFont="1" applyFill="1" applyBorder="1" applyAlignment="1" quotePrefix="1">
      <alignment horizontal="center" vertical="center" textRotation="255"/>
    </xf>
    <xf numFmtId="180" fontId="3" fillId="0" borderId="25" xfId="0" applyNumberFormat="1" applyFont="1" applyFill="1" applyBorder="1" applyAlignment="1" quotePrefix="1">
      <alignment horizontal="center" vertical="center"/>
    </xf>
    <xf numFmtId="180" fontId="3" fillId="0" borderId="30" xfId="0" applyNumberFormat="1" applyFont="1" applyFill="1" applyBorder="1" applyAlignment="1" quotePrefix="1">
      <alignment horizontal="center" vertical="center" textRotation="255"/>
    </xf>
    <xf numFmtId="180" fontId="3" fillId="0" borderId="30" xfId="0" applyNumberFormat="1" applyFont="1" applyFill="1" applyBorder="1" applyAlignment="1" quotePrefix="1">
      <alignment horizontal="center" vertical="center"/>
    </xf>
    <xf numFmtId="41" fontId="3" fillId="0" borderId="31" xfId="49" applyNumberFormat="1" applyFont="1" applyFill="1" applyBorder="1" applyAlignment="1">
      <alignment vertical="center"/>
    </xf>
    <xf numFmtId="180" fontId="3" fillId="0" borderId="0" xfId="0" applyNumberFormat="1" applyFont="1" applyFill="1" applyAlignment="1" quotePrefix="1">
      <alignment horizontal="left" vertical="center"/>
    </xf>
    <xf numFmtId="180" fontId="3" fillId="0" borderId="0" xfId="0" applyNumberFormat="1" applyFont="1" applyFill="1" applyAlignment="1">
      <alignment vertical="center"/>
    </xf>
    <xf numFmtId="180" fontId="3" fillId="0" borderId="0" xfId="0" applyNumberFormat="1" applyFont="1" applyFill="1" applyAlignment="1">
      <alignment horizontal="right" vertical="center"/>
    </xf>
    <xf numFmtId="180" fontId="3" fillId="0" borderId="13" xfId="0" applyNumberFormat="1" applyFont="1" applyFill="1" applyBorder="1" applyAlignment="1">
      <alignment horizontal="center" vertical="center"/>
    </xf>
    <xf numFmtId="180" fontId="3" fillId="0" borderId="18" xfId="0" applyNumberFormat="1" applyFont="1" applyFill="1" applyBorder="1" applyAlignment="1">
      <alignment horizontal="center" vertical="center"/>
    </xf>
    <xf numFmtId="180" fontId="3" fillId="0" borderId="16" xfId="0" applyNumberFormat="1" applyFont="1" applyFill="1" applyBorder="1" applyAlignment="1">
      <alignment vertical="center"/>
    </xf>
    <xf numFmtId="180" fontId="3" fillId="0" borderId="12" xfId="0" applyNumberFormat="1" applyFont="1" applyFill="1" applyBorder="1" applyAlignment="1" quotePrefix="1">
      <alignment horizontal="center" vertical="center" textRotation="255"/>
    </xf>
    <xf numFmtId="180" fontId="3" fillId="0" borderId="12" xfId="0" applyNumberFormat="1" applyFont="1" applyFill="1" applyBorder="1" applyAlignment="1">
      <alignment horizontal="center" vertical="center" textRotation="255"/>
    </xf>
    <xf numFmtId="180" fontId="3" fillId="0" borderId="0" xfId="0" applyNumberFormat="1" applyFont="1" applyFill="1" applyBorder="1" applyAlignment="1">
      <alignment horizontal="distributed" vertical="center"/>
    </xf>
    <xf numFmtId="180" fontId="3" fillId="0" borderId="12" xfId="0" applyNumberFormat="1" applyFont="1" applyFill="1" applyBorder="1" applyAlignment="1">
      <alignment vertical="center"/>
    </xf>
    <xf numFmtId="180" fontId="10" fillId="0" borderId="0" xfId="0" applyNumberFormat="1" applyFont="1" applyFill="1" applyBorder="1" applyAlignment="1">
      <alignment vertical="center"/>
    </xf>
    <xf numFmtId="180" fontId="9" fillId="0" borderId="0" xfId="0" applyNumberFormat="1" applyFont="1" applyFill="1" applyAlignment="1">
      <alignment vertical="center"/>
    </xf>
    <xf numFmtId="180" fontId="6" fillId="0" borderId="0" xfId="0" applyNumberFormat="1" applyFont="1" applyFill="1" applyAlignment="1">
      <alignment vertical="center"/>
    </xf>
    <xf numFmtId="0" fontId="3" fillId="0" borderId="16" xfId="0" applyFont="1" applyFill="1" applyBorder="1" applyAlignment="1">
      <alignment horizontal="center" vertical="center"/>
    </xf>
    <xf numFmtId="41" fontId="3" fillId="0" borderId="16" xfId="0" applyNumberFormat="1" applyFont="1" applyFill="1" applyBorder="1" applyAlignment="1">
      <alignment vertical="center"/>
    </xf>
    <xf numFmtId="41" fontId="3" fillId="0" borderId="12" xfId="0" applyNumberFormat="1" applyFont="1" applyFill="1" applyBorder="1" applyAlignment="1">
      <alignment horizontal="right" vertical="center"/>
    </xf>
    <xf numFmtId="0" fontId="3" fillId="0" borderId="30" xfId="0" applyFont="1" applyFill="1" applyBorder="1" applyAlignment="1">
      <alignment vertical="center"/>
    </xf>
    <xf numFmtId="177" fontId="3" fillId="0" borderId="10" xfId="0" applyNumberFormat="1" applyFont="1" applyFill="1" applyBorder="1" applyAlignment="1">
      <alignment vertical="center"/>
    </xf>
    <xf numFmtId="179" fontId="3" fillId="0" borderId="10" xfId="0" applyNumberFormat="1" applyFont="1" applyFill="1" applyBorder="1" applyAlignment="1">
      <alignment vertical="center"/>
    </xf>
    <xf numFmtId="0" fontId="8"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41" fontId="3" fillId="0" borderId="22" xfId="0" applyNumberFormat="1" applyFont="1" applyFill="1" applyBorder="1" applyAlignment="1">
      <alignment horizontal="right" vertical="center"/>
    </xf>
    <xf numFmtId="41" fontId="3" fillId="0" borderId="32" xfId="0" applyNumberFormat="1" applyFont="1" applyFill="1" applyBorder="1" applyAlignment="1">
      <alignment horizontal="right" vertical="center"/>
    </xf>
    <xf numFmtId="0" fontId="12" fillId="0" borderId="0" xfId="0" applyFont="1" applyFill="1" applyBorder="1" applyAlignment="1">
      <alignment vertical="center"/>
    </xf>
    <xf numFmtId="0" fontId="3" fillId="0" borderId="25" xfId="0" applyFont="1" applyFill="1" applyBorder="1" applyAlignment="1">
      <alignment vertical="center"/>
    </xf>
    <xf numFmtId="185" fontId="3" fillId="0" borderId="10" xfId="0" applyNumberFormat="1" applyFont="1" applyFill="1" applyBorder="1" applyAlignment="1">
      <alignment vertical="center"/>
    </xf>
    <xf numFmtId="181" fontId="3" fillId="0" borderId="31" xfId="0" applyNumberFormat="1" applyFont="1" applyFill="1" applyBorder="1" applyAlignment="1">
      <alignment horizontal="right" vertical="center"/>
    </xf>
    <xf numFmtId="0" fontId="16" fillId="0" borderId="0" xfId="0" applyFont="1" applyFill="1" applyAlignment="1">
      <alignment vertical="center"/>
    </xf>
    <xf numFmtId="0" fontId="0" fillId="0" borderId="0" xfId="0" applyFont="1" applyFill="1" applyAlignment="1">
      <alignment vertical="center"/>
    </xf>
    <xf numFmtId="0" fontId="3" fillId="32" borderId="0" xfId="0" applyFont="1" applyFill="1" applyBorder="1" applyAlignment="1">
      <alignment vertical="center"/>
    </xf>
    <xf numFmtId="0" fontId="11" fillId="32" borderId="0" xfId="0" applyFont="1" applyFill="1" applyAlignment="1">
      <alignment vertical="center"/>
    </xf>
    <xf numFmtId="0" fontId="3" fillId="32" borderId="0" xfId="0" applyFont="1" applyFill="1" applyAlignment="1">
      <alignment vertical="center"/>
    </xf>
    <xf numFmtId="41" fontId="3" fillId="32" borderId="10" xfId="49" applyNumberFormat="1" applyFont="1" applyFill="1" applyBorder="1" applyAlignment="1">
      <alignment vertical="center"/>
    </xf>
    <xf numFmtId="41" fontId="3" fillId="32" borderId="12" xfId="49" applyNumberFormat="1" applyFont="1" applyFill="1" applyBorder="1" applyAlignment="1">
      <alignment vertical="center"/>
    </xf>
    <xf numFmtId="0" fontId="10" fillId="0" borderId="0" xfId="0" applyFont="1" applyFill="1" applyAlignment="1">
      <alignment vertical="center"/>
    </xf>
    <xf numFmtId="43" fontId="3" fillId="0" borderId="10" xfId="49" applyNumberFormat="1" applyFont="1" applyFill="1" applyBorder="1" applyAlignment="1">
      <alignment horizontal="right" vertical="center"/>
    </xf>
    <xf numFmtId="0" fontId="3" fillId="0" borderId="19" xfId="0" applyFont="1" applyFill="1" applyBorder="1" applyAlignment="1">
      <alignment horizontal="right" vertical="center"/>
    </xf>
    <xf numFmtId="185" fontId="3" fillId="0" borderId="10" xfId="49" applyNumberFormat="1" applyFont="1" applyFill="1" applyBorder="1" applyAlignment="1">
      <alignment vertical="center"/>
    </xf>
    <xf numFmtId="0" fontId="10" fillId="32" borderId="0" xfId="0" applyFont="1" applyFill="1" applyAlignment="1">
      <alignment vertical="center"/>
    </xf>
    <xf numFmtId="0" fontId="10" fillId="32" borderId="0" xfId="0" applyFont="1" applyFill="1" applyBorder="1" applyAlignment="1">
      <alignment vertical="center"/>
    </xf>
    <xf numFmtId="41" fontId="3" fillId="32" borderId="10" xfId="49" applyNumberFormat="1" applyFont="1" applyFill="1" applyBorder="1" applyAlignment="1">
      <alignment horizontal="right" vertical="center"/>
    </xf>
    <xf numFmtId="41" fontId="2" fillId="0" borderId="33" xfId="49" applyNumberFormat="1" applyFont="1" applyFill="1" applyBorder="1" applyAlignment="1">
      <alignment vertical="center"/>
    </xf>
    <xf numFmtId="41" fontId="2" fillId="0" borderId="28" xfId="49" applyNumberFormat="1" applyFont="1" applyFill="1" applyBorder="1" applyAlignment="1">
      <alignment vertical="center"/>
    </xf>
    <xf numFmtId="41" fontId="2" fillId="0" borderId="11" xfId="0" applyNumberFormat="1" applyFont="1" applyFill="1" applyBorder="1" applyAlignment="1">
      <alignment horizontal="right" vertical="center"/>
    </xf>
    <xf numFmtId="180" fontId="0" fillId="0" borderId="0" xfId="0" applyNumberFormat="1" applyFont="1" applyFill="1" applyAlignment="1">
      <alignment vertical="center"/>
    </xf>
    <xf numFmtId="180" fontId="3" fillId="0" borderId="29" xfId="0" applyNumberFormat="1" applyFont="1" applyFill="1" applyBorder="1" applyAlignment="1" quotePrefix="1">
      <alignment horizontal="center" vertical="center"/>
    </xf>
    <xf numFmtId="41" fontId="2" fillId="0" borderId="33" xfId="0" applyNumberFormat="1" applyFont="1" applyFill="1" applyBorder="1" applyAlignment="1">
      <alignment horizontal="right" vertical="center"/>
    </xf>
    <xf numFmtId="181" fontId="2" fillId="0" borderId="28" xfId="0" applyNumberFormat="1" applyFont="1" applyFill="1" applyBorder="1" applyAlignment="1">
      <alignment horizontal="right" vertical="center"/>
    </xf>
    <xf numFmtId="0" fontId="3" fillId="0" borderId="10" xfId="0" applyFont="1" applyFill="1" applyBorder="1" applyAlignment="1">
      <alignment horizontal="right" vertical="center"/>
    </xf>
    <xf numFmtId="0" fontId="3" fillId="0" borderId="12" xfId="0" applyFont="1" applyFill="1" applyBorder="1" applyAlignment="1">
      <alignment horizontal="right" vertical="center"/>
    </xf>
    <xf numFmtId="0" fontId="17" fillId="0" borderId="13" xfId="0" applyFont="1" applyFill="1" applyBorder="1" applyAlignment="1">
      <alignment horizontal="center" vertical="center" wrapText="1"/>
    </xf>
    <xf numFmtId="41" fontId="3" fillId="0" borderId="16" xfId="49" applyNumberFormat="1" applyFont="1" applyFill="1" applyBorder="1" applyAlignment="1">
      <alignment vertical="center"/>
    </xf>
    <xf numFmtId="41" fontId="3" fillId="0" borderId="15" xfId="49" applyNumberFormat="1" applyFont="1" applyFill="1" applyBorder="1" applyAlignment="1">
      <alignment vertical="center"/>
    </xf>
    <xf numFmtId="41" fontId="2" fillId="0" borderId="32" xfId="0" applyNumberFormat="1" applyFont="1" applyFill="1" applyBorder="1" applyAlignment="1">
      <alignment horizontal="right" vertical="center"/>
    </xf>
    <xf numFmtId="0" fontId="2" fillId="0" borderId="0" xfId="0" applyFont="1" applyFill="1" applyAlignment="1">
      <alignment vertical="center"/>
    </xf>
    <xf numFmtId="0" fontId="2" fillId="0" borderId="0" xfId="0" applyFont="1" applyFill="1" applyBorder="1" applyAlignment="1">
      <alignment vertical="center"/>
    </xf>
    <xf numFmtId="41" fontId="2" fillId="0" borderId="0" xfId="49" applyNumberFormat="1" applyFont="1" applyFill="1" applyBorder="1" applyAlignment="1">
      <alignment vertical="center"/>
    </xf>
    <xf numFmtId="0" fontId="0" fillId="32" borderId="0" xfId="0" applyFont="1" applyFill="1" applyBorder="1" applyAlignment="1">
      <alignment vertical="center"/>
    </xf>
    <xf numFmtId="0" fontId="3" fillId="0" borderId="10" xfId="0" applyFont="1" applyFill="1" applyBorder="1" applyAlignment="1">
      <alignment horizontal="distributed" vertical="center"/>
    </xf>
    <xf numFmtId="0" fontId="3" fillId="0" borderId="33" xfId="0" applyFont="1" applyFill="1" applyBorder="1" applyAlignment="1">
      <alignment horizontal="distributed" vertical="center"/>
    </xf>
    <xf numFmtId="0" fontId="3" fillId="0" borderId="13" xfId="0" applyFont="1" applyFill="1" applyBorder="1" applyAlignment="1">
      <alignment horizontal="distributed" vertical="center"/>
    </xf>
    <xf numFmtId="0" fontId="18" fillId="0" borderId="0" xfId="0" applyFont="1" applyFill="1" applyAlignment="1">
      <alignment vertical="center"/>
    </xf>
    <xf numFmtId="0" fontId="3" fillId="0" borderId="14" xfId="0" applyFont="1" applyFill="1" applyBorder="1" applyAlignment="1">
      <alignment horizontal="distributed" vertical="center"/>
    </xf>
    <xf numFmtId="0" fontId="3" fillId="0" borderId="15" xfId="0" applyFont="1" applyFill="1" applyBorder="1" applyAlignment="1">
      <alignment horizontal="distributed" vertical="center"/>
    </xf>
    <xf numFmtId="0" fontId="13" fillId="0" borderId="10" xfId="0" applyFont="1" applyFill="1" applyBorder="1" applyAlignment="1">
      <alignment horizontal="distributed" vertical="center" wrapText="1"/>
    </xf>
    <xf numFmtId="0" fontId="3" fillId="0" borderId="26" xfId="0" applyFont="1" applyFill="1" applyBorder="1" applyAlignment="1">
      <alignment horizontal="distributed" vertical="center"/>
    </xf>
    <xf numFmtId="0" fontId="3" fillId="0" borderId="22" xfId="0" applyFont="1" applyFill="1" applyBorder="1" applyAlignment="1">
      <alignment horizontal="distributed" vertical="center"/>
    </xf>
    <xf numFmtId="180" fontId="3" fillId="0" borderId="21" xfId="0" applyNumberFormat="1" applyFont="1" applyFill="1" applyBorder="1" applyAlignment="1">
      <alignment horizontal="center" vertical="center"/>
    </xf>
    <xf numFmtId="180" fontId="3" fillId="0" borderId="21" xfId="0" applyNumberFormat="1" applyFont="1" applyFill="1" applyBorder="1" applyAlignment="1" quotePrefix="1">
      <alignment horizontal="center" vertical="center" textRotation="255"/>
    </xf>
    <xf numFmtId="180" fontId="3" fillId="0" borderId="21" xfId="0" applyNumberFormat="1" applyFont="1" applyFill="1" applyBorder="1" applyAlignment="1">
      <alignment horizontal="distributed" vertical="center"/>
    </xf>
    <xf numFmtId="180" fontId="3" fillId="0" borderId="30" xfId="0" applyNumberFormat="1" applyFont="1" applyFill="1" applyBorder="1" applyAlignment="1">
      <alignment horizontal="distributed" vertical="center"/>
    </xf>
    <xf numFmtId="180" fontId="3" fillId="0" borderId="25" xfId="0" applyNumberFormat="1" applyFont="1" applyFill="1" applyBorder="1" applyAlignment="1" quotePrefix="1">
      <alignment horizontal="center" vertical="center" textRotation="255"/>
    </xf>
    <xf numFmtId="0" fontId="3" fillId="0" borderId="17"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3" fillId="0" borderId="24"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17" fillId="0" borderId="14" xfId="0" applyFont="1" applyFill="1" applyBorder="1" applyAlignment="1">
      <alignment horizontal="distributed" vertical="center" wrapText="1"/>
    </xf>
    <xf numFmtId="0" fontId="17" fillId="0" borderId="13" xfId="0" applyFont="1" applyFill="1" applyBorder="1" applyAlignment="1">
      <alignment horizontal="distributed" vertical="center" wrapText="1"/>
    </xf>
    <xf numFmtId="0" fontId="3" fillId="32" borderId="17" xfId="0" applyFont="1" applyFill="1" applyBorder="1" applyAlignment="1">
      <alignment horizontal="distributed" vertical="center" wrapText="1"/>
    </xf>
    <xf numFmtId="0" fontId="3" fillId="32" borderId="24" xfId="0" applyFont="1" applyFill="1" applyBorder="1" applyAlignment="1">
      <alignment horizontal="distributed" vertical="center" wrapText="1"/>
    </xf>
    <xf numFmtId="0" fontId="3" fillId="32" borderId="17" xfId="0" applyFont="1" applyFill="1" applyBorder="1" applyAlignment="1">
      <alignment horizontal="distributed" vertical="center"/>
    </xf>
    <xf numFmtId="0" fontId="3" fillId="32" borderId="35" xfId="0" applyFont="1" applyFill="1" applyBorder="1" applyAlignment="1">
      <alignment horizontal="distributed" vertical="center" indent="1"/>
    </xf>
    <xf numFmtId="0" fontId="3" fillId="32" borderId="24" xfId="0" applyFont="1" applyFill="1" applyBorder="1" applyAlignment="1">
      <alignment horizontal="distributed" vertical="center"/>
    </xf>
    <xf numFmtId="41" fontId="3" fillId="0" borderId="0" xfId="0" applyNumberFormat="1" applyFont="1" applyFill="1" applyAlignment="1">
      <alignment vertical="center"/>
    </xf>
    <xf numFmtId="185" fontId="3" fillId="0" borderId="12" xfId="0" applyNumberFormat="1" applyFont="1" applyFill="1" applyBorder="1" applyAlignment="1">
      <alignment vertical="center"/>
    </xf>
    <xf numFmtId="185" fontId="3" fillId="0" borderId="12" xfId="49" applyNumberFormat="1" applyFont="1" applyFill="1" applyBorder="1" applyAlignment="1">
      <alignment vertical="center"/>
    </xf>
    <xf numFmtId="41" fontId="3" fillId="0" borderId="10" xfId="0" applyNumberFormat="1" applyFont="1" applyFill="1" applyBorder="1" applyAlignment="1" quotePrefix="1">
      <alignment horizontal="right" vertical="center"/>
    </xf>
    <xf numFmtId="41" fontId="3" fillId="0" borderId="19" xfId="0" applyNumberFormat="1" applyFont="1" applyFill="1" applyBorder="1" applyAlignment="1">
      <alignment horizontal="right" vertical="center"/>
    </xf>
    <xf numFmtId="41" fontId="3" fillId="0" borderId="33" xfId="0" applyNumberFormat="1" applyFont="1" applyFill="1" applyBorder="1" applyAlignment="1">
      <alignment horizontal="right" vertical="center"/>
    </xf>
    <xf numFmtId="41" fontId="3" fillId="0" borderId="36" xfId="49" applyNumberFormat="1" applyFont="1" applyFill="1" applyBorder="1" applyAlignment="1">
      <alignment horizontal="right" vertical="center"/>
    </xf>
    <xf numFmtId="0" fontId="3" fillId="0" borderId="28" xfId="0" applyFont="1" applyFill="1" applyBorder="1" applyAlignment="1">
      <alignment horizontal="center" vertical="center"/>
    </xf>
    <xf numFmtId="179" fontId="3" fillId="0" borderId="12" xfId="0" applyNumberFormat="1" applyFont="1" applyFill="1" applyBorder="1" applyAlignment="1">
      <alignment vertical="center"/>
    </xf>
    <xf numFmtId="179" fontId="3" fillId="0" borderId="12" xfId="49" applyNumberFormat="1" applyFont="1" applyFill="1" applyBorder="1" applyAlignment="1">
      <alignment horizontal="right" vertical="center"/>
    </xf>
    <xf numFmtId="178" fontId="3" fillId="0" borderId="12" xfId="0" applyNumberFormat="1" applyFont="1" applyFill="1" applyBorder="1" applyAlignment="1">
      <alignment vertical="center"/>
    </xf>
    <xf numFmtId="178" fontId="3" fillId="0" borderId="12" xfId="49" applyNumberFormat="1" applyFont="1" applyFill="1" applyBorder="1" applyAlignment="1">
      <alignment horizontal="right" vertical="center"/>
    </xf>
    <xf numFmtId="177" fontId="3" fillId="0" borderId="12" xfId="0" applyNumberFormat="1" applyFont="1" applyFill="1" applyBorder="1" applyAlignment="1">
      <alignment vertical="center"/>
    </xf>
    <xf numFmtId="43" fontId="3" fillId="0" borderId="12" xfId="49" applyNumberFormat="1" applyFont="1" applyFill="1" applyBorder="1" applyAlignment="1">
      <alignment horizontal="right" vertical="center"/>
    </xf>
    <xf numFmtId="0" fontId="3" fillId="0" borderId="0" xfId="0" applyFont="1" applyFill="1" applyAlignment="1">
      <alignment vertical="top"/>
    </xf>
    <xf numFmtId="0" fontId="3" fillId="0" borderId="37" xfId="0" applyFont="1" applyFill="1" applyBorder="1" applyAlignment="1">
      <alignment vertical="center"/>
    </xf>
    <xf numFmtId="0" fontId="3" fillId="0" borderId="38" xfId="0" applyFont="1" applyFill="1" applyBorder="1" applyAlignment="1">
      <alignment vertical="center"/>
    </xf>
    <xf numFmtId="176" fontId="3" fillId="0" borderId="28" xfId="0" applyNumberFormat="1" applyFont="1" applyFill="1" applyBorder="1" applyAlignment="1">
      <alignment horizontal="center" vertical="center" textRotation="255"/>
    </xf>
    <xf numFmtId="176" fontId="11" fillId="0" borderId="39" xfId="0" applyNumberFormat="1" applyFont="1" applyFill="1" applyBorder="1" applyAlignment="1">
      <alignment horizontal="center" vertical="center"/>
    </xf>
    <xf numFmtId="176" fontId="11" fillId="0" borderId="10" xfId="0" applyNumberFormat="1" applyFont="1" applyFill="1" applyBorder="1" applyAlignment="1">
      <alignment horizontal="center" vertical="center"/>
    </xf>
    <xf numFmtId="176" fontId="11" fillId="0" borderId="33" xfId="0" applyNumberFormat="1" applyFont="1" applyFill="1" applyBorder="1" applyAlignment="1">
      <alignment horizontal="center" vertical="center"/>
    </xf>
    <xf numFmtId="176" fontId="11" fillId="0" borderId="15" xfId="0" applyNumberFormat="1" applyFont="1" applyFill="1" applyBorder="1" applyAlignment="1">
      <alignment horizontal="center" vertical="center"/>
    </xf>
    <xf numFmtId="176" fontId="11" fillId="0" borderId="11" xfId="0" applyNumberFormat="1" applyFont="1" applyFill="1" applyBorder="1" applyAlignment="1">
      <alignment horizontal="center" vertical="center"/>
    </xf>
    <xf numFmtId="176" fontId="11" fillId="0" borderId="40" xfId="0" applyNumberFormat="1" applyFont="1" applyFill="1" applyBorder="1" applyAlignment="1">
      <alignment horizontal="center" vertical="center"/>
    </xf>
    <xf numFmtId="176" fontId="11" fillId="0" borderId="12" xfId="0" applyNumberFormat="1" applyFont="1" applyFill="1" applyBorder="1" applyAlignment="1">
      <alignment horizontal="center" vertical="center"/>
    </xf>
    <xf numFmtId="176" fontId="11" fillId="0" borderId="28" xfId="0" applyNumberFormat="1" applyFont="1" applyFill="1" applyBorder="1" applyAlignment="1">
      <alignment horizontal="center" vertical="center"/>
    </xf>
    <xf numFmtId="0" fontId="19" fillId="0" borderId="0" xfId="0" applyFont="1" applyFill="1" applyAlignment="1">
      <alignment vertical="center"/>
    </xf>
    <xf numFmtId="179" fontId="3" fillId="0" borderId="0" xfId="0" applyNumberFormat="1" applyFont="1" applyFill="1" applyAlignment="1">
      <alignment vertical="center"/>
    </xf>
    <xf numFmtId="179" fontId="2" fillId="0" borderId="0" xfId="0" applyNumberFormat="1" applyFont="1" applyFill="1" applyBorder="1" applyAlignment="1">
      <alignment vertical="center"/>
    </xf>
    <xf numFmtId="182" fontId="3" fillId="0" borderId="0" xfId="0" applyNumberFormat="1" applyFont="1" applyFill="1" applyAlignment="1">
      <alignment vertical="center"/>
    </xf>
    <xf numFmtId="182" fontId="3" fillId="0" borderId="0" xfId="0" applyNumberFormat="1" applyFont="1" applyFill="1" applyBorder="1" applyAlignment="1">
      <alignment vertical="center"/>
    </xf>
    <xf numFmtId="182" fontId="2" fillId="0" borderId="0" xfId="0" applyNumberFormat="1" applyFont="1" applyFill="1" applyBorder="1" applyAlignment="1">
      <alignment vertical="center"/>
    </xf>
    <xf numFmtId="41" fontId="3" fillId="0" borderId="19" xfId="0" applyNumberFormat="1" applyFont="1" applyFill="1" applyBorder="1" applyAlignment="1" quotePrefix="1">
      <alignment horizontal="right" vertical="center"/>
    </xf>
    <xf numFmtId="41" fontId="3" fillId="0" borderId="19" xfId="0" applyNumberFormat="1" applyFont="1" applyFill="1" applyBorder="1" applyAlignment="1">
      <alignment vertical="center"/>
    </xf>
    <xf numFmtId="185" fontId="3" fillId="0" borderId="12" xfId="49" applyNumberFormat="1" applyFont="1" applyFill="1" applyBorder="1" applyAlignment="1">
      <alignment horizontal="right" vertical="center"/>
    </xf>
    <xf numFmtId="0" fontId="3" fillId="0" borderId="41" xfId="0" applyFont="1" applyFill="1" applyBorder="1" applyAlignment="1">
      <alignment vertical="center"/>
    </xf>
    <xf numFmtId="41" fontId="3" fillId="0" borderId="33" xfId="0" applyNumberFormat="1" applyFont="1" applyFill="1" applyBorder="1" applyAlignment="1">
      <alignment vertical="center"/>
    </xf>
    <xf numFmtId="41" fontId="3" fillId="0" borderId="31" xfId="0" applyNumberFormat="1" applyFont="1" applyFill="1" applyBorder="1" applyAlignment="1">
      <alignment horizontal="right" vertical="center"/>
    </xf>
    <xf numFmtId="41" fontId="3" fillId="0" borderId="28" xfId="0" applyNumberFormat="1" applyFont="1" applyFill="1" applyBorder="1" applyAlignment="1">
      <alignment horizontal="right" vertical="center"/>
    </xf>
    <xf numFmtId="41" fontId="2" fillId="0" borderId="10" xfId="0" applyNumberFormat="1" applyFont="1" applyFill="1" applyBorder="1" applyAlignment="1">
      <alignment vertical="center"/>
    </xf>
    <xf numFmtId="41" fontId="2" fillId="0" borderId="12" xfId="0" applyNumberFormat="1" applyFont="1" applyFill="1" applyBorder="1" applyAlignment="1">
      <alignment vertical="center"/>
    </xf>
    <xf numFmtId="0" fontId="20" fillId="0" borderId="12" xfId="0" applyFont="1" applyFill="1" applyBorder="1" applyAlignment="1">
      <alignment horizontal="center" vertical="center" wrapText="1"/>
    </xf>
    <xf numFmtId="0" fontId="20" fillId="0" borderId="12" xfId="0" applyFont="1" applyFill="1" applyBorder="1" applyAlignment="1" quotePrefix="1">
      <alignment horizontal="center" vertical="center"/>
    </xf>
    <xf numFmtId="0" fontId="20" fillId="0" borderId="10" xfId="0" applyFont="1" applyFill="1" applyBorder="1" applyAlignment="1">
      <alignment horizontal="center" vertical="center"/>
    </xf>
    <xf numFmtId="0" fontId="20" fillId="0" borderId="10" xfId="0" applyFont="1" applyFill="1" applyBorder="1" applyAlignment="1" quotePrefix="1">
      <alignment horizontal="center" vertical="center"/>
    </xf>
    <xf numFmtId="0" fontId="20" fillId="0" borderId="10" xfId="0" applyFont="1" applyFill="1" applyBorder="1" applyAlignment="1">
      <alignment horizontal="center" vertical="center" wrapText="1"/>
    </xf>
    <xf numFmtId="0" fontId="20" fillId="0" borderId="10" xfId="0" applyFont="1" applyFill="1" applyBorder="1" applyAlignment="1" quotePrefix="1">
      <alignment horizontal="center" vertical="center" wrapText="1"/>
    </xf>
    <xf numFmtId="0" fontId="20" fillId="0" borderId="10" xfId="0" applyFont="1" applyFill="1" applyBorder="1" applyAlignment="1" quotePrefix="1">
      <alignment horizontal="center" vertical="center" wrapText="1"/>
    </xf>
    <xf numFmtId="0" fontId="20" fillId="0" borderId="10" xfId="0" applyFont="1" applyFill="1" applyBorder="1" applyAlignment="1">
      <alignment horizontal="center" vertical="center" wrapText="1"/>
    </xf>
    <xf numFmtId="0" fontId="20" fillId="0" borderId="10" xfId="0" applyFont="1" applyFill="1" applyBorder="1" applyAlignment="1" quotePrefix="1">
      <alignment horizontal="center" vertical="center"/>
    </xf>
    <xf numFmtId="0" fontId="20" fillId="0" borderId="10" xfId="0" applyFont="1" applyFill="1" applyBorder="1" applyAlignment="1">
      <alignment horizontal="center" vertical="center" shrinkToFit="1"/>
    </xf>
    <xf numFmtId="0" fontId="3" fillId="0" borderId="0" xfId="62" applyFont="1" applyFill="1" applyBorder="1" applyAlignment="1">
      <alignment vertical="center"/>
      <protection/>
    </xf>
    <xf numFmtId="0" fontId="3" fillId="0" borderId="0" xfId="62" applyFont="1" applyFill="1" applyBorder="1" applyAlignment="1">
      <alignment horizontal="right" vertical="center"/>
      <protection/>
    </xf>
    <xf numFmtId="3" fontId="3" fillId="0" borderId="0" xfId="62" applyNumberFormat="1" applyFont="1" applyFill="1" applyBorder="1" applyAlignment="1">
      <alignment horizontal="right" vertical="center"/>
      <protection/>
    </xf>
    <xf numFmtId="0" fontId="3" fillId="0" borderId="0" xfId="62" applyFont="1" applyFill="1" applyAlignment="1">
      <alignment vertical="center"/>
      <protection/>
    </xf>
    <xf numFmtId="0" fontId="5" fillId="0" borderId="0" xfId="0" applyFont="1" applyFill="1" applyBorder="1" applyAlignment="1">
      <alignment vertical="center"/>
    </xf>
    <xf numFmtId="0" fontId="14" fillId="0" borderId="0" xfId="43" applyFont="1" applyAlignment="1" applyProtection="1">
      <alignment vertical="center"/>
      <protection/>
    </xf>
    <xf numFmtId="0" fontId="0" fillId="0" borderId="0" xfId="0" applyAlignment="1">
      <alignment vertical="center"/>
    </xf>
    <xf numFmtId="0" fontId="3" fillId="0" borderId="0" xfId="0" applyFont="1" applyAlignment="1">
      <alignment vertical="center"/>
    </xf>
    <xf numFmtId="41" fontId="3" fillId="0" borderId="12" xfId="0" applyNumberFormat="1"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1" fontId="3" fillId="0" borderId="10" xfId="0" applyNumberFormat="1" applyFont="1" applyBorder="1" applyAlignment="1">
      <alignment vertical="center"/>
    </xf>
    <xf numFmtId="0" fontId="3" fillId="0" borderId="33" xfId="0" applyFont="1" applyBorder="1" applyAlignment="1">
      <alignment horizontal="center" vertical="center"/>
    </xf>
    <xf numFmtId="0" fontId="3" fillId="0" borderId="28" xfId="0" applyFont="1" applyBorder="1" applyAlignment="1">
      <alignment horizontal="center" vertical="center"/>
    </xf>
    <xf numFmtId="0" fontId="7" fillId="0" borderId="0" xfId="0" applyFont="1" applyAlignment="1">
      <alignment horizontal="center" vertical="center"/>
    </xf>
    <xf numFmtId="41" fontId="2" fillId="0" borderId="11" xfId="0" applyNumberFormat="1" applyFont="1" applyBorder="1" applyAlignment="1">
      <alignment vertical="center"/>
    </xf>
    <xf numFmtId="41" fontId="2" fillId="0" borderId="31" xfId="0" applyNumberFormat="1" applyFont="1" applyBorder="1" applyAlignment="1">
      <alignment vertical="center"/>
    </xf>
    <xf numFmtId="0" fontId="6" fillId="32" borderId="0" xfId="0" applyFont="1" applyFill="1" applyBorder="1" applyAlignment="1">
      <alignment vertical="center"/>
    </xf>
    <xf numFmtId="0" fontId="3" fillId="0" borderId="35" xfId="0" applyFont="1" applyFill="1" applyBorder="1" applyAlignment="1">
      <alignment horizontal="distributed" vertical="center" indent="3"/>
    </xf>
    <xf numFmtId="0" fontId="3" fillId="0" borderId="0" xfId="0" applyFont="1" applyBorder="1" applyAlignment="1">
      <alignment vertical="center"/>
    </xf>
    <xf numFmtId="0" fontId="3" fillId="0" borderId="22" xfId="0" applyFont="1" applyFill="1" applyBorder="1" applyAlignment="1">
      <alignment vertical="center"/>
    </xf>
    <xf numFmtId="41" fontId="3" fillId="0" borderId="10" xfId="51" applyNumberFormat="1" applyFont="1" applyFill="1" applyBorder="1" applyAlignment="1">
      <alignment horizontal="right" vertical="center"/>
    </xf>
    <xf numFmtId="41" fontId="3" fillId="0" borderId="16" xfId="51" applyNumberFormat="1" applyFont="1" applyFill="1" applyBorder="1" applyAlignment="1">
      <alignment horizontal="right" vertical="center"/>
    </xf>
    <xf numFmtId="41" fontId="3" fillId="0" borderId="12" xfId="51" applyNumberFormat="1" applyFont="1" applyFill="1" applyBorder="1" applyAlignment="1">
      <alignment horizontal="right" vertical="center"/>
    </xf>
    <xf numFmtId="41" fontId="3" fillId="0" borderId="15" xfId="51" applyNumberFormat="1" applyFont="1" applyFill="1" applyBorder="1" applyAlignment="1">
      <alignment horizontal="right" vertical="center"/>
    </xf>
    <xf numFmtId="41" fontId="3" fillId="0" borderId="11" xfId="51"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183" fontId="3" fillId="0" borderId="10" xfId="49" applyNumberFormat="1" applyFont="1" applyFill="1" applyBorder="1" applyAlignment="1">
      <alignment horizontal="right" vertical="center"/>
    </xf>
    <xf numFmtId="184" fontId="3" fillId="0" borderId="10" xfId="49" applyNumberFormat="1" applyFont="1" applyFill="1" applyBorder="1" applyAlignment="1">
      <alignment horizontal="right" vertical="center"/>
    </xf>
    <xf numFmtId="184" fontId="3" fillId="0" borderId="12" xfId="49"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41" fontId="11" fillId="0" borderId="10" xfId="0" applyNumberFormat="1" applyFont="1" applyBorder="1" applyAlignment="1">
      <alignment vertical="center"/>
    </xf>
    <xf numFmtId="41" fontId="2" fillId="0" borderId="11" xfId="51" applyNumberFormat="1" applyFont="1" applyFill="1" applyBorder="1" applyAlignment="1">
      <alignment horizontal="right" vertical="center"/>
    </xf>
    <xf numFmtId="181" fontId="2" fillId="0" borderId="31" xfId="0" applyNumberFormat="1" applyFont="1" applyFill="1" applyBorder="1" applyAlignment="1">
      <alignment horizontal="right" vertical="center"/>
    </xf>
    <xf numFmtId="41" fontId="3" fillId="0" borderId="12" xfId="51" applyNumberFormat="1" applyFont="1" applyFill="1" applyBorder="1" applyAlignment="1">
      <alignment vertical="center"/>
    </xf>
    <xf numFmtId="0" fontId="3" fillId="0" borderId="22" xfId="62" applyFont="1" applyFill="1" applyBorder="1" applyAlignment="1">
      <alignment vertical="center"/>
      <protection/>
    </xf>
    <xf numFmtId="0" fontId="17" fillId="0" borderId="13" xfId="62" applyFont="1" applyFill="1" applyBorder="1" applyAlignment="1">
      <alignment horizontal="center" vertical="center" wrapText="1"/>
      <protection/>
    </xf>
    <xf numFmtId="0" fontId="3" fillId="0" borderId="13" xfId="62" applyFont="1" applyFill="1" applyBorder="1" applyAlignment="1">
      <alignment horizontal="distributed" vertical="center"/>
      <protection/>
    </xf>
    <xf numFmtId="41" fontId="65" fillId="0" borderId="15" xfId="62" applyNumberFormat="1" applyFont="1" applyFill="1" applyBorder="1" applyAlignment="1">
      <alignment vertical="center"/>
      <protection/>
    </xf>
    <xf numFmtId="41" fontId="65" fillId="0" borderId="15" xfId="51" applyNumberFormat="1" applyFont="1" applyFill="1" applyBorder="1" applyAlignment="1">
      <alignment horizontal="right" vertical="center"/>
    </xf>
    <xf numFmtId="41" fontId="65" fillId="0" borderId="15" xfId="62" applyNumberFormat="1" applyFont="1" applyFill="1" applyBorder="1" applyAlignment="1">
      <alignment horizontal="right" vertical="center"/>
      <protection/>
    </xf>
    <xf numFmtId="181" fontId="65" fillId="0" borderId="16" xfId="62" applyNumberFormat="1" applyFont="1" applyFill="1" applyBorder="1" applyAlignment="1">
      <alignment horizontal="right" vertical="center"/>
      <protection/>
    </xf>
    <xf numFmtId="41" fontId="65" fillId="0" borderId="33" xfId="62" applyNumberFormat="1" applyFont="1" applyFill="1" applyBorder="1" applyAlignment="1">
      <alignment vertical="center"/>
      <protection/>
    </xf>
    <xf numFmtId="41" fontId="65" fillId="0" borderId="33" xfId="51" applyNumberFormat="1" applyFont="1" applyFill="1" applyBorder="1" applyAlignment="1">
      <alignment horizontal="right" vertical="center"/>
    </xf>
    <xf numFmtId="41" fontId="65" fillId="0" borderId="33" xfId="62" applyNumberFormat="1" applyFont="1" applyFill="1" applyBorder="1" applyAlignment="1">
      <alignment horizontal="right" vertical="center"/>
      <protection/>
    </xf>
    <xf numFmtId="181" fontId="65" fillId="0" borderId="28" xfId="62" applyNumberFormat="1" applyFont="1" applyFill="1" applyBorder="1" applyAlignment="1">
      <alignment horizontal="right" vertical="center"/>
      <protection/>
    </xf>
    <xf numFmtId="41" fontId="66" fillId="0" borderId="11" xfId="51" applyNumberFormat="1" applyFont="1" applyFill="1" applyBorder="1" applyAlignment="1">
      <alignment horizontal="right" vertical="center"/>
    </xf>
    <xf numFmtId="41" fontId="66" fillId="0" borderId="11" xfId="62" applyNumberFormat="1" applyFont="1" applyFill="1" applyBorder="1" applyAlignment="1">
      <alignment horizontal="right" vertical="center"/>
      <protection/>
    </xf>
    <xf numFmtId="181" fontId="66" fillId="0" borderId="31" xfId="62" applyNumberFormat="1" applyFont="1" applyFill="1" applyBorder="1" applyAlignment="1">
      <alignment horizontal="right" vertical="center"/>
      <protection/>
    </xf>
    <xf numFmtId="41" fontId="2" fillId="0" borderId="31" xfId="51" applyNumberFormat="1" applyFont="1" applyFill="1" applyBorder="1" applyAlignment="1">
      <alignment vertical="center"/>
    </xf>
    <xf numFmtId="0" fontId="3" fillId="0" borderId="0" xfId="0" applyFont="1" applyFill="1" applyBorder="1" applyAlignment="1">
      <alignment vertical="top"/>
    </xf>
    <xf numFmtId="41" fontId="66" fillId="0" borderId="10" xfId="51" applyNumberFormat="1" applyFont="1" applyFill="1" applyBorder="1" applyAlignment="1">
      <alignment horizontal="right" vertical="center"/>
    </xf>
    <xf numFmtId="41" fontId="66" fillId="0" borderId="10" xfId="62" applyNumberFormat="1" applyFont="1" applyFill="1" applyBorder="1" applyAlignment="1">
      <alignment horizontal="right" vertical="center"/>
      <protection/>
    </xf>
    <xf numFmtId="181" fontId="66" fillId="0" borderId="12" xfId="62" applyNumberFormat="1" applyFont="1" applyFill="1" applyBorder="1" applyAlignment="1">
      <alignment horizontal="right" vertical="center"/>
      <protection/>
    </xf>
    <xf numFmtId="0" fontId="3" fillId="0" borderId="10" xfId="62" applyFont="1" applyFill="1" applyBorder="1" applyAlignment="1">
      <alignment horizontal="center" vertical="center"/>
      <protection/>
    </xf>
    <xf numFmtId="0" fontId="3" fillId="0" borderId="10" xfId="62" applyFont="1" applyFill="1" applyBorder="1" applyAlignment="1">
      <alignment horizontal="distributed" vertical="center"/>
      <protection/>
    </xf>
    <xf numFmtId="0" fontId="11" fillId="0" borderId="12" xfId="62" applyFont="1" applyFill="1" applyBorder="1" applyAlignment="1">
      <alignment horizontal="center" vertical="center" wrapText="1"/>
      <protection/>
    </xf>
    <xf numFmtId="41" fontId="65" fillId="0" borderId="15" xfId="62" applyNumberFormat="1" applyFont="1" applyFill="1" applyBorder="1" applyAlignment="1">
      <alignment horizontal="center" vertical="center"/>
      <protection/>
    </xf>
    <xf numFmtId="0" fontId="17" fillId="0" borderId="15" xfId="62" applyFont="1" applyFill="1" applyBorder="1" applyAlignment="1">
      <alignment horizontal="center" vertical="center" wrapText="1"/>
      <protection/>
    </xf>
    <xf numFmtId="0" fontId="3" fillId="0" borderId="15" xfId="62" applyFont="1" applyFill="1" applyBorder="1" applyAlignment="1">
      <alignment horizontal="distributed" vertical="center"/>
      <protection/>
    </xf>
    <xf numFmtId="0" fontId="3" fillId="0" borderId="15" xfId="62" applyFont="1" applyFill="1" applyBorder="1" applyAlignment="1">
      <alignment horizontal="center" vertical="center"/>
      <protection/>
    </xf>
    <xf numFmtId="41" fontId="65" fillId="0" borderId="10" xfId="62" applyNumberFormat="1" applyFont="1" applyFill="1" applyBorder="1" applyAlignment="1">
      <alignment vertical="center"/>
      <protection/>
    </xf>
    <xf numFmtId="41" fontId="65" fillId="0" borderId="10" xfId="51" applyNumberFormat="1" applyFont="1" applyFill="1" applyBorder="1" applyAlignment="1">
      <alignment horizontal="right" vertical="center"/>
    </xf>
    <xf numFmtId="41" fontId="65" fillId="0" borderId="10" xfId="62" applyNumberFormat="1" applyFont="1" applyFill="1" applyBorder="1" applyAlignment="1">
      <alignment horizontal="right" vertical="center"/>
      <protection/>
    </xf>
    <xf numFmtId="181" fontId="65" fillId="0" borderId="12" xfId="62" applyNumberFormat="1" applyFont="1" applyFill="1" applyBorder="1" applyAlignment="1">
      <alignment horizontal="right" vertical="center"/>
      <protection/>
    </xf>
    <xf numFmtId="41" fontId="2" fillId="0" borderId="29" xfId="0" applyNumberFormat="1" applyFont="1" applyFill="1" applyBorder="1" applyAlignment="1">
      <alignment horizontal="right" vertical="center"/>
    </xf>
    <xf numFmtId="0" fontId="11" fillId="0" borderId="13" xfId="0" applyFont="1" applyFill="1" applyBorder="1" applyAlignment="1">
      <alignment horizontal="center" vertical="center"/>
    </xf>
    <xf numFmtId="0" fontId="11" fillId="0" borderId="13" xfId="62" applyFont="1" applyFill="1" applyBorder="1" applyAlignment="1">
      <alignment horizontal="center" vertical="center"/>
      <protection/>
    </xf>
    <xf numFmtId="41" fontId="65" fillId="0" borderId="22" xfId="62" applyNumberFormat="1" applyFont="1" applyFill="1" applyBorder="1" applyAlignment="1">
      <alignment horizontal="right" vertical="center"/>
      <protection/>
    </xf>
    <xf numFmtId="41" fontId="65" fillId="0" borderId="29" xfId="62" applyNumberFormat="1" applyFont="1" applyFill="1" applyBorder="1" applyAlignment="1">
      <alignment horizontal="right" vertical="center"/>
      <protection/>
    </xf>
    <xf numFmtId="41" fontId="65" fillId="0" borderId="26" xfId="62" applyNumberFormat="1" applyFont="1" applyFill="1" applyBorder="1" applyAlignment="1">
      <alignment horizontal="right" vertical="center"/>
      <protection/>
    </xf>
    <xf numFmtId="41" fontId="66" fillId="0" borderId="22" xfId="62" applyNumberFormat="1" applyFont="1" applyFill="1" applyBorder="1" applyAlignment="1">
      <alignment horizontal="right" vertical="center"/>
      <protection/>
    </xf>
    <xf numFmtId="41" fontId="66" fillId="0" borderId="32" xfId="62" applyNumberFormat="1" applyFont="1" applyFill="1" applyBorder="1" applyAlignment="1">
      <alignment horizontal="right" vertical="center"/>
      <protection/>
    </xf>
    <xf numFmtId="41" fontId="3" fillId="0" borderId="26" xfId="0" applyNumberFormat="1" applyFont="1" applyFill="1" applyBorder="1" applyAlignment="1">
      <alignment horizontal="right" vertical="center"/>
    </xf>
    <xf numFmtId="0" fontId="11" fillId="0" borderId="14" xfId="0" applyFont="1" applyFill="1" applyBorder="1" applyAlignment="1">
      <alignment horizontal="center" vertical="center"/>
    </xf>
    <xf numFmtId="0" fontId="3" fillId="0" borderId="0" xfId="0" applyFont="1" applyFill="1" applyBorder="1" applyAlignment="1">
      <alignment horizontal="distributed" vertical="center"/>
    </xf>
    <xf numFmtId="0" fontId="7" fillId="0" borderId="0" xfId="0" applyFont="1" applyFill="1" applyAlignment="1">
      <alignment vertical="center"/>
    </xf>
    <xf numFmtId="0" fontId="3" fillId="0" borderId="14" xfId="62" applyFont="1" applyFill="1" applyBorder="1" applyAlignment="1">
      <alignment horizontal="distributed" vertical="center"/>
      <protection/>
    </xf>
    <xf numFmtId="0" fontId="13" fillId="0" borderId="13" xfId="62" applyFont="1" applyFill="1" applyBorder="1" applyAlignment="1">
      <alignment horizontal="distributed" vertical="center"/>
      <protection/>
    </xf>
    <xf numFmtId="185" fontId="3" fillId="0" borderId="10" xfId="49" applyNumberFormat="1" applyFont="1" applyFill="1" applyBorder="1" applyAlignment="1">
      <alignment horizontal="right" vertical="center"/>
    </xf>
    <xf numFmtId="41" fontId="3" fillId="0" borderId="42" xfId="0" applyNumberFormat="1" applyFont="1" applyFill="1" applyBorder="1" applyAlignment="1">
      <alignment horizontal="right" vertical="center"/>
    </xf>
    <xf numFmtId="41" fontId="2" fillId="0" borderId="29" xfId="62" applyNumberFormat="1" applyFont="1" applyFill="1" applyBorder="1" applyAlignment="1">
      <alignment horizontal="right" vertical="center"/>
      <protection/>
    </xf>
    <xf numFmtId="41" fontId="2" fillId="0" borderId="33" xfId="51" applyNumberFormat="1" applyFont="1" applyFill="1" applyBorder="1" applyAlignment="1">
      <alignment vertical="center"/>
    </xf>
    <xf numFmtId="41" fontId="2" fillId="0" borderId="28" xfId="51" applyNumberFormat="1" applyFont="1" applyFill="1" applyBorder="1" applyAlignment="1">
      <alignment vertical="center"/>
    </xf>
    <xf numFmtId="41" fontId="3" fillId="0" borderId="22" xfId="62" applyNumberFormat="1" applyFont="1" applyFill="1" applyBorder="1" applyAlignment="1">
      <alignment horizontal="right" vertical="center"/>
      <protection/>
    </xf>
    <xf numFmtId="41" fontId="3" fillId="0" borderId="10" xfId="51" applyNumberFormat="1" applyFont="1" applyFill="1" applyBorder="1" applyAlignment="1">
      <alignment vertical="center"/>
    </xf>
    <xf numFmtId="41" fontId="3" fillId="0" borderId="32" xfId="62" applyNumberFormat="1" applyFont="1" applyFill="1" applyBorder="1" applyAlignment="1">
      <alignment horizontal="right" vertical="center"/>
      <protection/>
    </xf>
    <xf numFmtId="41" fontId="3" fillId="0" borderId="11" xfId="51" applyNumberFormat="1" applyFont="1" applyFill="1" applyBorder="1" applyAlignment="1">
      <alignment vertical="center"/>
    </xf>
    <xf numFmtId="41" fontId="3" fillId="0" borderId="31" xfId="51" applyNumberFormat="1" applyFont="1" applyFill="1" applyBorder="1" applyAlignment="1">
      <alignment vertical="center"/>
    </xf>
    <xf numFmtId="41" fontId="3" fillId="0" borderId="15" xfId="51" applyNumberFormat="1" applyFont="1" applyFill="1" applyBorder="1" applyAlignment="1">
      <alignment vertical="center"/>
    </xf>
    <xf numFmtId="43" fontId="3" fillId="0" borderId="10" xfId="51" applyNumberFormat="1" applyFont="1" applyFill="1" applyBorder="1" applyAlignment="1">
      <alignment horizontal="right" vertical="center"/>
    </xf>
    <xf numFmtId="43" fontId="3" fillId="0" borderId="12" xfId="51" applyNumberFormat="1" applyFont="1" applyFill="1" applyBorder="1" applyAlignment="1">
      <alignment horizontal="right" vertical="center"/>
    </xf>
    <xf numFmtId="41" fontId="2" fillId="0" borderId="22" xfId="62" applyNumberFormat="1" applyFont="1" applyFill="1" applyBorder="1" applyAlignment="1">
      <alignment horizontal="right" vertical="center"/>
      <protection/>
    </xf>
    <xf numFmtId="41" fontId="2" fillId="0" borderId="10" xfId="51" applyNumberFormat="1" applyFont="1" applyFill="1" applyBorder="1" applyAlignment="1">
      <alignment vertical="center"/>
    </xf>
    <xf numFmtId="41" fontId="2" fillId="0" borderId="10" xfId="51" applyNumberFormat="1" applyFont="1" applyFill="1" applyBorder="1" applyAlignment="1">
      <alignment horizontal="right" vertical="center"/>
    </xf>
    <xf numFmtId="43" fontId="2" fillId="0" borderId="10" xfId="51" applyNumberFormat="1" applyFont="1" applyFill="1" applyBorder="1" applyAlignment="1">
      <alignment horizontal="right" vertical="center"/>
    </xf>
    <xf numFmtId="43" fontId="2" fillId="0" borderId="12" xfId="51" applyNumberFormat="1" applyFont="1" applyFill="1" applyBorder="1" applyAlignment="1">
      <alignment horizontal="right" vertical="center"/>
    </xf>
    <xf numFmtId="41" fontId="2" fillId="0" borderId="32" xfId="62" applyNumberFormat="1" applyFont="1" applyFill="1" applyBorder="1" applyAlignment="1">
      <alignment horizontal="right" vertical="center"/>
      <protection/>
    </xf>
    <xf numFmtId="41" fontId="2" fillId="0" borderId="11" xfId="51" applyNumberFormat="1" applyFont="1" applyFill="1" applyBorder="1" applyAlignment="1">
      <alignment vertical="center"/>
    </xf>
    <xf numFmtId="185" fontId="3" fillId="0" borderId="10" xfId="51" applyNumberFormat="1" applyFont="1" applyFill="1" applyBorder="1" applyAlignment="1">
      <alignment horizontal="right" vertical="center"/>
    </xf>
    <xf numFmtId="185" fontId="3" fillId="0" borderId="12" xfId="51" applyNumberFormat="1" applyFont="1" applyFill="1" applyBorder="1" applyAlignment="1">
      <alignment horizontal="right" vertical="center"/>
    </xf>
    <xf numFmtId="179" fontId="2" fillId="0" borderId="10" xfId="62" applyNumberFormat="1" applyFont="1" applyFill="1" applyBorder="1" applyAlignment="1">
      <alignment vertical="center"/>
      <protection/>
    </xf>
    <xf numFmtId="185" fontId="2" fillId="0" borderId="12" xfId="51" applyNumberFormat="1" applyFont="1" applyFill="1" applyBorder="1" applyAlignment="1">
      <alignment horizontal="right" vertical="center"/>
    </xf>
    <xf numFmtId="185" fontId="2" fillId="0" borderId="31" xfId="51" applyNumberFormat="1" applyFont="1" applyFill="1" applyBorder="1" applyAlignment="1">
      <alignment horizontal="right" vertical="center"/>
    </xf>
    <xf numFmtId="41" fontId="3" fillId="0" borderId="31" xfId="51" applyNumberFormat="1" applyFont="1" applyFill="1" applyBorder="1" applyAlignment="1">
      <alignment horizontal="right" vertical="center"/>
    </xf>
    <xf numFmtId="41" fontId="3" fillId="0" borderId="10" xfId="62" applyNumberFormat="1" applyFont="1" applyFill="1" applyBorder="1" applyAlignment="1">
      <alignment horizontal="right" vertical="center"/>
      <protection/>
    </xf>
    <xf numFmtId="41" fontId="2" fillId="0" borderId="10" xfId="62" applyNumberFormat="1" applyFont="1" applyFill="1" applyBorder="1" applyAlignment="1">
      <alignment horizontal="right" vertical="center"/>
      <protection/>
    </xf>
    <xf numFmtId="41" fontId="2" fillId="0" borderId="12" xfId="51" applyNumberFormat="1" applyFont="1" applyFill="1" applyBorder="1" applyAlignment="1">
      <alignment vertical="center"/>
    </xf>
    <xf numFmtId="41" fontId="2" fillId="0" borderId="11" xfId="62" applyNumberFormat="1" applyFont="1" applyFill="1" applyBorder="1" applyAlignment="1">
      <alignment horizontal="right" vertical="center"/>
      <protection/>
    </xf>
    <xf numFmtId="41" fontId="3" fillId="0" borderId="10" xfId="62" applyNumberFormat="1" applyFont="1" applyFill="1" applyBorder="1" applyAlignment="1">
      <alignment vertical="center"/>
      <protection/>
    </xf>
    <xf numFmtId="41" fontId="3" fillId="0" borderId="12" xfId="62" applyNumberFormat="1" applyFont="1" applyFill="1" applyBorder="1" applyAlignment="1">
      <alignment vertical="center"/>
      <protection/>
    </xf>
    <xf numFmtId="41" fontId="2" fillId="0" borderId="10" xfId="62" applyNumberFormat="1" applyFont="1" applyFill="1" applyBorder="1" applyAlignment="1">
      <alignment vertical="center"/>
      <protection/>
    </xf>
    <xf numFmtId="41" fontId="2" fillId="0" borderId="12" xfId="62" applyNumberFormat="1" applyFont="1" applyFill="1" applyBorder="1" applyAlignment="1">
      <alignment vertical="center"/>
      <protection/>
    </xf>
    <xf numFmtId="41" fontId="2" fillId="0" borderId="11" xfId="62" applyNumberFormat="1" applyFont="1" applyFill="1" applyBorder="1" applyAlignment="1">
      <alignment vertical="center"/>
      <protection/>
    </xf>
    <xf numFmtId="41" fontId="2" fillId="0" borderId="31" xfId="62" applyNumberFormat="1" applyFont="1" applyFill="1" applyBorder="1" applyAlignment="1">
      <alignment vertical="center"/>
      <protection/>
    </xf>
    <xf numFmtId="41" fontId="3" fillId="0" borderId="12" xfId="62" applyNumberFormat="1" applyFont="1" applyFill="1" applyBorder="1" applyAlignment="1">
      <alignment horizontal="right" vertical="center"/>
      <protection/>
    </xf>
    <xf numFmtId="41" fontId="2" fillId="0" borderId="33" xfId="62" applyNumberFormat="1" applyFont="1" applyFill="1" applyBorder="1" applyAlignment="1">
      <alignment vertical="center"/>
      <protection/>
    </xf>
    <xf numFmtId="41" fontId="2" fillId="0" borderId="28" xfId="62" applyNumberFormat="1" applyFont="1" applyFill="1" applyBorder="1" applyAlignment="1">
      <alignment horizontal="right" vertical="center"/>
      <protection/>
    </xf>
    <xf numFmtId="41" fontId="2" fillId="0" borderId="31" xfId="62" applyNumberFormat="1" applyFont="1" applyFill="1" applyBorder="1" applyAlignment="1">
      <alignment horizontal="right" vertical="center"/>
      <protection/>
    </xf>
    <xf numFmtId="184" fontId="21" fillId="0" borderId="15" xfId="62" applyNumberFormat="1" applyFont="1" applyFill="1" applyBorder="1" applyAlignment="1">
      <alignment vertical="center"/>
      <protection/>
    </xf>
    <xf numFmtId="184" fontId="21" fillId="0" borderId="27" xfId="62" applyNumberFormat="1" applyFont="1" applyFill="1" applyBorder="1" applyAlignment="1">
      <alignment vertical="center"/>
      <protection/>
    </xf>
    <xf numFmtId="184" fontId="21" fillId="0" borderId="10" xfId="62" applyNumberFormat="1" applyFont="1" applyFill="1" applyBorder="1" applyAlignment="1">
      <alignment vertical="center"/>
      <protection/>
    </xf>
    <xf numFmtId="184" fontId="21" fillId="0" borderId="19" xfId="62" applyNumberFormat="1" applyFont="1" applyFill="1" applyBorder="1" applyAlignment="1">
      <alignment vertical="center"/>
      <protection/>
    </xf>
    <xf numFmtId="184" fontId="21" fillId="0" borderId="11" xfId="62" applyNumberFormat="1" applyFont="1" applyFill="1" applyBorder="1" applyAlignment="1">
      <alignment vertical="center"/>
      <protection/>
    </xf>
    <xf numFmtId="184" fontId="21" fillId="0" borderId="42" xfId="62" applyNumberFormat="1" applyFont="1" applyFill="1" applyBorder="1" applyAlignment="1">
      <alignment vertical="center"/>
      <protection/>
    </xf>
    <xf numFmtId="41" fontId="3" fillId="0" borderId="39" xfId="51" applyNumberFormat="1" applyFont="1" applyFill="1" applyBorder="1" applyAlignment="1">
      <alignment horizontal="right" vertical="center"/>
    </xf>
    <xf numFmtId="41" fontId="3" fillId="0" borderId="40" xfId="51" applyNumberFormat="1" applyFont="1" applyFill="1" applyBorder="1" applyAlignment="1">
      <alignment horizontal="right" vertical="center"/>
    </xf>
    <xf numFmtId="41" fontId="3" fillId="0" borderId="33" xfId="51" applyNumberFormat="1" applyFont="1" applyFill="1" applyBorder="1" applyAlignment="1">
      <alignment horizontal="right" vertical="center"/>
    </xf>
    <xf numFmtId="41" fontId="3" fillId="0" borderId="28" xfId="51" applyNumberFormat="1" applyFont="1" applyFill="1" applyBorder="1" applyAlignment="1">
      <alignment horizontal="right" vertical="center"/>
    </xf>
    <xf numFmtId="41" fontId="21" fillId="0" borderId="13" xfId="51" applyNumberFormat="1" applyFont="1" applyFill="1" applyBorder="1" applyAlignment="1">
      <alignment vertical="center"/>
    </xf>
    <xf numFmtId="41" fontId="21" fillId="0" borderId="43" xfId="51" applyNumberFormat="1" applyFont="1" applyFill="1" applyBorder="1" applyAlignment="1">
      <alignment vertical="center"/>
    </xf>
    <xf numFmtId="41" fontId="21" fillId="0" borderId="27" xfId="51" applyNumberFormat="1" applyFont="1" applyFill="1" applyBorder="1" applyAlignment="1">
      <alignment vertical="center"/>
    </xf>
    <xf numFmtId="41" fontId="21" fillId="0" borderId="10" xfId="51" applyNumberFormat="1" applyFont="1" applyFill="1" applyBorder="1" applyAlignment="1">
      <alignment vertical="center"/>
    </xf>
    <xf numFmtId="41" fontId="21" fillId="0" borderId="22" xfId="51" applyNumberFormat="1" applyFont="1" applyFill="1" applyBorder="1" applyAlignment="1">
      <alignment vertical="center"/>
    </xf>
    <xf numFmtId="41" fontId="21" fillId="0" borderId="10" xfId="51" applyNumberFormat="1" applyFont="1" applyFill="1" applyBorder="1" applyAlignment="1">
      <alignment horizontal="right" vertical="center"/>
    </xf>
    <xf numFmtId="41" fontId="21" fillId="0" borderId="22" xfId="51" applyNumberFormat="1" applyFont="1" applyFill="1" applyBorder="1" applyAlignment="1">
      <alignment horizontal="right" vertical="center"/>
    </xf>
    <xf numFmtId="41" fontId="21" fillId="0" borderId="19" xfId="51" applyNumberFormat="1" applyFont="1" applyFill="1" applyBorder="1" applyAlignment="1">
      <alignment horizontal="right" vertical="center"/>
    </xf>
    <xf numFmtId="41" fontId="21" fillId="0" borderId="15" xfId="51" applyNumberFormat="1" applyFont="1" applyFill="1" applyBorder="1" applyAlignment="1">
      <alignment horizontal="right" vertical="center"/>
    </xf>
    <xf numFmtId="41" fontId="21" fillId="0" borderId="26" xfId="51" applyNumberFormat="1" applyFont="1" applyFill="1" applyBorder="1" applyAlignment="1">
      <alignment horizontal="right" vertical="center"/>
    </xf>
    <xf numFmtId="41" fontId="21" fillId="0" borderId="27" xfId="51" applyNumberFormat="1" applyFont="1" applyFill="1" applyBorder="1" applyAlignment="1">
      <alignment horizontal="right" vertical="center"/>
    </xf>
    <xf numFmtId="41" fontId="21" fillId="0" borderId="11" xfId="51" applyNumberFormat="1" applyFont="1" applyFill="1" applyBorder="1" applyAlignment="1">
      <alignment horizontal="right" vertical="center"/>
    </xf>
    <xf numFmtId="41" fontId="21" fillId="0" borderId="32" xfId="51" applyNumberFormat="1" applyFont="1" applyFill="1" applyBorder="1" applyAlignment="1">
      <alignment horizontal="right" vertical="center"/>
    </xf>
    <xf numFmtId="41" fontId="21" fillId="0" borderId="42" xfId="51" applyNumberFormat="1" applyFont="1" applyFill="1" applyBorder="1" applyAlignment="1">
      <alignment horizontal="right" vertical="center"/>
    </xf>
    <xf numFmtId="41" fontId="66" fillId="0" borderId="29" xfId="62" applyNumberFormat="1" applyFont="1" applyFill="1" applyBorder="1" applyAlignment="1">
      <alignment horizontal="right" vertical="center"/>
      <protection/>
    </xf>
    <xf numFmtId="41" fontId="66" fillId="0" borderId="33" xfId="62" applyNumberFormat="1" applyFont="1" applyFill="1" applyBorder="1" applyAlignment="1">
      <alignment horizontal="right" vertical="center"/>
      <protection/>
    </xf>
    <xf numFmtId="0" fontId="65" fillId="0" borderId="26" xfId="62" applyFont="1" applyFill="1" applyBorder="1" applyAlignment="1">
      <alignment horizontal="distributed" vertical="center" indent="1"/>
      <protection/>
    </xf>
    <xf numFmtId="0" fontId="65" fillId="0" borderId="32" xfId="62" applyFont="1" applyFill="1" applyBorder="1" applyAlignment="1">
      <alignment horizontal="distributed" vertical="center" indent="1"/>
      <protection/>
    </xf>
    <xf numFmtId="41" fontId="65" fillId="0" borderId="11" xfId="62" applyNumberFormat="1" applyFont="1" applyFill="1" applyBorder="1" applyAlignment="1">
      <alignment horizontal="right" vertical="center"/>
      <protection/>
    </xf>
    <xf numFmtId="41" fontId="65" fillId="0" borderId="11" xfId="51" applyNumberFormat="1" applyFont="1" applyFill="1" applyBorder="1" applyAlignment="1">
      <alignment horizontal="right" vertical="center"/>
    </xf>
    <xf numFmtId="41" fontId="65" fillId="0" borderId="10" xfId="51" applyNumberFormat="1" applyFont="1" applyFill="1" applyBorder="1" applyAlignment="1">
      <alignment vertical="center"/>
    </xf>
    <xf numFmtId="41" fontId="65" fillId="0" borderId="12" xfId="51" applyNumberFormat="1" applyFont="1" applyFill="1" applyBorder="1" applyAlignment="1">
      <alignment vertical="center"/>
    </xf>
    <xf numFmtId="41" fontId="66" fillId="0" borderId="11" xfId="51" applyNumberFormat="1" applyFont="1" applyFill="1" applyBorder="1" applyAlignment="1">
      <alignment vertical="center"/>
    </xf>
    <xf numFmtId="41" fontId="66" fillId="0" borderId="31" xfId="51" applyNumberFormat="1" applyFont="1" applyFill="1" applyBorder="1" applyAlignment="1">
      <alignment vertical="center"/>
    </xf>
    <xf numFmtId="183" fontId="3" fillId="0" borderId="10" xfId="62" applyNumberFormat="1" applyFont="1" applyFill="1" applyBorder="1" applyAlignment="1">
      <alignment vertical="center"/>
      <protection/>
    </xf>
    <xf numFmtId="183" fontId="2" fillId="0" borderId="11" xfId="62" applyNumberFormat="1" applyFont="1" applyFill="1" applyBorder="1" applyAlignment="1">
      <alignment vertical="center"/>
      <protection/>
    </xf>
    <xf numFmtId="41" fontId="3" fillId="0" borderId="0" xfId="51" applyNumberFormat="1" applyFont="1" applyFill="1" applyBorder="1" applyAlignment="1">
      <alignment vertical="center"/>
    </xf>
    <xf numFmtId="41" fontId="3" fillId="33" borderId="22" xfId="62" applyNumberFormat="1" applyFont="1" applyFill="1" applyBorder="1" applyAlignment="1">
      <alignment horizontal="right" vertical="center"/>
      <protection/>
    </xf>
    <xf numFmtId="41" fontId="2" fillId="33" borderId="32" xfId="62" applyNumberFormat="1" applyFont="1" applyFill="1" applyBorder="1" applyAlignment="1">
      <alignment horizontal="right" vertical="center"/>
      <protection/>
    </xf>
    <xf numFmtId="185" fontId="66" fillId="0" borderId="11" xfId="62" applyNumberFormat="1" applyFont="1" applyFill="1" applyBorder="1" applyAlignment="1">
      <alignment vertical="center"/>
      <protection/>
    </xf>
    <xf numFmtId="178" fontId="66" fillId="0" borderId="31" xfId="62" applyNumberFormat="1" applyFont="1" applyFill="1" applyBorder="1" applyAlignment="1">
      <alignment vertical="center"/>
      <protection/>
    </xf>
    <xf numFmtId="41" fontId="3" fillId="32" borderId="10" xfId="51" applyNumberFormat="1" applyFont="1" applyFill="1" applyBorder="1" applyAlignment="1">
      <alignment vertical="center"/>
    </xf>
    <xf numFmtId="41" fontId="3" fillId="32" borderId="12" xfId="51" applyNumberFormat="1" applyFont="1" applyFill="1" applyBorder="1" applyAlignment="1">
      <alignment vertical="center"/>
    </xf>
    <xf numFmtId="41" fontId="2" fillId="32" borderId="31" xfId="51" applyNumberFormat="1" applyFont="1" applyFill="1" applyBorder="1" applyAlignment="1">
      <alignment vertical="center"/>
    </xf>
    <xf numFmtId="185" fontId="2" fillId="0" borderId="10" xfId="49" applyNumberFormat="1" applyFont="1" applyFill="1" applyBorder="1" applyAlignment="1">
      <alignment vertical="center"/>
    </xf>
    <xf numFmtId="185" fontId="2" fillId="0" borderId="11" xfId="49" applyNumberFormat="1" applyFont="1" applyFill="1" applyBorder="1" applyAlignment="1">
      <alignment vertical="center"/>
    </xf>
    <xf numFmtId="42" fontId="3" fillId="0" borderId="22" xfId="62" applyNumberFormat="1" applyFont="1" applyFill="1" applyBorder="1" applyAlignment="1">
      <alignment horizontal="right" vertical="center"/>
      <protection/>
    </xf>
    <xf numFmtId="0" fontId="3" fillId="0" borderId="13" xfId="0" applyFont="1" applyFill="1" applyBorder="1" applyAlignment="1">
      <alignment horizontal="center" vertical="center" wrapText="1"/>
    </xf>
    <xf numFmtId="41" fontId="3" fillId="0" borderId="10" xfId="49" applyNumberFormat="1" applyFont="1" applyFill="1" applyBorder="1" applyAlignment="1">
      <alignment horizontal="center" vertical="center"/>
    </xf>
    <xf numFmtId="179" fontId="3" fillId="0" borderId="10" xfId="62" applyNumberFormat="1" applyFont="1" applyFill="1" applyBorder="1" applyAlignment="1">
      <alignment vertical="center"/>
      <protection/>
    </xf>
    <xf numFmtId="185" fontId="65" fillId="0" borderId="10" xfId="62" applyNumberFormat="1" applyFont="1" applyFill="1" applyBorder="1" applyAlignment="1">
      <alignment vertical="center"/>
      <protection/>
    </xf>
    <xf numFmtId="178" fontId="65" fillId="0" borderId="12" xfId="62" applyNumberFormat="1" applyFont="1" applyFill="1" applyBorder="1" applyAlignment="1">
      <alignment vertical="center"/>
      <protection/>
    </xf>
    <xf numFmtId="0" fontId="3" fillId="0" borderId="33" xfId="62" applyFont="1" applyFill="1" applyBorder="1" applyAlignment="1">
      <alignment horizontal="distributed" vertical="center"/>
      <protection/>
    </xf>
    <xf numFmtId="0" fontId="6" fillId="0" borderId="0" xfId="62" applyFont="1" applyFill="1" applyAlignment="1">
      <alignment vertical="center"/>
      <protection/>
    </xf>
    <xf numFmtId="0" fontId="3" fillId="0" borderId="28" xfId="62" applyFont="1" applyFill="1" applyBorder="1" applyAlignment="1">
      <alignment horizontal="distributed" vertical="center"/>
      <protection/>
    </xf>
    <xf numFmtId="0" fontId="67" fillId="0" borderId="0" xfId="62" applyFont="1" applyFill="1" applyAlignment="1">
      <alignment vertical="center" wrapText="1"/>
      <protection/>
    </xf>
    <xf numFmtId="0" fontId="67" fillId="0" borderId="0" xfId="0" applyFont="1" applyAlignment="1">
      <alignment vertical="center" wrapText="1"/>
    </xf>
    <xf numFmtId="0" fontId="68" fillId="0" borderId="0" xfId="0" applyFont="1" applyAlignment="1">
      <alignment vertical="center"/>
    </xf>
    <xf numFmtId="0" fontId="69" fillId="0" borderId="0" xfId="62" applyFont="1" applyFill="1" applyAlignment="1">
      <alignment vertical="center"/>
      <protection/>
    </xf>
    <xf numFmtId="182" fontId="3" fillId="0" borderId="0" xfId="62" applyNumberFormat="1" applyFont="1" applyFill="1" applyAlignment="1">
      <alignment horizontal="center" vertical="center"/>
      <protection/>
    </xf>
    <xf numFmtId="184" fontId="21" fillId="0" borderId="12" xfId="62" applyNumberFormat="1" applyFont="1" applyFill="1" applyBorder="1" applyAlignment="1">
      <alignment vertical="center"/>
      <protection/>
    </xf>
    <xf numFmtId="180" fontId="10" fillId="0" borderId="41" xfId="0" applyNumberFormat="1" applyFont="1" applyFill="1" applyBorder="1" applyAlignment="1">
      <alignment vertical="center"/>
    </xf>
    <xf numFmtId="41" fontId="65" fillId="0" borderId="32" xfId="62" applyNumberFormat="1" applyFont="1" applyFill="1" applyBorder="1" applyAlignment="1">
      <alignment horizontal="right" vertical="center"/>
      <protection/>
    </xf>
    <xf numFmtId="181" fontId="65" fillId="0" borderId="31" xfId="62" applyNumberFormat="1" applyFont="1" applyFill="1" applyBorder="1" applyAlignment="1">
      <alignment horizontal="right" vertical="center"/>
      <protection/>
    </xf>
    <xf numFmtId="41" fontId="65" fillId="0" borderId="10" xfId="62" applyNumberFormat="1" applyFont="1" applyFill="1" applyBorder="1" applyAlignment="1">
      <alignment horizontal="center" vertical="center"/>
      <protection/>
    </xf>
    <xf numFmtId="41" fontId="66" fillId="0" borderId="10" xfId="62" applyNumberFormat="1" applyFont="1" applyFill="1" applyBorder="1" applyAlignment="1">
      <alignment horizontal="center" vertical="center"/>
      <protection/>
    </xf>
    <xf numFmtId="0" fontId="14" fillId="0" borderId="0" xfId="43" applyFont="1" applyAlignment="1" applyProtection="1">
      <alignment vertical="center"/>
      <protection/>
    </xf>
    <xf numFmtId="0" fontId="0" fillId="0" borderId="0" xfId="0" applyFont="1" applyAlignment="1">
      <alignment vertical="center"/>
    </xf>
    <xf numFmtId="0" fontId="0" fillId="0" borderId="0" xfId="0" applyAlignment="1">
      <alignment vertical="center"/>
    </xf>
    <xf numFmtId="0" fontId="14" fillId="0" borderId="0" xfId="43" applyFill="1" applyAlignment="1" applyProtection="1">
      <alignment vertical="center"/>
      <protection/>
    </xf>
    <xf numFmtId="0" fontId="14" fillId="0" borderId="0" xfId="43" applyAlignment="1" applyProtection="1">
      <alignment vertical="center"/>
      <protection/>
    </xf>
    <xf numFmtId="0" fontId="14" fillId="0" borderId="0" xfId="43" applyFill="1" applyAlignment="1" applyProtection="1">
      <alignment horizontal="left" vertical="center"/>
      <protection/>
    </xf>
    <xf numFmtId="0" fontId="3" fillId="0" borderId="0" xfId="0" applyFont="1" applyFill="1" applyAlignment="1">
      <alignment horizontal="center" vertical="center"/>
    </xf>
    <xf numFmtId="0" fontId="3" fillId="0" borderId="13" xfId="0" applyFont="1" applyFill="1" applyBorder="1" applyAlignment="1">
      <alignment horizontal="distributed" vertical="center"/>
    </xf>
    <xf numFmtId="0" fontId="3" fillId="0" borderId="13"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7" fillId="0" borderId="0" xfId="0" applyFont="1" applyFill="1" applyAlignment="1">
      <alignment horizontal="center" vertical="center"/>
    </xf>
    <xf numFmtId="0" fontId="3" fillId="0" borderId="44"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29" xfId="0" applyFont="1" applyFill="1" applyBorder="1" applyAlignment="1">
      <alignment horizontal="distributed" vertical="center" indent="1"/>
    </xf>
    <xf numFmtId="0" fontId="3" fillId="0" borderId="17" xfId="0" applyFont="1" applyFill="1" applyBorder="1" applyAlignment="1">
      <alignment horizontal="center" vertical="center"/>
    </xf>
    <xf numFmtId="0" fontId="3" fillId="0" borderId="24" xfId="0" applyFont="1" applyFill="1" applyBorder="1" applyAlignment="1">
      <alignment horizontal="distributed" vertical="center" indent="2"/>
    </xf>
    <xf numFmtId="0" fontId="3" fillId="0" borderId="45" xfId="0" applyFont="1" applyFill="1" applyBorder="1" applyAlignment="1">
      <alignment horizontal="distributed" vertical="center" indent="2"/>
    </xf>
    <xf numFmtId="0" fontId="3" fillId="0" borderId="35" xfId="0" applyFont="1" applyFill="1" applyBorder="1" applyAlignment="1">
      <alignment horizontal="distributed" vertical="center" indent="2"/>
    </xf>
    <xf numFmtId="0" fontId="3" fillId="0" borderId="39" xfId="0" applyFont="1" applyFill="1" applyBorder="1" applyAlignment="1">
      <alignment horizontal="distributed" vertical="center" wrapText="1"/>
    </xf>
    <xf numFmtId="0" fontId="3" fillId="0" borderId="10" xfId="0" applyFont="1" applyFill="1" applyBorder="1" applyAlignment="1">
      <alignment horizontal="distributed" vertical="center"/>
    </xf>
    <xf numFmtId="0" fontId="3" fillId="0" borderId="33" xfId="0" applyFont="1" applyFill="1" applyBorder="1" applyAlignment="1">
      <alignment horizontal="distributed"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distributed" vertical="center" wrapText="1"/>
    </xf>
    <xf numFmtId="0" fontId="3" fillId="0" borderId="33" xfId="0" applyFont="1" applyFill="1" applyBorder="1" applyAlignment="1">
      <alignment horizontal="distributed" vertical="center" wrapText="1"/>
    </xf>
    <xf numFmtId="0" fontId="6" fillId="0" borderId="0" xfId="0" applyFont="1" applyFill="1" applyBorder="1" applyAlignment="1">
      <alignment vertical="center"/>
    </xf>
    <xf numFmtId="0" fontId="3" fillId="0" borderId="14" xfId="0" applyFont="1" applyFill="1" applyBorder="1" applyAlignment="1">
      <alignment horizontal="distributed" vertical="center" indent="2"/>
    </xf>
    <xf numFmtId="0" fontId="3" fillId="0" borderId="46" xfId="0" applyFont="1" applyFill="1" applyBorder="1" applyAlignment="1">
      <alignment horizontal="distributed" vertical="center" indent="2"/>
    </xf>
    <xf numFmtId="0" fontId="3" fillId="0" borderId="24" xfId="0" applyFont="1" applyFill="1" applyBorder="1" applyAlignment="1">
      <alignment horizontal="distributed" vertical="center" indent="1"/>
    </xf>
    <xf numFmtId="0" fontId="3" fillId="0" borderId="35" xfId="0" applyFont="1" applyFill="1" applyBorder="1" applyAlignment="1">
      <alignment horizontal="distributed" vertical="center" indent="1"/>
    </xf>
    <xf numFmtId="0" fontId="3" fillId="0" borderId="43" xfId="0" applyFont="1" applyFill="1" applyBorder="1" applyAlignment="1">
      <alignment horizontal="distributed" vertical="center" indent="2"/>
    </xf>
    <xf numFmtId="0" fontId="11" fillId="0" borderId="40" xfId="0" applyFont="1" applyFill="1" applyBorder="1" applyAlignment="1">
      <alignment horizontal="center" vertical="center" wrapText="1"/>
    </xf>
    <xf numFmtId="0" fontId="11" fillId="0" borderId="12" xfId="0" applyFont="1" applyFill="1" applyBorder="1" applyAlignment="1">
      <alignment vertical="center"/>
    </xf>
    <xf numFmtId="0" fontId="11" fillId="0" borderId="28" xfId="0" applyFont="1" applyFill="1" applyBorder="1" applyAlignment="1">
      <alignment vertical="center"/>
    </xf>
    <xf numFmtId="0" fontId="11" fillId="0" borderId="3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3" fillId="0" borderId="24" xfId="0" applyFont="1" applyFill="1" applyBorder="1" applyAlignment="1">
      <alignment horizontal="distributed" vertical="center" indent="3"/>
    </xf>
    <xf numFmtId="0" fontId="3" fillId="0" borderId="45" xfId="0" applyFont="1" applyFill="1" applyBorder="1" applyAlignment="1">
      <alignment horizontal="distributed" vertical="center" indent="3"/>
    </xf>
    <xf numFmtId="0" fontId="3" fillId="0" borderId="14" xfId="0" applyFont="1" applyFill="1" applyBorder="1" applyAlignment="1">
      <alignment horizontal="distributed" vertical="center"/>
    </xf>
    <xf numFmtId="0" fontId="3" fillId="0" borderId="43" xfId="0" applyFont="1" applyFill="1" applyBorder="1" applyAlignment="1">
      <alignment horizontal="distributed" vertical="center"/>
    </xf>
    <xf numFmtId="0" fontId="3" fillId="0" borderId="15" xfId="0" applyFont="1" applyFill="1" applyBorder="1" applyAlignment="1" quotePrefix="1">
      <alignment horizontal="center" vertical="center" wrapText="1"/>
    </xf>
    <xf numFmtId="0" fontId="3" fillId="0" borderId="1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4" xfId="0" applyFont="1" applyFill="1" applyBorder="1" applyAlignment="1">
      <alignment horizontal="distributed" vertical="center"/>
    </xf>
    <xf numFmtId="0" fontId="3" fillId="0" borderId="22" xfId="0" applyFont="1" applyFill="1" applyBorder="1" applyAlignment="1">
      <alignment horizontal="distributed" vertical="center"/>
    </xf>
    <xf numFmtId="0" fontId="3" fillId="0" borderId="29" xfId="0" applyFont="1" applyFill="1" applyBorder="1" applyAlignment="1">
      <alignment horizontal="distributed" vertical="center"/>
    </xf>
    <xf numFmtId="0" fontId="3" fillId="0" borderId="15" xfId="0" applyFont="1" applyFill="1" applyBorder="1" applyAlignment="1" quotePrefix="1">
      <alignment horizontal="center" vertical="center"/>
    </xf>
    <xf numFmtId="0" fontId="10" fillId="0" borderId="10" xfId="0" applyFont="1" applyFill="1" applyBorder="1" applyAlignment="1">
      <alignment horizontal="center" vertical="center"/>
    </xf>
    <xf numFmtId="0" fontId="10" fillId="0" borderId="33"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3" xfId="0" applyFont="1" applyFill="1" applyBorder="1" applyAlignment="1">
      <alignment horizontal="distributed" vertical="center" indent="2"/>
    </xf>
    <xf numFmtId="0" fontId="3" fillId="0" borderId="40"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28" xfId="0" applyFont="1" applyFill="1" applyBorder="1" applyAlignment="1">
      <alignment horizontal="center" vertical="center"/>
    </xf>
    <xf numFmtId="0" fontId="13" fillId="0" borderId="39" xfId="0" applyFont="1" applyFill="1" applyBorder="1" applyAlignment="1">
      <alignment horizontal="center" vertical="center" wrapText="1"/>
    </xf>
    <xf numFmtId="0" fontId="13" fillId="0" borderId="10" xfId="0" applyFont="1" applyFill="1" applyBorder="1" applyAlignment="1" quotePrefix="1">
      <alignment horizontal="center" vertical="center"/>
    </xf>
    <xf numFmtId="0" fontId="13" fillId="0" borderId="33" xfId="0" applyFont="1" applyFill="1" applyBorder="1" applyAlignment="1" quotePrefix="1">
      <alignment horizontal="center" vertical="center"/>
    </xf>
    <xf numFmtId="0" fontId="13" fillId="0" borderId="4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10" xfId="0" applyFont="1" applyFill="1" applyBorder="1" applyAlignment="1" quotePrefix="1">
      <alignment horizontal="center" vertical="center"/>
    </xf>
    <xf numFmtId="0" fontId="13" fillId="0" borderId="33" xfId="0" applyFont="1" applyFill="1" applyBorder="1" applyAlignment="1" quotePrefix="1">
      <alignment horizontal="center" vertical="center"/>
    </xf>
    <xf numFmtId="0" fontId="13" fillId="0" borderId="10" xfId="0" applyFont="1" applyFill="1" applyBorder="1" applyAlignment="1" quotePrefix="1">
      <alignment horizontal="center" vertical="center" wrapText="1"/>
    </xf>
    <xf numFmtId="0" fontId="13" fillId="0" borderId="33" xfId="0" applyFont="1" applyFill="1" applyBorder="1" applyAlignment="1" quotePrefix="1">
      <alignment horizontal="center" vertical="center" wrapText="1"/>
    </xf>
    <xf numFmtId="0" fontId="13" fillId="0" borderId="10"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9"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33" xfId="0" applyFont="1" applyFill="1" applyBorder="1" applyAlignment="1">
      <alignment horizontal="center" vertical="center" shrinkToFit="1"/>
    </xf>
    <xf numFmtId="0" fontId="13" fillId="0" borderId="39" xfId="0" applyFont="1" applyFill="1" applyBorder="1" applyAlignment="1">
      <alignment horizontal="center" wrapText="1"/>
    </xf>
    <xf numFmtId="0" fontId="13" fillId="0" borderId="10" xfId="0" applyFont="1" applyFill="1" applyBorder="1" applyAlignment="1">
      <alignment horizontal="center" wrapText="1"/>
    </xf>
    <xf numFmtId="0" fontId="13" fillId="0" borderId="10" xfId="0" applyFont="1" applyFill="1" applyBorder="1" applyAlignment="1">
      <alignment horizontal="center" vertical="top" wrapText="1"/>
    </xf>
    <xf numFmtId="0" fontId="13" fillId="0" borderId="33" xfId="0" applyFont="1" applyFill="1" applyBorder="1" applyAlignment="1">
      <alignment horizontal="center" vertical="top" wrapText="1"/>
    </xf>
    <xf numFmtId="0" fontId="13" fillId="0" borderId="12" xfId="0" applyFont="1" applyFill="1" applyBorder="1" applyAlignment="1" quotePrefix="1">
      <alignment horizontal="center" vertical="center"/>
    </xf>
    <xf numFmtId="0" fontId="13" fillId="0" borderId="28" xfId="0" applyFont="1" applyFill="1" applyBorder="1" applyAlignment="1" quotePrefix="1">
      <alignment horizontal="center" vertical="center"/>
    </xf>
    <xf numFmtId="0" fontId="13" fillId="0" borderId="3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10" xfId="0" applyFont="1" applyFill="1" applyBorder="1" applyAlignment="1" quotePrefix="1">
      <alignment horizontal="center" vertical="center" wrapText="1"/>
    </xf>
    <xf numFmtId="0" fontId="13" fillId="0" borderId="33" xfId="0" applyFont="1" applyFill="1" applyBorder="1" applyAlignment="1" quotePrefix="1">
      <alignment horizontal="center" vertical="center" wrapText="1"/>
    </xf>
    <xf numFmtId="0" fontId="3" fillId="0" borderId="17" xfId="0" applyFont="1" applyFill="1" applyBorder="1" applyAlignment="1">
      <alignment horizontal="distributed" vertical="center" indent="4"/>
    </xf>
    <xf numFmtId="0" fontId="3" fillId="0" borderId="24" xfId="0" applyFont="1" applyFill="1" applyBorder="1" applyAlignment="1">
      <alignment horizontal="distributed" vertical="center" indent="4"/>
    </xf>
    <xf numFmtId="0" fontId="3" fillId="0" borderId="39" xfId="0" applyFont="1" applyFill="1" applyBorder="1" applyAlignment="1">
      <alignment horizontal="distributed" vertical="center"/>
    </xf>
    <xf numFmtId="0" fontId="3" fillId="0" borderId="40" xfId="0" applyFont="1" applyFill="1" applyBorder="1" applyAlignment="1">
      <alignment horizontal="distributed" vertical="center"/>
    </xf>
    <xf numFmtId="0" fontId="3" fillId="0" borderId="28" xfId="0" applyFont="1" applyFill="1" applyBorder="1" applyAlignment="1">
      <alignment horizontal="distributed" vertical="center"/>
    </xf>
    <xf numFmtId="0" fontId="3" fillId="0" borderId="17" xfId="0" applyFont="1" applyFill="1" applyBorder="1" applyAlignment="1">
      <alignment horizontal="distributed" vertical="center" indent="10"/>
    </xf>
    <xf numFmtId="0" fontId="3" fillId="0" borderId="15" xfId="0" applyFont="1" applyFill="1" applyBorder="1" applyAlignment="1">
      <alignment horizontal="distributed" vertical="center" wrapText="1" indent="1"/>
    </xf>
    <xf numFmtId="0" fontId="3" fillId="0" borderId="33" xfId="0" applyFont="1" applyFill="1" applyBorder="1" applyAlignment="1">
      <alignment horizontal="distributed" vertical="center" wrapText="1" indent="1"/>
    </xf>
    <xf numFmtId="0" fontId="3" fillId="0" borderId="16" xfId="0" applyFont="1" applyFill="1" applyBorder="1" applyAlignment="1">
      <alignment horizontal="distributed" vertical="center" indent="1"/>
    </xf>
    <xf numFmtId="0" fontId="3" fillId="0" borderId="28" xfId="0" applyFont="1" applyFill="1" applyBorder="1" applyAlignment="1">
      <alignment horizontal="distributed" vertical="center" indent="1"/>
    </xf>
    <xf numFmtId="0" fontId="3" fillId="0" borderId="15" xfId="0" applyFont="1" applyFill="1" applyBorder="1" applyAlignment="1">
      <alignment horizontal="distributed" vertical="center" indent="1"/>
    </xf>
    <xf numFmtId="0" fontId="3" fillId="0" borderId="33" xfId="0" applyFont="1" applyFill="1" applyBorder="1" applyAlignment="1">
      <alignment horizontal="distributed" vertical="center" indent="1"/>
    </xf>
    <xf numFmtId="0" fontId="3" fillId="0" borderId="3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10" xfId="0" applyFont="1" applyFill="1" applyBorder="1" applyAlignment="1" quotePrefix="1">
      <alignment horizontal="center" vertical="center"/>
    </xf>
    <xf numFmtId="0" fontId="3" fillId="0" borderId="33" xfId="0" applyFont="1" applyFill="1" applyBorder="1" applyAlignment="1" quotePrefix="1">
      <alignment horizontal="center" vertical="center"/>
    </xf>
    <xf numFmtId="0" fontId="3" fillId="0" borderId="1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0" xfId="0" applyFont="1" applyFill="1" applyBorder="1" applyAlignment="1" quotePrefix="1">
      <alignment horizontal="distributed" vertical="center"/>
    </xf>
    <xf numFmtId="0" fontId="3" fillId="0" borderId="33" xfId="0" applyFont="1" applyFill="1" applyBorder="1" applyAlignment="1" quotePrefix="1">
      <alignment horizontal="distributed" vertical="center"/>
    </xf>
    <xf numFmtId="0" fontId="3" fillId="0" borderId="10" xfId="0" applyFont="1" applyFill="1" applyBorder="1" applyAlignment="1" quotePrefix="1">
      <alignment horizontal="center" vertical="center"/>
    </xf>
    <xf numFmtId="0" fontId="3" fillId="0" borderId="33" xfId="0" applyFont="1" applyFill="1" applyBorder="1" applyAlignment="1" quotePrefix="1">
      <alignment horizontal="center" vertical="center"/>
    </xf>
    <xf numFmtId="0" fontId="3" fillId="0" borderId="10" xfId="0" applyFont="1" applyFill="1" applyBorder="1" applyAlignment="1" quotePrefix="1">
      <alignment horizontal="distributed" vertical="center" wrapText="1"/>
    </xf>
    <xf numFmtId="0" fontId="3" fillId="0" borderId="33" xfId="0" applyFont="1" applyFill="1" applyBorder="1" applyAlignment="1" quotePrefix="1">
      <alignment horizontal="distributed" vertical="center" wrapText="1"/>
    </xf>
    <xf numFmtId="0" fontId="3" fillId="0" borderId="10" xfId="0" applyFont="1" applyFill="1" applyBorder="1" applyAlignment="1">
      <alignment horizontal="distributed" vertical="center" wrapText="1"/>
    </xf>
    <xf numFmtId="0" fontId="13" fillId="0" borderId="39" xfId="0" applyFont="1" applyFill="1" applyBorder="1" applyAlignment="1">
      <alignment horizontal="distributed" vertical="center" wrapText="1"/>
    </xf>
    <xf numFmtId="0" fontId="13" fillId="0" borderId="10" xfId="0" applyFont="1" applyFill="1" applyBorder="1" applyAlignment="1">
      <alignment horizontal="distributed" vertical="center" wrapText="1"/>
    </xf>
    <xf numFmtId="0" fontId="13" fillId="0" borderId="33" xfId="0" applyFont="1" applyFill="1" applyBorder="1" applyAlignment="1">
      <alignment horizontal="distributed" vertical="center" wrapText="1"/>
    </xf>
    <xf numFmtId="0" fontId="3" fillId="0" borderId="40" xfId="0" applyFont="1" applyFill="1" applyBorder="1" applyAlignment="1">
      <alignment horizontal="distributed" vertical="center" wrapText="1"/>
    </xf>
    <xf numFmtId="0" fontId="3" fillId="0" borderId="12" xfId="0" applyFont="1" applyFill="1" applyBorder="1" applyAlignment="1" quotePrefix="1">
      <alignment horizontal="distributed" vertical="center"/>
    </xf>
    <xf numFmtId="0" fontId="3" fillId="0" borderId="28" xfId="0" applyFont="1" applyFill="1" applyBorder="1" applyAlignment="1" quotePrefix="1">
      <alignment horizontal="distributed" vertical="center"/>
    </xf>
    <xf numFmtId="180" fontId="7" fillId="0" borderId="0" xfId="0" applyNumberFormat="1" applyFont="1" applyFill="1" applyAlignment="1">
      <alignment horizontal="center" vertical="center"/>
    </xf>
    <xf numFmtId="180" fontId="3" fillId="0" borderId="47" xfId="0" applyNumberFormat="1" applyFont="1" applyFill="1" applyBorder="1" applyAlignment="1">
      <alignment horizontal="distributed" vertical="center"/>
    </xf>
    <xf numFmtId="180" fontId="3" fillId="0" borderId="37" xfId="0" applyNumberFormat="1" applyFont="1" applyFill="1" applyBorder="1" applyAlignment="1" quotePrefix="1">
      <alignment horizontal="distributed" vertical="center"/>
    </xf>
    <xf numFmtId="180" fontId="3" fillId="0" borderId="44" xfId="0" applyNumberFormat="1" applyFont="1" applyFill="1" applyBorder="1" applyAlignment="1" quotePrefix="1">
      <alignment horizontal="distributed" vertical="center"/>
    </xf>
    <xf numFmtId="180" fontId="3" fillId="0" borderId="38" xfId="0" applyNumberFormat="1" applyFont="1" applyFill="1" applyBorder="1" applyAlignment="1" quotePrefix="1">
      <alignment horizontal="distributed" vertical="center"/>
    </xf>
    <xf numFmtId="180" fontId="3" fillId="0" borderId="25" xfId="0" applyNumberFormat="1" applyFont="1" applyFill="1" applyBorder="1" applyAlignment="1" quotePrefix="1">
      <alignment horizontal="distributed" vertical="center"/>
    </xf>
    <xf numFmtId="180" fontId="3" fillId="0" borderId="29" xfId="0" applyNumberFormat="1" applyFont="1" applyFill="1" applyBorder="1" applyAlignment="1" quotePrefix="1">
      <alignment horizontal="distributed" vertical="center"/>
    </xf>
    <xf numFmtId="180" fontId="3" fillId="0" borderId="24" xfId="0" applyNumberFormat="1" applyFont="1" applyFill="1" applyBorder="1" applyAlignment="1">
      <alignment horizontal="distributed" vertical="center"/>
    </xf>
    <xf numFmtId="180" fontId="3" fillId="0" borderId="45" xfId="0" applyNumberFormat="1" applyFont="1" applyFill="1" applyBorder="1" applyAlignment="1">
      <alignment horizontal="distributed" vertical="center"/>
    </xf>
    <xf numFmtId="180" fontId="3" fillId="0" borderId="35" xfId="0" applyNumberFormat="1" applyFont="1" applyFill="1" applyBorder="1" applyAlignment="1">
      <alignment horizontal="distributed" vertical="center"/>
    </xf>
    <xf numFmtId="180" fontId="3" fillId="0" borderId="39" xfId="0" applyNumberFormat="1" applyFont="1" applyFill="1" applyBorder="1" applyAlignment="1">
      <alignment horizontal="center" vertical="center"/>
    </xf>
    <xf numFmtId="180" fontId="3" fillId="0" borderId="17" xfId="0" applyNumberFormat="1" applyFont="1" applyFill="1" applyBorder="1" applyAlignment="1">
      <alignment horizontal="distributed" vertical="center"/>
    </xf>
    <xf numFmtId="180" fontId="3" fillId="0" borderId="20" xfId="0" applyNumberFormat="1" applyFont="1" applyFill="1" applyBorder="1" applyAlignment="1" quotePrefix="1">
      <alignment horizontal="center" vertical="distributed" textRotation="255"/>
    </xf>
    <xf numFmtId="180" fontId="3" fillId="0" borderId="23" xfId="0" applyNumberFormat="1" applyFont="1" applyFill="1" applyBorder="1" applyAlignment="1" quotePrefix="1">
      <alignment horizontal="center" vertical="distributed" textRotation="255"/>
    </xf>
    <xf numFmtId="180" fontId="3" fillId="0" borderId="48" xfId="0" applyNumberFormat="1" applyFont="1" applyFill="1" applyBorder="1" applyAlignment="1" quotePrefix="1">
      <alignment horizontal="center" vertical="distributed" textRotation="255"/>
    </xf>
    <xf numFmtId="180" fontId="3" fillId="0" borderId="30" xfId="0" applyNumberFormat="1" applyFont="1" applyFill="1" applyBorder="1" applyAlignment="1">
      <alignment horizontal="distributed" vertical="center"/>
    </xf>
    <xf numFmtId="180" fontId="13" fillId="0" borderId="0" xfId="0" applyNumberFormat="1" applyFont="1" applyFill="1" applyBorder="1" applyAlignment="1">
      <alignment horizontal="distributed" vertical="center" shrinkToFit="1"/>
    </xf>
    <xf numFmtId="180" fontId="11" fillId="0" borderId="0" xfId="0" applyNumberFormat="1" applyFont="1" applyFill="1" applyBorder="1" applyAlignment="1">
      <alignment horizontal="distributed" vertical="center" shrinkToFit="1"/>
    </xf>
    <xf numFmtId="180" fontId="3" fillId="0" borderId="0" xfId="0" applyNumberFormat="1" applyFont="1" applyFill="1" applyBorder="1" applyAlignment="1">
      <alignment horizontal="distributed" vertical="center" shrinkToFit="1"/>
    </xf>
    <xf numFmtId="180" fontId="3" fillId="0" borderId="49" xfId="0" applyNumberFormat="1" applyFont="1" applyFill="1" applyBorder="1" applyAlignment="1">
      <alignment horizontal="distributed" vertical="center"/>
    </xf>
    <xf numFmtId="180" fontId="23" fillId="0" borderId="0" xfId="0" applyNumberFormat="1" applyFont="1" applyFill="1" applyBorder="1" applyAlignment="1">
      <alignment horizontal="distributed" vertical="center" shrinkToFit="1"/>
    </xf>
    <xf numFmtId="180" fontId="23" fillId="0" borderId="0" xfId="0" applyNumberFormat="1" applyFont="1" applyFill="1" applyBorder="1" applyAlignment="1" quotePrefix="1">
      <alignment horizontal="distributed" vertical="center" shrinkToFit="1"/>
    </xf>
    <xf numFmtId="180" fontId="3" fillId="0" borderId="0" xfId="0" applyNumberFormat="1" applyFont="1" applyFill="1" applyBorder="1" applyAlignment="1" quotePrefix="1">
      <alignment horizontal="distributed" vertical="center" shrinkToFit="1"/>
    </xf>
    <xf numFmtId="180" fontId="17" fillId="0" borderId="0" xfId="0" applyNumberFormat="1" applyFont="1" applyFill="1" applyBorder="1" applyAlignment="1">
      <alignment horizontal="distributed" vertical="center" shrinkToFit="1"/>
    </xf>
    <xf numFmtId="180" fontId="24" fillId="0" borderId="0" xfId="0" applyNumberFormat="1" applyFont="1" applyFill="1" applyBorder="1" applyAlignment="1">
      <alignment horizontal="distributed" vertical="center" shrinkToFit="1"/>
    </xf>
    <xf numFmtId="180" fontId="24" fillId="0" borderId="0" xfId="0" applyNumberFormat="1" applyFont="1" applyFill="1" applyBorder="1" applyAlignment="1" quotePrefix="1">
      <alignment horizontal="distributed" vertical="center" shrinkToFit="1"/>
    </xf>
    <xf numFmtId="180" fontId="3" fillId="0" borderId="50" xfId="0" applyNumberFormat="1" applyFont="1" applyFill="1" applyBorder="1" applyAlignment="1">
      <alignment horizontal="distributed" vertical="center" indent="1"/>
    </xf>
    <xf numFmtId="180" fontId="3" fillId="0" borderId="46" xfId="0" applyNumberFormat="1" applyFont="1" applyFill="1" applyBorder="1" applyAlignment="1">
      <alignment horizontal="distributed" vertical="center" indent="1"/>
    </xf>
    <xf numFmtId="180" fontId="3" fillId="0" borderId="43" xfId="0" applyNumberFormat="1" applyFont="1" applyFill="1" applyBorder="1" applyAlignment="1">
      <alignment horizontal="distributed" vertical="center" indent="1"/>
    </xf>
    <xf numFmtId="180" fontId="3" fillId="0" borderId="20" xfId="0" applyNumberFormat="1" applyFont="1" applyFill="1" applyBorder="1" applyAlignment="1">
      <alignment horizontal="center" vertical="distributed" textRotation="255" indent="3"/>
    </xf>
    <xf numFmtId="180" fontId="3" fillId="0" borderId="23" xfId="0" applyNumberFormat="1" applyFont="1" applyFill="1" applyBorder="1" applyAlignment="1">
      <alignment horizontal="center" vertical="distributed" textRotation="255" indent="3"/>
    </xf>
    <xf numFmtId="180" fontId="3" fillId="0" borderId="23" xfId="0" applyNumberFormat="1" applyFont="1" applyFill="1" applyBorder="1" applyAlignment="1" quotePrefix="1">
      <alignment horizontal="center" vertical="distributed" textRotation="255" indent="3"/>
    </xf>
    <xf numFmtId="180" fontId="3" fillId="0" borderId="21" xfId="0" applyNumberFormat="1" applyFont="1" applyFill="1" applyBorder="1" applyAlignment="1">
      <alignment horizontal="distributed" vertical="center" shrinkToFit="1"/>
    </xf>
    <xf numFmtId="180" fontId="3" fillId="0" borderId="21" xfId="0" applyNumberFormat="1" applyFont="1" applyFill="1" applyBorder="1" applyAlignment="1" quotePrefix="1">
      <alignment horizontal="distributed" vertical="center" shrinkToFit="1"/>
    </xf>
    <xf numFmtId="180" fontId="6" fillId="0" borderId="0" xfId="0" applyNumberFormat="1" applyFont="1" applyFill="1" applyAlignment="1">
      <alignment vertical="center"/>
    </xf>
    <xf numFmtId="180" fontId="3" fillId="0" borderId="21" xfId="62" applyNumberFormat="1" applyFont="1" applyFill="1" applyBorder="1" applyAlignment="1">
      <alignment horizontal="distributed" vertical="center"/>
      <protection/>
    </xf>
    <xf numFmtId="180" fontId="3" fillId="0" borderId="21" xfId="0" applyNumberFormat="1" applyFont="1" applyFill="1" applyBorder="1" applyAlignment="1">
      <alignment horizontal="distributed" vertical="center"/>
    </xf>
    <xf numFmtId="180" fontId="3" fillId="0" borderId="0" xfId="0" applyNumberFormat="1" applyFont="1" applyFill="1" applyBorder="1" applyAlignment="1">
      <alignment horizontal="distributed" vertical="center"/>
    </xf>
    <xf numFmtId="180" fontId="3" fillId="0" borderId="25" xfId="0" applyNumberFormat="1" applyFont="1" applyFill="1" applyBorder="1" applyAlignment="1">
      <alignment horizontal="distributed" vertical="center"/>
    </xf>
    <xf numFmtId="176" fontId="3" fillId="0" borderId="21" xfId="0" applyNumberFormat="1" applyFont="1" applyFill="1" applyBorder="1" applyAlignment="1">
      <alignment horizontal="distributed" vertical="center"/>
    </xf>
    <xf numFmtId="176" fontId="3" fillId="0" borderId="0" xfId="0" applyNumberFormat="1" applyFont="1" applyFill="1" applyBorder="1" applyAlignment="1">
      <alignment horizontal="distributed" vertical="center"/>
    </xf>
    <xf numFmtId="176" fontId="3" fillId="0" borderId="25" xfId="0" applyNumberFormat="1" applyFont="1" applyFill="1" applyBorder="1" applyAlignment="1">
      <alignment horizontal="distributed" vertical="center"/>
    </xf>
    <xf numFmtId="176" fontId="3" fillId="0" borderId="21" xfId="62" applyNumberFormat="1" applyFont="1" applyFill="1" applyBorder="1" applyAlignment="1">
      <alignment horizontal="distributed" vertical="center"/>
      <protection/>
    </xf>
    <xf numFmtId="176" fontId="3" fillId="0" borderId="0" xfId="62" applyNumberFormat="1" applyFont="1" applyFill="1" applyBorder="1" applyAlignment="1">
      <alignment horizontal="distributed" vertical="center"/>
      <protection/>
    </xf>
    <xf numFmtId="176" fontId="3" fillId="0" borderId="25" xfId="62" applyNumberFormat="1" applyFont="1" applyFill="1" applyBorder="1" applyAlignment="1">
      <alignment horizontal="distributed" vertical="center"/>
      <protection/>
    </xf>
    <xf numFmtId="180" fontId="3" fillId="0" borderId="27" xfId="0" applyNumberFormat="1" applyFont="1" applyFill="1" applyBorder="1" applyAlignment="1" quotePrefix="1">
      <alignment horizontal="center" vertical="distributed" textRotation="255" indent="3"/>
    </xf>
    <xf numFmtId="180" fontId="3" fillId="0" borderId="19" xfId="0" applyNumberFormat="1" applyFont="1" applyFill="1" applyBorder="1" applyAlignment="1" quotePrefix="1">
      <alignment horizontal="center" vertical="distributed" textRotation="255" indent="3"/>
    </xf>
    <xf numFmtId="180" fontId="3" fillId="0" borderId="42" xfId="0" applyNumberFormat="1" applyFont="1" applyFill="1" applyBorder="1" applyAlignment="1" quotePrefix="1">
      <alignment horizontal="center" vertical="distributed" textRotation="255" indent="3"/>
    </xf>
    <xf numFmtId="176" fontId="3" fillId="0" borderId="51" xfId="0" applyNumberFormat="1" applyFont="1" applyFill="1" applyBorder="1" applyAlignment="1">
      <alignment horizontal="distributed" vertical="center"/>
    </xf>
    <xf numFmtId="176" fontId="3" fillId="0" borderId="52" xfId="0" applyNumberFormat="1" applyFont="1" applyFill="1" applyBorder="1" applyAlignment="1" quotePrefix="1">
      <alignment horizontal="distributed" vertical="center"/>
    </xf>
    <xf numFmtId="176" fontId="3" fillId="0" borderId="53" xfId="0" applyNumberFormat="1" applyFont="1" applyFill="1" applyBorder="1" applyAlignment="1" quotePrefix="1">
      <alignment horizontal="distributed" vertical="center"/>
    </xf>
    <xf numFmtId="176" fontId="3" fillId="0" borderId="54" xfId="0" applyNumberFormat="1" applyFont="1" applyFill="1" applyBorder="1" applyAlignment="1">
      <alignment horizontal="distributed" vertical="center"/>
    </xf>
    <xf numFmtId="176" fontId="3" fillId="0" borderId="55" xfId="0" applyNumberFormat="1" applyFont="1" applyFill="1" applyBorder="1" applyAlignment="1" quotePrefix="1">
      <alignment horizontal="distributed" vertical="center"/>
    </xf>
    <xf numFmtId="176" fontId="20" fillId="0" borderId="21" xfId="0" applyNumberFormat="1" applyFont="1" applyFill="1" applyBorder="1" applyAlignment="1">
      <alignment horizontal="distributed" vertical="center"/>
    </xf>
    <xf numFmtId="176" fontId="20" fillId="0" borderId="0" xfId="0" applyNumberFormat="1" applyFont="1" applyFill="1" applyBorder="1" applyAlignment="1">
      <alignment horizontal="distributed" vertical="center"/>
    </xf>
    <xf numFmtId="176" fontId="20" fillId="0" borderId="25" xfId="0" applyNumberFormat="1" applyFont="1" applyFill="1" applyBorder="1" applyAlignment="1">
      <alignment horizontal="distributed" vertical="center"/>
    </xf>
    <xf numFmtId="176" fontId="11" fillId="0" borderId="21" xfId="0" applyNumberFormat="1" applyFont="1" applyFill="1" applyBorder="1" applyAlignment="1">
      <alignment horizontal="distributed" vertical="center"/>
    </xf>
    <xf numFmtId="176" fontId="11" fillId="0" borderId="0" xfId="0" applyNumberFormat="1" applyFont="1" applyFill="1" applyBorder="1" applyAlignment="1">
      <alignment horizontal="distributed" vertical="center"/>
    </xf>
    <xf numFmtId="176" fontId="11" fillId="0" borderId="25" xfId="0" applyNumberFormat="1" applyFont="1" applyFill="1" applyBorder="1" applyAlignment="1">
      <alignment horizontal="distributed" vertical="center"/>
    </xf>
    <xf numFmtId="180" fontId="3" fillId="0" borderId="48" xfId="0" applyNumberFormat="1" applyFont="1" applyFill="1" applyBorder="1" applyAlignment="1" quotePrefix="1">
      <alignment horizontal="center" vertical="distributed" textRotation="255" indent="3"/>
    </xf>
    <xf numFmtId="176" fontId="6" fillId="0" borderId="0" xfId="0" applyNumberFormat="1" applyFont="1" applyFill="1" applyAlignment="1">
      <alignment vertical="center"/>
    </xf>
    <xf numFmtId="176" fontId="3" fillId="0" borderId="0" xfId="0" applyNumberFormat="1" applyFont="1" applyFill="1" applyAlignment="1">
      <alignment horizontal="center" vertical="center"/>
    </xf>
    <xf numFmtId="176" fontId="3" fillId="0" borderId="47" xfId="0" applyNumberFormat="1" applyFont="1" applyFill="1" applyBorder="1" applyAlignment="1">
      <alignment horizontal="distributed" vertical="center" indent="2"/>
    </xf>
    <xf numFmtId="176" fontId="3" fillId="0" borderId="37" xfId="0" applyNumberFormat="1" applyFont="1" applyFill="1" applyBorder="1" applyAlignment="1">
      <alignment horizontal="distributed" vertical="center" indent="2"/>
    </xf>
    <xf numFmtId="176" fontId="3" fillId="0" borderId="44" xfId="0" applyNumberFormat="1" applyFont="1" applyFill="1" applyBorder="1" applyAlignment="1">
      <alignment horizontal="distributed" vertical="center" indent="2"/>
    </xf>
    <xf numFmtId="176" fontId="3" fillId="0" borderId="41" xfId="0" applyNumberFormat="1" applyFont="1" applyFill="1" applyBorder="1" applyAlignment="1">
      <alignment horizontal="distributed" vertical="center" indent="2"/>
    </xf>
    <xf numFmtId="176" fontId="3" fillId="0" borderId="0" xfId="0" applyNumberFormat="1" applyFont="1" applyFill="1" applyBorder="1" applyAlignment="1">
      <alignment horizontal="distributed" vertical="center" indent="2"/>
    </xf>
    <xf numFmtId="176" fontId="3" fillId="0" borderId="22" xfId="0" applyNumberFormat="1" applyFont="1" applyFill="1" applyBorder="1" applyAlignment="1">
      <alignment horizontal="distributed" vertical="center" indent="2"/>
    </xf>
    <xf numFmtId="176" fontId="3" fillId="0" borderId="38" xfId="0" applyNumberFormat="1" applyFont="1" applyFill="1" applyBorder="1" applyAlignment="1">
      <alignment horizontal="distributed" vertical="center" indent="2"/>
    </xf>
    <xf numFmtId="176" fontId="3" fillId="0" borderId="25" xfId="0" applyNumberFormat="1" applyFont="1" applyFill="1" applyBorder="1" applyAlignment="1">
      <alignment horizontal="distributed" vertical="center" indent="2"/>
    </xf>
    <xf numFmtId="176" fontId="3" fillId="0" borderId="29" xfId="0" applyNumberFormat="1" applyFont="1" applyFill="1" applyBorder="1" applyAlignment="1">
      <alignment horizontal="distributed" vertical="center" indent="2"/>
    </xf>
    <xf numFmtId="176" fontId="3" fillId="0" borderId="40" xfId="0" applyNumberFormat="1" applyFont="1" applyFill="1" applyBorder="1" applyAlignment="1">
      <alignment horizontal="distributed" vertical="center" indent="2"/>
    </xf>
    <xf numFmtId="176" fontId="3" fillId="0" borderId="56" xfId="0" applyNumberFormat="1" applyFont="1" applyFill="1" applyBorder="1" applyAlignment="1">
      <alignment horizontal="distributed" vertical="center" indent="2"/>
    </xf>
    <xf numFmtId="176" fontId="3" fillId="0" borderId="12" xfId="0" applyNumberFormat="1" applyFont="1" applyFill="1" applyBorder="1" applyAlignment="1">
      <alignment horizontal="distributed" vertical="center" indent="2"/>
    </xf>
    <xf numFmtId="176" fontId="3" fillId="0" borderId="57" xfId="0" applyNumberFormat="1" applyFont="1" applyFill="1" applyBorder="1" applyAlignment="1">
      <alignment horizontal="distributed" vertical="center" indent="2"/>
    </xf>
    <xf numFmtId="176" fontId="3" fillId="0" borderId="28" xfId="0" applyNumberFormat="1" applyFont="1" applyFill="1" applyBorder="1" applyAlignment="1">
      <alignment horizontal="distributed" vertical="center" indent="2"/>
    </xf>
    <xf numFmtId="176" fontId="3" fillId="0" borderId="58" xfId="0" applyNumberFormat="1" applyFont="1" applyFill="1" applyBorder="1" applyAlignment="1">
      <alignment horizontal="distributed" vertical="center" indent="2"/>
    </xf>
    <xf numFmtId="176" fontId="3" fillId="0" borderId="19" xfId="0" applyNumberFormat="1" applyFont="1" applyFill="1" applyBorder="1" applyAlignment="1">
      <alignment horizontal="center" vertical="distributed" textRotation="255" indent="5"/>
    </xf>
    <xf numFmtId="176" fontId="23" fillId="0" borderId="21" xfId="0" applyNumberFormat="1" applyFont="1" applyFill="1" applyBorder="1" applyAlignment="1">
      <alignment horizontal="distributed" vertical="center"/>
    </xf>
    <xf numFmtId="176" fontId="23" fillId="0" borderId="0" xfId="0" applyNumberFormat="1" applyFont="1" applyFill="1" applyBorder="1" applyAlignment="1">
      <alignment horizontal="distributed" vertical="center"/>
    </xf>
    <xf numFmtId="176" fontId="23" fillId="0" borderId="25" xfId="0" applyNumberFormat="1" applyFont="1" applyFill="1" applyBorder="1" applyAlignment="1">
      <alignment horizontal="distributed" vertical="center"/>
    </xf>
    <xf numFmtId="176" fontId="13" fillId="0" borderId="21" xfId="0" applyNumberFormat="1" applyFont="1" applyFill="1" applyBorder="1" applyAlignment="1">
      <alignment horizontal="distributed" vertical="center"/>
    </xf>
    <xf numFmtId="176" fontId="13" fillId="0" borderId="0" xfId="0" applyNumberFormat="1" applyFont="1" applyFill="1" applyBorder="1" applyAlignment="1">
      <alignment horizontal="distributed" vertical="center"/>
    </xf>
    <xf numFmtId="176" fontId="13" fillId="0" borderId="25" xfId="0" applyNumberFormat="1" applyFont="1" applyFill="1" applyBorder="1" applyAlignment="1">
      <alignment horizontal="distributed" vertical="center"/>
    </xf>
    <xf numFmtId="176" fontId="3" fillId="0" borderId="23" xfId="0" applyNumberFormat="1" applyFont="1" applyFill="1" applyBorder="1" applyAlignment="1">
      <alignment horizontal="center" vertical="distributed" textRotation="255" indent="5"/>
    </xf>
    <xf numFmtId="180" fontId="3" fillId="0" borderId="0" xfId="0" applyNumberFormat="1" applyFont="1" applyFill="1" applyBorder="1" applyAlignment="1">
      <alignment horizontal="distributed" vertical="center" wrapText="1" shrinkToFit="1"/>
    </xf>
    <xf numFmtId="176" fontId="3" fillId="0" borderId="17" xfId="0" applyNumberFormat="1" applyFont="1" applyFill="1" applyBorder="1" applyAlignment="1" quotePrefix="1">
      <alignment horizontal="center" vertical="center"/>
    </xf>
    <xf numFmtId="176" fontId="3" fillId="0" borderId="17" xfId="0" applyNumberFormat="1" applyFont="1" applyFill="1" applyBorder="1" applyAlignment="1">
      <alignment horizontal="center" vertical="center"/>
    </xf>
    <xf numFmtId="176" fontId="3" fillId="0" borderId="34" xfId="0" applyNumberFormat="1" applyFont="1" applyFill="1" applyBorder="1" applyAlignment="1">
      <alignment horizontal="center" vertical="center"/>
    </xf>
    <xf numFmtId="0" fontId="3" fillId="0" borderId="39" xfId="0" applyFont="1" applyBorder="1" applyAlignment="1">
      <alignment horizontal="distributed" vertical="center" inden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4" xfId="0" applyFont="1" applyBorder="1" applyAlignment="1">
      <alignment horizontal="distributed" vertical="center"/>
    </xf>
    <xf numFmtId="0" fontId="3" fillId="0" borderId="29" xfId="0" applyFont="1" applyBorder="1" applyAlignment="1">
      <alignment horizontal="distributed" vertical="center"/>
    </xf>
    <xf numFmtId="0" fontId="3" fillId="0" borderId="17" xfId="0" applyFont="1" applyBorder="1" applyAlignment="1">
      <alignment horizontal="distributed" vertical="center" indent="1"/>
    </xf>
    <xf numFmtId="0" fontId="3" fillId="0" borderId="17" xfId="0" applyFont="1" applyBorder="1" applyAlignment="1">
      <alignment horizontal="center" vertical="center"/>
    </xf>
    <xf numFmtId="0" fontId="7" fillId="0" borderId="0" xfId="0" applyFont="1" applyAlignment="1">
      <alignment horizontal="center" vertical="center"/>
    </xf>
    <xf numFmtId="0" fontId="3" fillId="0" borderId="24" xfId="0" applyFont="1" applyBorder="1" applyAlignment="1">
      <alignment horizontal="distributed" vertical="center" indent="1"/>
    </xf>
    <xf numFmtId="0" fontId="3" fillId="0" borderId="24" xfId="0" applyFont="1" applyFill="1" applyBorder="1" applyAlignment="1">
      <alignment horizontal="distributed" vertical="center" indent="15"/>
    </xf>
    <xf numFmtId="0" fontId="3" fillId="0" borderId="45" xfId="0" applyFont="1" applyFill="1" applyBorder="1" applyAlignment="1">
      <alignment horizontal="distributed" vertical="center" indent="15"/>
    </xf>
    <xf numFmtId="0" fontId="11" fillId="0" borderId="10"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12" xfId="0" applyFont="1" applyFill="1" applyBorder="1" applyAlignment="1">
      <alignment horizontal="center" vertical="center"/>
    </xf>
    <xf numFmtId="0" fontId="3" fillId="0" borderId="28" xfId="0" applyFont="1" applyFill="1" applyBorder="1" applyAlignment="1">
      <alignment horizontal="distributed" vertical="center" indent="3"/>
    </xf>
    <xf numFmtId="0" fontId="3" fillId="0" borderId="25" xfId="0" applyFont="1" applyFill="1" applyBorder="1" applyAlignment="1">
      <alignment horizontal="distributed" vertical="center" indent="3"/>
    </xf>
    <xf numFmtId="0" fontId="3" fillId="0" borderId="29" xfId="0" applyFont="1" applyFill="1" applyBorder="1" applyAlignment="1">
      <alignment horizontal="distributed" vertical="center" indent="3"/>
    </xf>
    <xf numFmtId="0" fontId="11" fillId="0" borderId="12"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3" fillId="0" borderId="24" xfId="0" applyFont="1" applyFill="1" applyBorder="1" applyAlignment="1">
      <alignment horizontal="distributed" vertical="center" indent="14"/>
    </xf>
    <xf numFmtId="0" fontId="3" fillId="0" borderId="45" xfId="0" applyFont="1" applyFill="1" applyBorder="1" applyAlignment="1">
      <alignment horizontal="distributed" vertical="center" indent="14"/>
    </xf>
    <xf numFmtId="0" fontId="6" fillId="0" borderId="0" xfId="0" applyFont="1" applyFill="1" applyAlignment="1">
      <alignment horizontal="left" vertical="center"/>
    </xf>
    <xf numFmtId="41" fontId="66" fillId="0" borderId="10" xfId="62" applyNumberFormat="1" applyFont="1" applyFill="1" applyBorder="1" applyAlignment="1">
      <alignment horizontal="center" vertical="center"/>
      <protection/>
    </xf>
    <xf numFmtId="41" fontId="66" fillId="0" borderId="11" xfId="62" applyNumberFormat="1" applyFont="1" applyFill="1" applyBorder="1" applyAlignment="1">
      <alignment horizontal="center" vertical="center"/>
      <protection/>
    </xf>
    <xf numFmtId="41" fontId="65" fillId="0" borderId="10" xfId="62" applyNumberFormat="1" applyFont="1" applyFill="1" applyBorder="1" applyAlignment="1">
      <alignment horizontal="center" vertical="center"/>
      <protection/>
    </xf>
    <xf numFmtId="41" fontId="65" fillId="0" borderId="33" xfId="62" applyNumberFormat="1" applyFont="1" applyFill="1" applyBorder="1" applyAlignment="1">
      <alignment horizontal="center" vertical="center"/>
      <protection/>
    </xf>
    <xf numFmtId="41" fontId="65" fillId="0" borderId="11" xfId="62" applyNumberFormat="1" applyFont="1" applyFill="1" applyBorder="1" applyAlignment="1">
      <alignment horizontal="center" vertical="center"/>
      <protection/>
    </xf>
    <xf numFmtId="0" fontId="3" fillId="0" borderId="44" xfId="62" applyFont="1" applyFill="1" applyBorder="1" applyAlignment="1">
      <alignment horizontal="center" vertical="center" wrapText="1"/>
      <protection/>
    </xf>
    <xf numFmtId="0" fontId="3" fillId="0" borderId="22" xfId="62" applyFont="1" applyFill="1" applyBorder="1" applyAlignment="1">
      <alignment horizontal="center" vertical="center"/>
      <protection/>
    </xf>
    <xf numFmtId="0" fontId="3" fillId="0" borderId="29" xfId="62" applyFont="1" applyFill="1" applyBorder="1" applyAlignment="1">
      <alignment horizontal="center" vertical="center"/>
      <protection/>
    </xf>
    <xf numFmtId="0" fontId="3" fillId="0" borderId="24" xfId="62" applyFont="1" applyFill="1" applyBorder="1" applyAlignment="1">
      <alignment horizontal="distributed" vertical="center" indent="14"/>
      <protection/>
    </xf>
    <xf numFmtId="0" fontId="3" fillId="0" borderId="45" xfId="62" applyFont="1" applyFill="1" applyBorder="1" applyAlignment="1">
      <alignment horizontal="distributed" vertical="center" indent="14"/>
      <protection/>
    </xf>
    <xf numFmtId="0" fontId="11" fillId="0" borderId="10" xfId="62" applyFont="1" applyFill="1" applyBorder="1" applyAlignment="1">
      <alignment horizontal="center" vertical="center"/>
      <protection/>
    </xf>
    <xf numFmtId="0" fontId="11" fillId="0" borderId="33" xfId="62" applyFont="1" applyFill="1" applyBorder="1" applyAlignment="1">
      <alignment horizontal="center" vertical="center"/>
      <protection/>
    </xf>
    <xf numFmtId="0" fontId="11" fillId="0" borderId="12" xfId="62" applyFont="1" applyFill="1" applyBorder="1" applyAlignment="1">
      <alignment horizontal="center" vertical="center"/>
      <protection/>
    </xf>
    <xf numFmtId="0" fontId="3" fillId="0" borderId="10" xfId="62" applyFont="1" applyFill="1" applyBorder="1" applyAlignment="1">
      <alignment horizontal="distributed" vertical="center"/>
      <protection/>
    </xf>
    <xf numFmtId="0" fontId="3" fillId="0" borderId="33" xfId="62" applyFont="1" applyFill="1" applyBorder="1" applyAlignment="1">
      <alignment horizontal="distributed" vertical="center"/>
      <protection/>
    </xf>
    <xf numFmtId="0" fontId="3" fillId="0" borderId="28" xfId="62" applyFont="1" applyFill="1" applyBorder="1" applyAlignment="1">
      <alignment horizontal="distributed" vertical="center" indent="3"/>
      <protection/>
    </xf>
    <xf numFmtId="0" fontId="3" fillId="0" borderId="25" xfId="62" applyFont="1" applyFill="1" applyBorder="1" applyAlignment="1">
      <alignment horizontal="distributed" vertical="center" indent="3"/>
      <protection/>
    </xf>
    <xf numFmtId="0" fontId="3" fillId="0" borderId="29" xfId="62" applyFont="1" applyFill="1" applyBorder="1" applyAlignment="1">
      <alignment horizontal="distributed" vertical="center" indent="3"/>
      <protection/>
    </xf>
    <xf numFmtId="0" fontId="11" fillId="0" borderId="12" xfId="62" applyFont="1" applyFill="1" applyBorder="1" applyAlignment="1">
      <alignment horizontal="center" vertical="center" wrapText="1"/>
      <protection/>
    </xf>
    <xf numFmtId="0" fontId="11" fillId="0" borderId="28" xfId="62" applyFont="1" applyFill="1" applyBorder="1" applyAlignment="1">
      <alignment horizontal="center" vertical="center" wrapText="1"/>
      <protection/>
    </xf>
    <xf numFmtId="0" fontId="3" fillId="0" borderId="45" xfId="0" applyFont="1" applyFill="1" applyBorder="1" applyAlignment="1">
      <alignment horizontal="distributed" vertical="center"/>
    </xf>
    <xf numFmtId="41" fontId="3" fillId="0" borderId="12" xfId="0" applyNumberFormat="1" applyFont="1" applyFill="1" applyBorder="1" applyAlignment="1">
      <alignment horizontal="center" vertical="center"/>
    </xf>
    <xf numFmtId="0" fontId="3" fillId="0" borderId="40" xfId="0" applyFont="1" applyFill="1" applyBorder="1" applyAlignment="1">
      <alignment horizontal="distributed" vertical="center" wrapText="1" indent="1"/>
    </xf>
    <xf numFmtId="0" fontId="3" fillId="0" borderId="28" xfId="0" applyFont="1" applyFill="1" applyBorder="1" applyAlignment="1">
      <alignment horizontal="distributed" vertical="center" wrapText="1" indent="1"/>
    </xf>
    <xf numFmtId="0" fontId="6" fillId="0" borderId="0" xfId="0" applyFont="1" applyFill="1" applyAlignment="1">
      <alignment vertical="center"/>
    </xf>
    <xf numFmtId="0" fontId="11" fillId="0" borderId="17" xfId="0" applyFont="1" applyFill="1" applyBorder="1" applyAlignment="1">
      <alignment horizontal="center" vertical="center"/>
    </xf>
    <xf numFmtId="0" fontId="3" fillId="0" borderId="17"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17" xfId="0" applyFont="1" applyFill="1" applyBorder="1" applyAlignment="1">
      <alignment horizontal="distributed" vertical="center" indent="1"/>
    </xf>
    <xf numFmtId="0" fontId="3" fillId="0" borderId="0" xfId="0" applyFont="1" applyFill="1" applyBorder="1" applyAlignment="1">
      <alignment horizontal="center" vertical="center"/>
    </xf>
    <xf numFmtId="0" fontId="3" fillId="0" borderId="44" xfId="62" applyFont="1" applyFill="1" applyBorder="1" applyAlignment="1">
      <alignment horizontal="distributed" vertical="center" indent="1"/>
      <protection/>
    </xf>
    <xf numFmtId="0" fontId="3" fillId="0" borderId="29" xfId="62" applyFont="1" applyFill="1" applyBorder="1" applyAlignment="1">
      <alignment horizontal="distributed" vertical="center" indent="1"/>
      <protection/>
    </xf>
    <xf numFmtId="0" fontId="3" fillId="0" borderId="17" xfId="62" applyFont="1" applyFill="1" applyBorder="1" applyAlignment="1">
      <alignment horizontal="distributed" vertical="center"/>
      <protection/>
    </xf>
    <xf numFmtId="0" fontId="3" fillId="0" borderId="24" xfId="62" applyFont="1" applyFill="1" applyBorder="1" applyAlignment="1">
      <alignment horizontal="distributed" vertical="center" indent="1"/>
      <protection/>
    </xf>
    <xf numFmtId="0" fontId="3" fillId="0" borderId="35" xfId="62" applyFont="1" applyFill="1" applyBorder="1" applyAlignment="1">
      <alignment horizontal="distributed" vertical="center" indent="1"/>
      <protection/>
    </xf>
    <xf numFmtId="0" fontId="3" fillId="0" borderId="17" xfId="62" applyFont="1" applyFill="1" applyBorder="1" applyAlignment="1">
      <alignment horizontal="distributed" vertical="center" indent="1"/>
      <protection/>
    </xf>
    <xf numFmtId="0" fontId="3" fillId="0" borderId="35" xfId="0" applyFont="1" applyFill="1" applyBorder="1" applyAlignment="1">
      <alignment horizontal="distributed" vertical="center"/>
    </xf>
    <xf numFmtId="0" fontId="13" fillId="0" borderId="15" xfId="0" applyFont="1" applyFill="1" applyBorder="1" applyAlignment="1">
      <alignment horizontal="distributed" vertical="center" wrapText="1"/>
    </xf>
    <xf numFmtId="0" fontId="3" fillId="0" borderId="2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17" xfId="62" applyFont="1" applyFill="1" applyBorder="1" applyAlignment="1">
      <alignment horizontal="center" vertical="center" shrinkToFit="1"/>
      <protection/>
    </xf>
    <xf numFmtId="0" fontId="3" fillId="0" borderId="24" xfId="62" applyFont="1" applyFill="1" applyBorder="1" applyAlignment="1">
      <alignment horizontal="center" vertical="center" shrinkToFit="1"/>
      <protection/>
    </xf>
    <xf numFmtId="0" fontId="3" fillId="0" borderId="24" xfId="62" applyFont="1" applyFill="1" applyBorder="1" applyAlignment="1">
      <alignment horizontal="distributed" vertical="center"/>
      <protection/>
    </xf>
    <xf numFmtId="0" fontId="3" fillId="0" borderId="45" xfId="62" applyFont="1" applyFill="1" applyBorder="1" applyAlignment="1">
      <alignment horizontal="distributed" vertical="center"/>
      <protection/>
    </xf>
    <xf numFmtId="0" fontId="3" fillId="0" borderId="24" xfId="0" applyFont="1" applyFill="1" applyBorder="1" applyAlignment="1">
      <alignment horizontal="center" vertical="center"/>
    </xf>
    <xf numFmtId="0" fontId="3" fillId="0" borderId="0" xfId="0" applyFont="1" applyFill="1" applyBorder="1" applyAlignment="1">
      <alignment horizontal="distributed" vertical="center" indent="1"/>
    </xf>
    <xf numFmtId="0" fontId="3" fillId="0" borderId="40" xfId="0" applyFont="1" applyFill="1" applyBorder="1" applyAlignment="1">
      <alignment horizontal="distributed" vertical="center" indent="2"/>
    </xf>
    <xf numFmtId="0" fontId="3" fillId="0" borderId="37" xfId="0" applyFont="1" applyFill="1" applyBorder="1" applyAlignment="1">
      <alignment horizontal="distributed" vertical="center" indent="2"/>
    </xf>
    <xf numFmtId="0" fontId="3" fillId="0" borderId="28" xfId="0" applyFont="1" applyFill="1" applyBorder="1" applyAlignment="1">
      <alignment horizontal="distributed" vertical="center" indent="2"/>
    </xf>
    <xf numFmtId="0" fontId="3" fillId="0" borderId="25" xfId="0" applyFont="1" applyFill="1" applyBorder="1" applyAlignment="1">
      <alignment horizontal="distributed" vertical="center" indent="2"/>
    </xf>
    <xf numFmtId="0" fontId="3" fillId="0" borderId="24" xfId="0" applyFont="1" applyFill="1" applyBorder="1" applyAlignment="1">
      <alignment horizontal="distributed" vertical="center" indent="5"/>
    </xf>
    <xf numFmtId="0" fontId="3" fillId="0" borderId="45" xfId="0" applyFont="1" applyFill="1" applyBorder="1" applyAlignment="1">
      <alignment horizontal="distributed" vertical="center" indent="5"/>
    </xf>
    <xf numFmtId="0" fontId="3" fillId="0" borderId="35" xfId="0" applyFont="1" applyFill="1" applyBorder="1" applyAlignment="1">
      <alignment horizontal="distributed" vertical="center" indent="5"/>
    </xf>
    <xf numFmtId="0" fontId="3" fillId="0" borderId="39" xfId="0" applyFont="1" applyFill="1" applyBorder="1" applyAlignment="1">
      <alignment horizontal="center" vertical="center"/>
    </xf>
    <xf numFmtId="0" fontId="11" fillId="0" borderId="24" xfId="0" applyFont="1" applyFill="1" applyBorder="1" applyAlignment="1">
      <alignment horizontal="distributed" vertical="center" indent="7"/>
    </xf>
    <xf numFmtId="0" fontId="11" fillId="0" borderId="45" xfId="0" applyFont="1" applyFill="1" applyBorder="1" applyAlignment="1">
      <alignment horizontal="distributed" vertical="center" indent="7"/>
    </xf>
    <xf numFmtId="0" fontId="25" fillId="0" borderId="45" xfId="0" applyFont="1" applyBorder="1" applyAlignment="1">
      <alignment horizontal="distributed" vertical="center" indent="7"/>
    </xf>
    <xf numFmtId="0" fontId="6" fillId="32" borderId="0" xfId="0"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3</xdr:row>
      <xdr:rowOff>57150</xdr:rowOff>
    </xdr:from>
    <xdr:to>
      <xdr:col>18</xdr:col>
      <xdr:colOff>695325</xdr:colOff>
      <xdr:row>5</xdr:row>
      <xdr:rowOff>57150</xdr:rowOff>
    </xdr:to>
    <xdr:sp>
      <xdr:nvSpPr>
        <xdr:cNvPr id="1" name="大かっこ 3"/>
        <xdr:cNvSpPr>
          <a:spLocks/>
        </xdr:cNvSpPr>
      </xdr:nvSpPr>
      <xdr:spPr>
        <a:xfrm>
          <a:off x="13535025" y="666750"/>
          <a:ext cx="666750" cy="381000"/>
        </a:xfrm>
        <a:prstGeom prst="bracketPair">
          <a:avLst>
            <a:gd name="adj" fmla="val -3809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xdr:row>
      <xdr:rowOff>190500</xdr:rowOff>
    </xdr:from>
    <xdr:to>
      <xdr:col>19</xdr:col>
      <xdr:colOff>695325</xdr:colOff>
      <xdr:row>5</xdr:row>
      <xdr:rowOff>142875</xdr:rowOff>
    </xdr:to>
    <xdr:sp>
      <xdr:nvSpPr>
        <xdr:cNvPr id="2" name="大かっこ 4"/>
        <xdr:cNvSpPr>
          <a:spLocks/>
        </xdr:cNvSpPr>
      </xdr:nvSpPr>
      <xdr:spPr>
        <a:xfrm>
          <a:off x="14277975" y="609600"/>
          <a:ext cx="657225" cy="523875"/>
        </a:xfrm>
        <a:prstGeom prst="bracketPair">
          <a:avLst>
            <a:gd name="adj" fmla="val -3809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23</xdr:row>
      <xdr:rowOff>47625</xdr:rowOff>
    </xdr:from>
    <xdr:to>
      <xdr:col>13</xdr:col>
      <xdr:colOff>190500</xdr:colOff>
      <xdr:row>25</xdr:row>
      <xdr:rowOff>152400</xdr:rowOff>
    </xdr:to>
    <xdr:sp>
      <xdr:nvSpPr>
        <xdr:cNvPr id="1" name="右中かっこ 1"/>
        <xdr:cNvSpPr>
          <a:spLocks/>
        </xdr:cNvSpPr>
      </xdr:nvSpPr>
      <xdr:spPr>
        <a:xfrm>
          <a:off x="6581775" y="4714875"/>
          <a:ext cx="133350" cy="4857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7"/>
  <sheetViews>
    <sheetView showGridLines="0" tabSelected="1" zoomScalePageLayoutView="0" workbookViewId="0" topLeftCell="A1">
      <selection activeCell="A1" sqref="A1"/>
    </sheetView>
  </sheetViews>
  <sheetFormatPr defaultColWidth="4.625" defaultRowHeight="19.5" customHeight="1"/>
  <cols>
    <col min="1" max="16384" width="4.625" style="118" customWidth="1"/>
  </cols>
  <sheetData>
    <row r="1" ht="19.5" customHeight="1">
      <c r="A1" s="117" t="s">
        <v>85</v>
      </c>
    </row>
    <row r="3" spans="1:7" ht="19.5" customHeight="1">
      <c r="A3" s="409" t="s">
        <v>86</v>
      </c>
      <c r="B3" s="409"/>
      <c r="C3" s="409"/>
      <c r="D3" s="409"/>
      <c r="E3" s="409"/>
      <c r="F3" s="409"/>
      <c r="G3" s="409"/>
    </row>
    <row r="4" spans="2:11" ht="19.5" customHeight="1">
      <c r="B4" s="409" t="s">
        <v>305</v>
      </c>
      <c r="C4" s="409"/>
      <c r="D4" s="409"/>
      <c r="E4" s="409"/>
      <c r="F4" s="409"/>
      <c r="G4" s="409"/>
      <c r="H4" s="409"/>
      <c r="I4" s="409"/>
      <c r="J4" s="409"/>
      <c r="K4" s="409"/>
    </row>
    <row r="5" spans="2:12" ht="19.5" customHeight="1">
      <c r="B5" s="409" t="s">
        <v>306</v>
      </c>
      <c r="C5" s="409"/>
      <c r="D5" s="409"/>
      <c r="E5" s="409"/>
      <c r="F5" s="409"/>
      <c r="G5" s="409"/>
      <c r="H5" s="409"/>
      <c r="I5" s="409"/>
      <c r="J5" s="409"/>
      <c r="K5" s="409"/>
      <c r="L5" s="409"/>
    </row>
    <row r="6" spans="2:11" ht="19.5" customHeight="1">
      <c r="B6" s="409" t="s">
        <v>307</v>
      </c>
      <c r="C6" s="409"/>
      <c r="D6" s="409"/>
      <c r="E6" s="409"/>
      <c r="F6" s="409"/>
      <c r="G6" s="409"/>
      <c r="H6" s="409"/>
      <c r="I6" s="409"/>
      <c r="J6" s="409"/>
      <c r="K6" s="409"/>
    </row>
    <row r="7" spans="2:17" ht="19.5" customHeight="1">
      <c r="B7" s="413" t="s">
        <v>337</v>
      </c>
      <c r="C7" s="413"/>
      <c r="D7" s="413"/>
      <c r="E7" s="413"/>
      <c r="F7" s="413"/>
      <c r="G7" s="413"/>
      <c r="H7" s="413"/>
      <c r="I7" s="413"/>
      <c r="J7" s="413"/>
      <c r="K7" s="413"/>
      <c r="L7" s="413"/>
      <c r="M7" s="413"/>
      <c r="N7" s="413"/>
      <c r="O7" s="413"/>
      <c r="P7" s="413"/>
      <c r="Q7" s="413"/>
    </row>
    <row r="8" spans="2:10" ht="19.5" customHeight="1">
      <c r="B8" s="409" t="s">
        <v>221</v>
      </c>
      <c r="C8" s="409"/>
      <c r="D8" s="409"/>
      <c r="E8" s="409"/>
      <c r="F8" s="409"/>
      <c r="G8" s="409"/>
      <c r="H8" s="409"/>
      <c r="I8" s="409"/>
      <c r="J8" s="409"/>
    </row>
    <row r="9" spans="2:10" ht="19.5" customHeight="1">
      <c r="B9" s="409" t="s">
        <v>222</v>
      </c>
      <c r="C9" s="409"/>
      <c r="D9" s="409"/>
      <c r="E9" s="409"/>
      <c r="F9" s="409"/>
      <c r="G9" s="409"/>
      <c r="H9" s="409"/>
      <c r="I9" s="409"/>
      <c r="J9" s="410"/>
    </row>
    <row r="10" spans="2:12" ht="19.5" customHeight="1">
      <c r="B10" s="409" t="s">
        <v>223</v>
      </c>
      <c r="C10" s="409"/>
      <c r="D10" s="409"/>
      <c r="E10" s="409"/>
      <c r="F10" s="409"/>
      <c r="G10" s="409"/>
      <c r="H10" s="409"/>
      <c r="I10" s="409"/>
      <c r="J10" s="409"/>
      <c r="K10" s="409"/>
      <c r="L10" s="409"/>
    </row>
    <row r="11" spans="2:3" ht="19.5" customHeight="1">
      <c r="B11" s="414" t="s">
        <v>336</v>
      </c>
      <c r="C11" s="414"/>
    </row>
    <row r="12" spans="2:18" ht="19.5" customHeight="1">
      <c r="B12" s="413" t="s">
        <v>338</v>
      </c>
      <c r="C12" s="413"/>
      <c r="D12" s="413"/>
      <c r="E12" s="413"/>
      <c r="F12" s="413"/>
      <c r="G12" s="413"/>
      <c r="H12" s="413"/>
      <c r="I12" s="413"/>
      <c r="J12" s="413"/>
      <c r="K12" s="413"/>
      <c r="L12" s="413"/>
      <c r="M12" s="413"/>
      <c r="N12" s="413"/>
      <c r="O12" s="413"/>
      <c r="P12" s="413"/>
      <c r="Q12" s="413"/>
      <c r="R12" s="413"/>
    </row>
    <row r="13" spans="1:5" ht="19.5" customHeight="1">
      <c r="A13" s="409" t="s">
        <v>87</v>
      </c>
      <c r="B13" s="409"/>
      <c r="C13" s="409"/>
      <c r="D13" s="409"/>
      <c r="E13" s="410"/>
    </row>
    <row r="14" spans="2:13" ht="19.5" customHeight="1">
      <c r="B14" s="409" t="s">
        <v>267</v>
      </c>
      <c r="C14" s="411"/>
      <c r="D14" s="411"/>
      <c r="E14" s="411"/>
      <c r="F14" s="411"/>
      <c r="G14" s="411"/>
      <c r="H14" s="411"/>
      <c r="I14" s="411"/>
      <c r="J14" s="411"/>
      <c r="K14" s="411"/>
      <c r="L14" s="229"/>
      <c r="M14" s="229"/>
    </row>
    <row r="15" spans="2:13" ht="19.5" customHeight="1">
      <c r="B15" s="409" t="s">
        <v>268</v>
      </c>
      <c r="C15" s="411"/>
      <c r="D15" s="411"/>
      <c r="E15" s="411"/>
      <c r="F15" s="411"/>
      <c r="G15" s="411"/>
      <c r="H15" s="411"/>
      <c r="I15" s="411"/>
      <c r="J15" s="411"/>
      <c r="K15" s="411"/>
      <c r="L15" s="229"/>
      <c r="M15" s="229"/>
    </row>
    <row r="16" spans="2:11" ht="19.5" customHeight="1">
      <c r="B16" s="409" t="s">
        <v>269</v>
      </c>
      <c r="C16" s="411"/>
      <c r="D16" s="411"/>
      <c r="E16" s="411"/>
      <c r="F16" s="411"/>
      <c r="G16" s="411"/>
      <c r="H16" s="411"/>
      <c r="I16" s="411"/>
      <c r="J16" s="411"/>
      <c r="K16" s="229"/>
    </row>
    <row r="17" spans="2:15" ht="19.5" customHeight="1">
      <c r="B17" s="409" t="s">
        <v>309</v>
      </c>
      <c r="C17" s="411"/>
      <c r="D17" s="411"/>
      <c r="E17" s="411"/>
      <c r="F17" s="411"/>
      <c r="G17" s="411"/>
      <c r="H17" s="411"/>
      <c r="I17" s="411"/>
      <c r="J17" s="411"/>
      <c r="K17" s="411"/>
      <c r="L17" s="411"/>
      <c r="M17" s="411"/>
      <c r="N17" s="229"/>
      <c r="O17" s="229"/>
    </row>
    <row r="18" spans="1:15" ht="19.5" customHeight="1">
      <c r="A18" s="413" t="s">
        <v>278</v>
      </c>
      <c r="B18" s="413"/>
      <c r="C18" s="413"/>
      <c r="D18" s="413"/>
      <c r="E18" s="413"/>
      <c r="F18" s="230"/>
      <c r="G18" s="230"/>
      <c r="H18" s="230"/>
      <c r="I18" s="230"/>
      <c r="J18" s="230"/>
      <c r="K18" s="230"/>
      <c r="L18" s="230"/>
      <c r="M18" s="230"/>
      <c r="N18" s="229"/>
      <c r="O18" s="229"/>
    </row>
    <row r="19" spans="1:4" ht="19.5" customHeight="1">
      <c r="A19" s="409" t="s">
        <v>317</v>
      </c>
      <c r="B19" s="409"/>
      <c r="C19" s="409"/>
      <c r="D19" s="409"/>
    </row>
    <row r="20" spans="1:5" ht="19.5" customHeight="1">
      <c r="A20" s="409" t="s">
        <v>296</v>
      </c>
      <c r="B20" s="409"/>
      <c r="C20" s="409"/>
      <c r="D20" s="409"/>
      <c r="E20" s="409"/>
    </row>
    <row r="21" spans="1:4" ht="19.5" customHeight="1">
      <c r="A21" s="409" t="s">
        <v>297</v>
      </c>
      <c r="B21" s="409"/>
      <c r="C21" s="409"/>
      <c r="D21" s="409"/>
    </row>
    <row r="22" spans="2:6" ht="19.5" customHeight="1">
      <c r="B22" s="409" t="s">
        <v>298</v>
      </c>
      <c r="C22" s="409"/>
      <c r="D22" s="409"/>
      <c r="E22" s="409"/>
      <c r="F22" s="409"/>
    </row>
    <row r="23" spans="2:6" ht="19.5" customHeight="1">
      <c r="B23" s="409" t="s">
        <v>299</v>
      </c>
      <c r="C23" s="409"/>
      <c r="D23" s="409"/>
      <c r="E23" s="409"/>
      <c r="F23" s="409"/>
    </row>
    <row r="24" spans="2:6" ht="19.5" customHeight="1">
      <c r="B24" s="409" t="s">
        <v>300</v>
      </c>
      <c r="C24" s="409"/>
      <c r="D24" s="409"/>
      <c r="E24" s="409"/>
      <c r="F24" s="409"/>
    </row>
    <row r="25" spans="2:6" ht="19.5" customHeight="1">
      <c r="B25" s="409" t="s">
        <v>301</v>
      </c>
      <c r="C25" s="409"/>
      <c r="D25" s="409"/>
      <c r="E25" s="409"/>
      <c r="F25" s="409"/>
    </row>
    <row r="26" spans="1:5" ht="19.5" customHeight="1">
      <c r="A26" s="409" t="s">
        <v>302</v>
      </c>
      <c r="B26" s="409"/>
      <c r="C26" s="409"/>
      <c r="D26" s="409"/>
      <c r="E26" s="409"/>
    </row>
    <row r="27" spans="2:7" ht="19.5" customHeight="1">
      <c r="B27" s="409" t="s">
        <v>450</v>
      </c>
      <c r="C27" s="409"/>
      <c r="D27" s="409"/>
      <c r="E27" s="409"/>
      <c r="F27" s="409"/>
      <c r="G27" s="409"/>
    </row>
    <row r="28" spans="2:6" ht="19.5" customHeight="1">
      <c r="B28" s="409" t="s">
        <v>451</v>
      </c>
      <c r="C28" s="409"/>
      <c r="D28" s="409"/>
      <c r="E28" s="409"/>
      <c r="F28" s="409"/>
    </row>
    <row r="29" spans="2:7" ht="19.5" customHeight="1">
      <c r="B29" s="409" t="s">
        <v>303</v>
      </c>
      <c r="C29" s="409"/>
      <c r="D29" s="409"/>
      <c r="E29" s="409"/>
      <c r="F29" s="409"/>
      <c r="G29" s="409"/>
    </row>
    <row r="30" spans="1:6" ht="19.5" customHeight="1">
      <c r="A30" s="414" t="s">
        <v>429</v>
      </c>
      <c r="B30" s="414"/>
      <c r="C30" s="414"/>
      <c r="D30" s="414"/>
      <c r="E30" s="414"/>
      <c r="F30" s="414"/>
    </row>
    <row r="31" spans="2:5" ht="19.5" customHeight="1">
      <c r="B31" s="412" t="s">
        <v>430</v>
      </c>
      <c r="C31" s="412"/>
      <c r="D31" s="412"/>
      <c r="E31" s="412"/>
    </row>
    <row r="32" spans="2:6" ht="19.5" customHeight="1">
      <c r="B32" s="412" t="s">
        <v>431</v>
      </c>
      <c r="C32" s="412"/>
      <c r="D32" s="412"/>
      <c r="E32" s="412"/>
      <c r="F32" s="412"/>
    </row>
    <row r="33" spans="2:7" ht="19.5" customHeight="1">
      <c r="B33" s="412" t="s">
        <v>432</v>
      </c>
      <c r="C33" s="412"/>
      <c r="D33" s="412"/>
      <c r="E33" s="412"/>
      <c r="F33" s="412"/>
      <c r="G33" s="412"/>
    </row>
    <row r="34" spans="1:7" ht="19.5" customHeight="1">
      <c r="A34" s="409" t="s">
        <v>433</v>
      </c>
      <c r="B34" s="409"/>
      <c r="C34" s="409"/>
      <c r="D34" s="409"/>
      <c r="E34" s="409"/>
      <c r="F34" s="409"/>
      <c r="G34" s="409"/>
    </row>
    <row r="35" spans="1:4" ht="19.5" customHeight="1">
      <c r="A35" s="409" t="s">
        <v>434</v>
      </c>
      <c r="B35" s="409"/>
      <c r="C35" s="409"/>
      <c r="D35" s="409"/>
    </row>
    <row r="36" spans="2:6" ht="19.5" customHeight="1">
      <c r="B36" s="409" t="s">
        <v>435</v>
      </c>
      <c r="C36" s="409"/>
      <c r="D36" s="409"/>
      <c r="E36" s="409"/>
      <c r="F36" s="409"/>
    </row>
    <row r="37" spans="2:6" ht="19.5" customHeight="1">
      <c r="B37" s="409" t="s">
        <v>436</v>
      </c>
      <c r="C37" s="409"/>
      <c r="D37" s="409"/>
      <c r="E37" s="409"/>
      <c r="F37" s="409"/>
    </row>
  </sheetData>
  <sheetProtection/>
  <mergeCells count="35">
    <mergeCell ref="B12:R12"/>
    <mergeCell ref="A3:G3"/>
    <mergeCell ref="B4:K4"/>
    <mergeCell ref="B6:K6"/>
    <mergeCell ref="B10:L10"/>
    <mergeCell ref="B9:J9"/>
    <mergeCell ref="B5:L5"/>
    <mergeCell ref="B8:J8"/>
    <mergeCell ref="B7:Q7"/>
    <mergeCell ref="B11:C11"/>
    <mergeCell ref="B37:F37"/>
    <mergeCell ref="B23:F23"/>
    <mergeCell ref="B24:F24"/>
    <mergeCell ref="B25:F25"/>
    <mergeCell ref="B28:F28"/>
    <mergeCell ref="A35:D35"/>
    <mergeCell ref="A30:F30"/>
    <mergeCell ref="B31:E31"/>
    <mergeCell ref="B36:F36"/>
    <mergeCell ref="A34:G34"/>
    <mergeCell ref="B33:G33"/>
    <mergeCell ref="B17:M17"/>
    <mergeCell ref="B29:G29"/>
    <mergeCell ref="A20:E20"/>
    <mergeCell ref="A21:D21"/>
    <mergeCell ref="B22:F22"/>
    <mergeCell ref="B32:F32"/>
    <mergeCell ref="A19:D19"/>
    <mergeCell ref="A18:E18"/>
    <mergeCell ref="A13:E13"/>
    <mergeCell ref="B15:K15"/>
    <mergeCell ref="B14:K14"/>
    <mergeCell ref="B16:J16"/>
    <mergeCell ref="A26:E26"/>
    <mergeCell ref="B27:G27"/>
  </mergeCells>
  <hyperlinks>
    <hyperlink ref="A3:G3" location="職安１!A1" display="１．職業紹介及び雇用保険給付状況"/>
    <hyperlink ref="B4:F4" location="職安１!A5" display="１－（１）一般職業紹介状況"/>
    <hyperlink ref="B5:G5" location="職安２!A1" display="１－（２）新規一般求人・求職状況"/>
    <hyperlink ref="B6:F6" location="職安３!A1" display="１－（３）雇用保険給付状況"/>
    <hyperlink ref="B12:H12" location="職安４!A1" display="１－（４）一般及び日雇求職・求人状況"/>
    <hyperlink ref="B8:I8" location="職安５!A1" display="１－（５）新規学校卒業者地域別就職状況"/>
    <hyperlink ref="B9:I9" location="職安６!A1" display="１－（６）新規学校卒業者求職・求人・就職状況"/>
    <hyperlink ref="B10:L10" location="職安７!A1" display="１－（７）産業別一般求人・充足状況（新規学校卒業者を除く）"/>
    <hyperlink ref="A13:D13" location="労働基本調査１!A1" display="２．労働基本調査結果"/>
    <hyperlink ref="B14:J14" location="労働基本調査１!A3" display="２－（１）雇用形態別・男女別所定内週労働時間"/>
    <hyperlink ref="B15:J15" location="労働基本調査２!A1" display="２－（２）雇用形態別・男女別所定外週労働時間"/>
    <hyperlink ref="B16:I16" location="労働基本調査３!A1" display="２－（３）男女別・年齢別正社員の平均賃金"/>
    <hyperlink ref="B17:L17" location="労働基本調査４!A1" display="２－（４）パートタイム労働者・臨時・季節労働者の平均賃金"/>
    <hyperlink ref="A19:D19" location="保育所!A1" display="３．保育所の概要"/>
    <hyperlink ref="A20:E20" location="社会福祉施設!A1" display="４．社会福祉施設の概要"/>
    <hyperlink ref="A21:D21" location="国民年金１!A1" display="５．国民年金の状況"/>
    <hyperlink ref="B22:F22" location="国民年金１!A3" display="５－（１）拠出年金加入者数"/>
    <hyperlink ref="B23:F23" location="国民年金２!A1" display="５－（２）拠出年金給付状況"/>
    <hyperlink ref="B24:F24" location="国民年金３!A1" display="５－（３）基礎年金給付状況"/>
    <hyperlink ref="B25:F25" location="国民年金４!A1" display="５－（４）福祉年金給付状況"/>
    <hyperlink ref="A26:E26" location="国民健康保険１!A1" display="６．国民健康保険の状況"/>
    <hyperlink ref="B27:E27" location="国民健康保険１!A3" display="６－（１）運用状況"/>
    <hyperlink ref="B28:F28" location="国民健康保険２!A1" display="６－（２）療養の給付状況"/>
    <hyperlink ref="B29:G29" location="国民健康保険３!A1" display="６－（３）その他の保険給付状況"/>
    <hyperlink ref="A34:F34" location="厚生年金!A1" display="７．厚生年金保険加入・給付状況"/>
    <hyperlink ref="A35:D35" location="生活保護１!A1" display="８．生活保護状況"/>
    <hyperlink ref="B36:F36" location="生活保護１!A3" display="８－（１）被保護人員の状況"/>
    <hyperlink ref="B37:E37" location="生活保護!A15" display="８－（２）保護費の状況"/>
    <hyperlink ref="B37:F37" location="生活保護２!A1" display="８－（２）保護費の状況"/>
    <hyperlink ref="B7:H7" location="職安４!A1" display="１－（４）一般及び日雇求職・求人状況"/>
    <hyperlink ref="B12:Q12" location="'職安４ (第10回・11回改定産業分類）'!A1" display="１－（４）産業別一般求人・充足状況（新規学卒者を除く）（第10回・11回改定産業分類）"/>
    <hyperlink ref="B7:Q7" location="'職安４ '!A1" display="１－（４）産業別一般求人・充足状況（新規学校卒業者を除く）"/>
    <hyperlink ref="A18:D18" location="保育所!A1" display="３．保育所の概要"/>
    <hyperlink ref="A18:E18" location="労働災害!A1" display="３．労働災害発生状況"/>
    <hyperlink ref="B12:R12" location="職安a!A1" display="１－（a）産業別一般求人・充足状況（新規学校卒業者を除く）（第10回・11回改定産業分類）"/>
    <hyperlink ref="B11" location="'職安Ａ '!A1" display="別表"/>
    <hyperlink ref="B11:C11" location="職安a!A1" display="別表"/>
    <hyperlink ref="A30:F30" location="'後期高齢者医療１ '!A1" display="８．後期高齢者医療の状況"/>
    <hyperlink ref="B31:E31" location="'後期高齢者医療１ '!A1" display="８－（１）運用状況"/>
    <hyperlink ref="B32:F32" location="'後期高齢者医療２ '!A1" display="８－（２）療養の給付状況"/>
    <hyperlink ref="B33:G33" location="後期高齢者医療３!A1" display="８－（３）その他の保険給付状況"/>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50"/>
  <sheetViews>
    <sheetView showGridLines="0" zoomScalePageLayoutView="0" workbookViewId="0" topLeftCell="A1">
      <pane xSplit="8" ySplit="6" topLeftCell="I7" activePane="bottomRight" state="frozen"/>
      <selection pane="topLeft" activeCell="A1" sqref="A1:T1"/>
      <selection pane="topRight" activeCell="A1" sqref="A1:T1"/>
      <selection pane="bottomLeft" activeCell="A1" sqref="A1:T1"/>
      <selection pane="bottomRight" activeCell="A3" sqref="A3"/>
    </sheetView>
  </sheetViews>
  <sheetFormatPr defaultColWidth="8.875" defaultRowHeight="13.5" customHeight="1"/>
  <cols>
    <col min="1" max="1" width="2.625" style="80" customWidth="1"/>
    <col min="2" max="2" width="1.12109375" style="80" customWidth="1"/>
    <col min="3" max="3" width="1.625" style="80" customWidth="1"/>
    <col min="4" max="4" width="5.50390625" style="80" customWidth="1"/>
    <col min="5" max="5" width="2.625" style="80" customWidth="1"/>
    <col min="6" max="6" width="5.50390625" style="80" customWidth="1"/>
    <col min="7" max="7" width="1.625" style="80" customWidth="1"/>
    <col min="8" max="8" width="1.12109375" style="80" customWidth="1"/>
    <col min="9" max="20" width="5.875" style="80" customWidth="1"/>
    <col min="21" max="16384" width="8.875" style="80" customWidth="1"/>
  </cols>
  <sheetData>
    <row r="1" spans="1:20" ht="19.5" customHeight="1">
      <c r="A1" s="528" t="s">
        <v>33</v>
      </c>
      <c r="B1" s="528"/>
      <c r="C1" s="528"/>
      <c r="D1" s="528"/>
      <c r="E1" s="528"/>
      <c r="F1" s="528"/>
      <c r="G1" s="528"/>
      <c r="H1" s="528"/>
      <c r="I1" s="528"/>
      <c r="J1" s="528"/>
      <c r="K1" s="528"/>
      <c r="L1" s="528"/>
      <c r="M1" s="528"/>
      <c r="N1" s="528"/>
      <c r="O1" s="528"/>
      <c r="P1" s="528"/>
      <c r="Q1" s="528"/>
      <c r="R1" s="528"/>
      <c r="S1" s="528"/>
      <c r="T1" s="528"/>
    </row>
    <row r="2" ht="19.5" customHeight="1">
      <c r="J2" s="100"/>
    </row>
    <row r="3" spans="1:17" ht="19.5" customHeight="1">
      <c r="A3" s="101" t="s">
        <v>63</v>
      </c>
      <c r="B3" s="90"/>
      <c r="C3" s="90"/>
      <c r="D3" s="90"/>
      <c r="E3" s="90"/>
      <c r="F3" s="90"/>
      <c r="G3" s="90"/>
      <c r="H3" s="90"/>
      <c r="I3" s="90"/>
      <c r="J3" s="90"/>
      <c r="K3" s="90"/>
      <c r="L3" s="90"/>
      <c r="M3" s="90"/>
      <c r="N3" s="90"/>
      <c r="O3" s="90"/>
      <c r="P3" s="90"/>
      <c r="Q3" s="90"/>
    </row>
    <row r="4" spans="1:20" ht="13.5" customHeight="1">
      <c r="A4" s="89" t="s">
        <v>623</v>
      </c>
      <c r="B4" s="89"/>
      <c r="C4" s="89"/>
      <c r="D4" s="89"/>
      <c r="E4" s="89"/>
      <c r="F4" s="90"/>
      <c r="G4" s="90"/>
      <c r="H4" s="90"/>
      <c r="I4" s="90"/>
      <c r="J4" s="90"/>
      <c r="K4" s="90"/>
      <c r="L4" s="90"/>
      <c r="M4" s="90"/>
      <c r="N4" s="90"/>
      <c r="O4" s="90"/>
      <c r="P4" s="90"/>
      <c r="T4" s="91" t="s">
        <v>606</v>
      </c>
    </row>
    <row r="5" spans="1:20" ht="15" customHeight="1">
      <c r="A5" s="529" t="s">
        <v>163</v>
      </c>
      <c r="B5" s="530"/>
      <c r="C5" s="530"/>
      <c r="D5" s="530"/>
      <c r="E5" s="530"/>
      <c r="F5" s="530"/>
      <c r="G5" s="530"/>
      <c r="H5" s="531"/>
      <c r="I5" s="535" t="s">
        <v>164</v>
      </c>
      <c r="J5" s="536"/>
      <c r="K5" s="537"/>
      <c r="L5" s="538" t="s">
        <v>30</v>
      </c>
      <c r="M5" s="538"/>
      <c r="N5" s="538"/>
      <c r="O5" s="539" t="s">
        <v>115</v>
      </c>
      <c r="P5" s="539"/>
      <c r="Q5" s="539"/>
      <c r="R5" s="536" t="s">
        <v>116</v>
      </c>
      <c r="S5" s="536"/>
      <c r="T5" s="547"/>
    </row>
    <row r="6" spans="1:20" ht="15" customHeight="1">
      <c r="A6" s="532"/>
      <c r="B6" s="533"/>
      <c r="C6" s="533"/>
      <c r="D6" s="533"/>
      <c r="E6" s="533"/>
      <c r="F6" s="533"/>
      <c r="G6" s="533"/>
      <c r="H6" s="534"/>
      <c r="I6" s="92" t="s">
        <v>10</v>
      </c>
      <c r="J6" s="92" t="s">
        <v>11</v>
      </c>
      <c r="K6" s="92" t="s">
        <v>20</v>
      </c>
      <c r="L6" s="92" t="s">
        <v>10</v>
      </c>
      <c r="M6" s="92" t="s">
        <v>11</v>
      </c>
      <c r="N6" s="92" t="s">
        <v>20</v>
      </c>
      <c r="O6" s="92" t="s">
        <v>10</v>
      </c>
      <c r="P6" s="92" t="s">
        <v>11</v>
      </c>
      <c r="Q6" s="92" t="s">
        <v>20</v>
      </c>
      <c r="R6" s="92" t="s">
        <v>10</v>
      </c>
      <c r="S6" s="92" t="s">
        <v>11</v>
      </c>
      <c r="T6" s="93" t="s">
        <v>20</v>
      </c>
    </row>
    <row r="7" spans="1:20" ht="15" customHeight="1">
      <c r="A7" s="554" t="s">
        <v>315</v>
      </c>
      <c r="B7" s="555"/>
      <c r="C7" s="555"/>
      <c r="D7" s="555"/>
      <c r="E7" s="555"/>
      <c r="F7" s="555"/>
      <c r="G7" s="555"/>
      <c r="H7" s="556"/>
      <c r="I7" s="343">
        <v>40.15</v>
      </c>
      <c r="J7" s="343">
        <v>39.58</v>
      </c>
      <c r="K7" s="343">
        <v>39.9</v>
      </c>
      <c r="L7" s="343">
        <v>23.37</v>
      </c>
      <c r="M7" s="343">
        <v>24.74</v>
      </c>
      <c r="N7" s="343">
        <v>24.23</v>
      </c>
      <c r="O7" s="343">
        <v>40.06</v>
      </c>
      <c r="P7" s="343">
        <v>39.6</v>
      </c>
      <c r="Q7" s="343">
        <v>39.88</v>
      </c>
      <c r="R7" s="343">
        <v>41</v>
      </c>
      <c r="S7" s="343">
        <v>42</v>
      </c>
      <c r="T7" s="344">
        <v>41.33</v>
      </c>
    </row>
    <row r="8" spans="1:20" ht="15" customHeight="1">
      <c r="A8" s="557" t="s">
        <v>165</v>
      </c>
      <c r="B8" s="94"/>
      <c r="C8" s="560" t="s">
        <v>454</v>
      </c>
      <c r="D8" s="561"/>
      <c r="E8" s="561"/>
      <c r="F8" s="561"/>
      <c r="G8" s="561"/>
      <c r="H8" s="79"/>
      <c r="I8" s="343">
        <v>40</v>
      </c>
      <c r="J8" s="343">
        <v>35</v>
      </c>
      <c r="K8" s="343">
        <v>37.5</v>
      </c>
      <c r="L8" s="343">
        <v>23</v>
      </c>
      <c r="M8" s="343">
        <v>12.75</v>
      </c>
      <c r="N8" s="343">
        <v>16.17</v>
      </c>
      <c r="O8" s="343">
        <v>0</v>
      </c>
      <c r="P8" s="343">
        <v>0</v>
      </c>
      <c r="Q8" s="343">
        <v>0</v>
      </c>
      <c r="R8" s="343">
        <v>0</v>
      </c>
      <c r="S8" s="343">
        <v>0</v>
      </c>
      <c r="T8" s="344">
        <v>0</v>
      </c>
    </row>
    <row r="9" spans="1:20" ht="15" customHeight="1">
      <c r="A9" s="558"/>
      <c r="B9" s="98"/>
      <c r="C9" s="548" t="s">
        <v>502</v>
      </c>
      <c r="D9" s="549"/>
      <c r="E9" s="549"/>
      <c r="F9" s="549"/>
      <c r="G9" s="549"/>
      <c r="H9" s="83"/>
      <c r="I9" s="345">
        <v>0</v>
      </c>
      <c r="J9" s="345">
        <v>0</v>
      </c>
      <c r="K9" s="345">
        <v>0</v>
      </c>
      <c r="L9" s="345">
        <v>0</v>
      </c>
      <c r="M9" s="345">
        <v>0</v>
      </c>
      <c r="N9" s="345">
        <v>0</v>
      </c>
      <c r="O9" s="345">
        <v>0</v>
      </c>
      <c r="P9" s="345">
        <v>0</v>
      </c>
      <c r="Q9" s="345">
        <v>0</v>
      </c>
      <c r="R9" s="345">
        <v>0</v>
      </c>
      <c r="S9" s="345">
        <v>0</v>
      </c>
      <c r="T9" s="346">
        <v>0</v>
      </c>
    </row>
    <row r="10" spans="1:20" ht="15" customHeight="1">
      <c r="A10" s="559"/>
      <c r="B10" s="95"/>
      <c r="C10" s="550" t="s">
        <v>503</v>
      </c>
      <c r="D10" s="550"/>
      <c r="E10" s="550"/>
      <c r="F10" s="550"/>
      <c r="G10" s="550"/>
      <c r="H10" s="83"/>
      <c r="I10" s="345">
        <v>40.12</v>
      </c>
      <c r="J10" s="345">
        <v>39.46</v>
      </c>
      <c r="K10" s="345">
        <v>39.87</v>
      </c>
      <c r="L10" s="345">
        <v>20.17</v>
      </c>
      <c r="M10" s="345">
        <v>30</v>
      </c>
      <c r="N10" s="345">
        <v>25.79</v>
      </c>
      <c r="O10" s="345">
        <v>0</v>
      </c>
      <c r="P10" s="345">
        <v>0</v>
      </c>
      <c r="Q10" s="345">
        <v>0</v>
      </c>
      <c r="R10" s="345">
        <v>40</v>
      </c>
      <c r="S10" s="345">
        <v>0</v>
      </c>
      <c r="T10" s="346">
        <v>40</v>
      </c>
    </row>
    <row r="11" spans="1:20" ht="15" customHeight="1">
      <c r="A11" s="559"/>
      <c r="B11" s="96"/>
      <c r="C11" s="550" t="s">
        <v>504</v>
      </c>
      <c r="D11" s="550"/>
      <c r="E11" s="550"/>
      <c r="F11" s="550"/>
      <c r="G11" s="550"/>
      <c r="H11" s="83"/>
      <c r="I11" s="345">
        <v>39.49</v>
      </c>
      <c r="J11" s="345">
        <v>39.32</v>
      </c>
      <c r="K11" s="345">
        <v>39.42</v>
      </c>
      <c r="L11" s="345">
        <v>33.5</v>
      </c>
      <c r="M11" s="345">
        <v>32.66</v>
      </c>
      <c r="N11" s="345">
        <v>32.9</v>
      </c>
      <c r="O11" s="345">
        <v>0</v>
      </c>
      <c r="P11" s="345">
        <v>0</v>
      </c>
      <c r="Q11" s="345">
        <v>0</v>
      </c>
      <c r="R11" s="345">
        <v>48</v>
      </c>
      <c r="S11" s="345">
        <v>48</v>
      </c>
      <c r="T11" s="346">
        <v>48</v>
      </c>
    </row>
    <row r="12" spans="1:20" ht="15" customHeight="1">
      <c r="A12" s="559"/>
      <c r="B12" s="96"/>
      <c r="C12" s="544" t="s">
        <v>559</v>
      </c>
      <c r="D12" s="544"/>
      <c r="E12" s="544"/>
      <c r="F12" s="544"/>
      <c r="G12" s="544"/>
      <c r="H12" s="82"/>
      <c r="I12" s="345">
        <v>0</v>
      </c>
      <c r="J12" s="345">
        <v>0</v>
      </c>
      <c r="K12" s="345">
        <v>0</v>
      </c>
      <c r="L12" s="345">
        <v>0</v>
      </c>
      <c r="M12" s="345">
        <v>0</v>
      </c>
      <c r="N12" s="345">
        <v>0</v>
      </c>
      <c r="O12" s="345">
        <v>0</v>
      </c>
      <c r="P12" s="345">
        <v>0</v>
      </c>
      <c r="Q12" s="345">
        <v>0</v>
      </c>
      <c r="R12" s="345">
        <v>0</v>
      </c>
      <c r="S12" s="345">
        <v>0</v>
      </c>
      <c r="T12" s="346">
        <v>0</v>
      </c>
    </row>
    <row r="13" spans="1:20" ht="15" customHeight="1">
      <c r="A13" s="559"/>
      <c r="B13" s="96"/>
      <c r="C13" s="546" t="s">
        <v>505</v>
      </c>
      <c r="D13" s="546"/>
      <c r="E13" s="546"/>
      <c r="F13" s="546"/>
      <c r="G13" s="546"/>
      <c r="H13" s="82"/>
      <c r="I13" s="345">
        <v>0</v>
      </c>
      <c r="J13" s="345">
        <v>0</v>
      </c>
      <c r="K13" s="345">
        <v>0</v>
      </c>
      <c r="L13" s="345">
        <v>0</v>
      </c>
      <c r="M13" s="345">
        <v>0</v>
      </c>
      <c r="N13" s="345">
        <v>0</v>
      </c>
      <c r="O13" s="345">
        <v>0</v>
      </c>
      <c r="P13" s="345">
        <v>0</v>
      </c>
      <c r="Q13" s="345">
        <v>0</v>
      </c>
      <c r="R13" s="345">
        <v>0</v>
      </c>
      <c r="S13" s="345">
        <v>0</v>
      </c>
      <c r="T13" s="346">
        <v>0</v>
      </c>
    </row>
    <row r="14" spans="1:20" ht="15" customHeight="1">
      <c r="A14" s="559"/>
      <c r="B14" s="96"/>
      <c r="C14" s="550" t="s">
        <v>506</v>
      </c>
      <c r="D14" s="550"/>
      <c r="E14" s="550"/>
      <c r="F14" s="550"/>
      <c r="G14" s="550"/>
      <c r="H14" s="83"/>
      <c r="I14" s="345">
        <v>40.67</v>
      </c>
      <c r="J14" s="345">
        <v>40.86</v>
      </c>
      <c r="K14" s="345">
        <v>40.75</v>
      </c>
      <c r="L14" s="345">
        <v>22.5</v>
      </c>
      <c r="M14" s="345">
        <v>17.5</v>
      </c>
      <c r="N14" s="345">
        <v>20</v>
      </c>
      <c r="O14" s="345">
        <v>40</v>
      </c>
      <c r="P14" s="345">
        <v>40</v>
      </c>
      <c r="Q14" s="345">
        <v>40</v>
      </c>
      <c r="R14" s="345">
        <v>0</v>
      </c>
      <c r="S14" s="345">
        <v>0</v>
      </c>
      <c r="T14" s="346">
        <v>0</v>
      </c>
    </row>
    <row r="15" spans="1:21" ht="15" customHeight="1">
      <c r="A15" s="559"/>
      <c r="B15" s="96"/>
      <c r="C15" s="546" t="s">
        <v>507</v>
      </c>
      <c r="D15" s="546"/>
      <c r="E15" s="546"/>
      <c r="F15" s="546"/>
      <c r="G15" s="546"/>
      <c r="H15" s="83"/>
      <c r="I15" s="345">
        <v>40.08</v>
      </c>
      <c r="J15" s="345">
        <v>39.66</v>
      </c>
      <c r="K15" s="345">
        <v>39.91</v>
      </c>
      <c r="L15" s="345">
        <v>28.37</v>
      </c>
      <c r="M15" s="345">
        <v>25.59</v>
      </c>
      <c r="N15" s="345">
        <v>26.78</v>
      </c>
      <c r="O15" s="345">
        <v>40.8</v>
      </c>
      <c r="P15" s="345">
        <v>41.2</v>
      </c>
      <c r="Q15" s="345">
        <v>40.96</v>
      </c>
      <c r="R15" s="345">
        <v>40</v>
      </c>
      <c r="S15" s="345">
        <v>40</v>
      </c>
      <c r="T15" s="346">
        <v>40</v>
      </c>
      <c r="U15" s="100"/>
    </row>
    <row r="16" spans="1:20" ht="15" customHeight="1">
      <c r="A16" s="559"/>
      <c r="B16" s="96"/>
      <c r="C16" s="550" t="s">
        <v>508</v>
      </c>
      <c r="D16" s="550"/>
      <c r="E16" s="550"/>
      <c r="F16" s="550"/>
      <c r="G16" s="550"/>
      <c r="H16" s="83"/>
      <c r="I16" s="345">
        <v>38.6</v>
      </c>
      <c r="J16" s="345">
        <v>38.6</v>
      </c>
      <c r="K16" s="345">
        <v>38.6</v>
      </c>
      <c r="L16" s="345">
        <v>0</v>
      </c>
      <c r="M16" s="345">
        <v>29</v>
      </c>
      <c r="N16" s="345">
        <v>29</v>
      </c>
      <c r="O16" s="345">
        <v>38.75</v>
      </c>
      <c r="P16" s="345">
        <v>38.75</v>
      </c>
      <c r="Q16" s="345">
        <v>38.75</v>
      </c>
      <c r="R16" s="345">
        <v>0</v>
      </c>
      <c r="S16" s="345">
        <v>0</v>
      </c>
      <c r="T16" s="346">
        <v>0</v>
      </c>
    </row>
    <row r="17" spans="1:20" ht="15" customHeight="1">
      <c r="A17" s="559"/>
      <c r="B17" s="96"/>
      <c r="C17" s="545" t="s">
        <v>509</v>
      </c>
      <c r="D17" s="545"/>
      <c r="E17" s="545"/>
      <c r="F17" s="545"/>
      <c r="G17" s="545"/>
      <c r="H17" s="83"/>
      <c r="I17" s="345">
        <v>39.7</v>
      </c>
      <c r="J17" s="345">
        <v>38.58</v>
      </c>
      <c r="K17" s="345">
        <v>39.23</v>
      </c>
      <c r="L17" s="345">
        <v>13.33</v>
      </c>
      <c r="M17" s="345">
        <v>15.56</v>
      </c>
      <c r="N17" s="345">
        <v>14.61</v>
      </c>
      <c r="O17" s="345">
        <v>39.5</v>
      </c>
      <c r="P17" s="345">
        <v>39</v>
      </c>
      <c r="Q17" s="345">
        <v>39.33</v>
      </c>
      <c r="R17" s="345">
        <v>40</v>
      </c>
      <c r="S17" s="345">
        <v>0</v>
      </c>
      <c r="T17" s="346">
        <v>40</v>
      </c>
    </row>
    <row r="18" spans="1:20" ht="15" customHeight="1">
      <c r="A18" s="559"/>
      <c r="B18" s="96"/>
      <c r="C18" s="552" t="s">
        <v>510</v>
      </c>
      <c r="D18" s="553"/>
      <c r="E18" s="553"/>
      <c r="F18" s="553"/>
      <c r="G18" s="553"/>
      <c r="H18" s="83"/>
      <c r="I18" s="345">
        <v>40.69</v>
      </c>
      <c r="J18" s="345">
        <v>39.64</v>
      </c>
      <c r="K18" s="345">
        <v>40.2</v>
      </c>
      <c r="L18" s="345">
        <v>28</v>
      </c>
      <c r="M18" s="345">
        <v>30.67</v>
      </c>
      <c r="N18" s="345">
        <v>30</v>
      </c>
      <c r="O18" s="345">
        <v>0</v>
      </c>
      <c r="P18" s="345">
        <v>0</v>
      </c>
      <c r="Q18" s="345">
        <v>0</v>
      </c>
      <c r="R18" s="345">
        <v>40</v>
      </c>
      <c r="S18" s="345">
        <v>0</v>
      </c>
      <c r="T18" s="346">
        <v>40</v>
      </c>
    </row>
    <row r="19" spans="1:20" ht="15" customHeight="1">
      <c r="A19" s="559"/>
      <c r="B19" s="96"/>
      <c r="C19" s="544" t="s">
        <v>511</v>
      </c>
      <c r="D19" s="544"/>
      <c r="E19" s="544"/>
      <c r="F19" s="544"/>
      <c r="G19" s="544"/>
      <c r="H19" s="83"/>
      <c r="I19" s="345">
        <v>40</v>
      </c>
      <c r="J19" s="345">
        <v>40</v>
      </c>
      <c r="K19" s="345">
        <v>40</v>
      </c>
      <c r="L19" s="345">
        <v>19.5</v>
      </c>
      <c r="M19" s="345">
        <v>23.67</v>
      </c>
      <c r="N19" s="345">
        <v>22.63</v>
      </c>
      <c r="O19" s="345">
        <v>0</v>
      </c>
      <c r="P19" s="345">
        <v>0</v>
      </c>
      <c r="Q19" s="345">
        <v>0</v>
      </c>
      <c r="R19" s="345">
        <v>0</v>
      </c>
      <c r="S19" s="345">
        <v>0</v>
      </c>
      <c r="T19" s="346">
        <v>0</v>
      </c>
    </row>
    <row r="20" spans="1:20" ht="15" customHeight="1">
      <c r="A20" s="559"/>
      <c r="B20" s="96"/>
      <c r="C20" s="551" t="s">
        <v>512</v>
      </c>
      <c r="D20" s="551"/>
      <c r="E20" s="551"/>
      <c r="F20" s="551"/>
      <c r="G20" s="551"/>
      <c r="H20" s="83"/>
      <c r="I20" s="345">
        <v>43</v>
      </c>
      <c r="J20" s="345">
        <v>40.67</v>
      </c>
      <c r="K20" s="345">
        <v>42</v>
      </c>
      <c r="L20" s="345">
        <v>5</v>
      </c>
      <c r="M20" s="345">
        <v>20.83</v>
      </c>
      <c r="N20" s="345">
        <v>16.88</v>
      </c>
      <c r="O20" s="345">
        <v>45</v>
      </c>
      <c r="P20" s="345">
        <v>0</v>
      </c>
      <c r="Q20" s="345">
        <v>45</v>
      </c>
      <c r="R20" s="345">
        <v>0</v>
      </c>
      <c r="S20" s="345">
        <v>0</v>
      </c>
      <c r="T20" s="346">
        <v>0</v>
      </c>
    </row>
    <row r="21" spans="1:20" ht="15" customHeight="1">
      <c r="A21" s="559"/>
      <c r="B21" s="96"/>
      <c r="C21" s="546" t="s">
        <v>513</v>
      </c>
      <c r="D21" s="546"/>
      <c r="E21" s="546"/>
      <c r="F21" s="546"/>
      <c r="G21" s="546"/>
      <c r="H21" s="83"/>
      <c r="I21" s="345">
        <v>0</v>
      </c>
      <c r="J21" s="345">
        <v>0</v>
      </c>
      <c r="K21" s="345">
        <v>0</v>
      </c>
      <c r="L21" s="345">
        <v>0</v>
      </c>
      <c r="M21" s="345">
        <v>0</v>
      </c>
      <c r="N21" s="345">
        <v>0</v>
      </c>
      <c r="O21" s="345">
        <v>0</v>
      </c>
      <c r="P21" s="345">
        <v>0</v>
      </c>
      <c r="Q21" s="345">
        <v>0</v>
      </c>
      <c r="R21" s="345">
        <v>0</v>
      </c>
      <c r="S21" s="345">
        <v>0</v>
      </c>
      <c r="T21" s="346">
        <v>0</v>
      </c>
    </row>
    <row r="22" spans="1:20" ht="15" customHeight="1">
      <c r="A22" s="559"/>
      <c r="B22" s="96"/>
      <c r="C22" s="546" t="s">
        <v>514</v>
      </c>
      <c r="D22" s="546"/>
      <c r="E22" s="546"/>
      <c r="F22" s="546"/>
      <c r="G22" s="546"/>
      <c r="H22" s="83"/>
      <c r="I22" s="345">
        <v>39.06</v>
      </c>
      <c r="J22" s="345">
        <v>38.8</v>
      </c>
      <c r="K22" s="345">
        <v>38.91</v>
      </c>
      <c r="L22" s="345">
        <v>0</v>
      </c>
      <c r="M22" s="345">
        <v>20.75</v>
      </c>
      <c r="N22" s="345">
        <v>20.75</v>
      </c>
      <c r="O22" s="345">
        <v>40</v>
      </c>
      <c r="P22" s="345">
        <v>40</v>
      </c>
      <c r="Q22" s="345">
        <v>40</v>
      </c>
      <c r="R22" s="345">
        <v>0</v>
      </c>
      <c r="S22" s="345">
        <v>0</v>
      </c>
      <c r="T22" s="346">
        <v>0</v>
      </c>
    </row>
    <row r="23" spans="1:21" ht="15" customHeight="1">
      <c r="A23" s="559"/>
      <c r="B23" s="96"/>
      <c r="C23" s="546" t="s">
        <v>515</v>
      </c>
      <c r="D23" s="546"/>
      <c r="E23" s="546"/>
      <c r="F23" s="546"/>
      <c r="G23" s="546"/>
      <c r="H23" s="83"/>
      <c r="I23" s="345">
        <v>40</v>
      </c>
      <c r="J23" s="345">
        <v>40</v>
      </c>
      <c r="K23" s="345">
        <v>40</v>
      </c>
      <c r="L23" s="345">
        <v>13.5</v>
      </c>
      <c r="M23" s="345">
        <v>34.5</v>
      </c>
      <c r="N23" s="345">
        <v>26.1</v>
      </c>
      <c r="O23" s="345">
        <v>40</v>
      </c>
      <c r="P23" s="345">
        <v>38</v>
      </c>
      <c r="Q23" s="345">
        <v>39.2</v>
      </c>
      <c r="R23" s="345">
        <v>0</v>
      </c>
      <c r="S23" s="345">
        <v>40</v>
      </c>
      <c r="T23" s="346">
        <v>40</v>
      </c>
      <c r="U23" s="134"/>
    </row>
    <row r="24" spans="1:21" ht="15" customHeight="1">
      <c r="A24" s="559"/>
      <c r="B24" s="96"/>
      <c r="C24" s="550" t="s">
        <v>516</v>
      </c>
      <c r="D24" s="550"/>
      <c r="E24" s="550"/>
      <c r="F24" s="550"/>
      <c r="G24" s="550"/>
      <c r="H24" s="83"/>
      <c r="I24" s="345">
        <v>40.1</v>
      </c>
      <c r="J24" s="345">
        <v>40.03</v>
      </c>
      <c r="K24" s="345">
        <v>40.07</v>
      </c>
      <c r="L24" s="345">
        <v>23.79</v>
      </c>
      <c r="M24" s="345">
        <v>23.33</v>
      </c>
      <c r="N24" s="345">
        <v>23.58</v>
      </c>
      <c r="O24" s="345">
        <v>39</v>
      </c>
      <c r="P24" s="345">
        <v>39.67</v>
      </c>
      <c r="Q24" s="345">
        <v>39.29</v>
      </c>
      <c r="R24" s="345">
        <v>40</v>
      </c>
      <c r="S24" s="345">
        <v>40</v>
      </c>
      <c r="T24" s="346">
        <v>40</v>
      </c>
      <c r="U24" s="134"/>
    </row>
    <row r="25" spans="1:21" ht="15" customHeight="1">
      <c r="A25" s="540" t="s">
        <v>31</v>
      </c>
      <c r="B25" s="78"/>
      <c r="C25" s="158"/>
      <c r="D25" s="159" t="s">
        <v>167</v>
      </c>
      <c r="E25" s="157" t="s">
        <v>242</v>
      </c>
      <c r="F25" s="159" t="s">
        <v>171</v>
      </c>
      <c r="G25" s="159"/>
      <c r="H25" s="79"/>
      <c r="I25" s="343">
        <v>40.33</v>
      </c>
      <c r="J25" s="343">
        <v>38.87</v>
      </c>
      <c r="K25" s="343">
        <v>39.72</v>
      </c>
      <c r="L25" s="343">
        <v>33.38</v>
      </c>
      <c r="M25" s="343">
        <v>25.17</v>
      </c>
      <c r="N25" s="343">
        <v>26.66</v>
      </c>
      <c r="O25" s="343">
        <v>41.25</v>
      </c>
      <c r="P25" s="343">
        <v>38</v>
      </c>
      <c r="Q25" s="343">
        <v>40.17</v>
      </c>
      <c r="R25" s="343">
        <v>40</v>
      </c>
      <c r="S25" s="343">
        <v>40</v>
      </c>
      <c r="T25" s="344">
        <v>40</v>
      </c>
      <c r="U25" s="134"/>
    </row>
    <row r="26" spans="1:20" ht="15" customHeight="1">
      <c r="A26" s="541"/>
      <c r="B26" s="81"/>
      <c r="C26" s="81"/>
      <c r="D26" s="97" t="s">
        <v>168</v>
      </c>
      <c r="E26" s="82" t="s">
        <v>242</v>
      </c>
      <c r="F26" s="97" t="s">
        <v>172</v>
      </c>
      <c r="G26" s="97"/>
      <c r="H26" s="83"/>
      <c r="I26" s="345">
        <v>40.37</v>
      </c>
      <c r="J26" s="345">
        <v>40.21</v>
      </c>
      <c r="K26" s="345">
        <v>40.3</v>
      </c>
      <c r="L26" s="345">
        <v>20.98</v>
      </c>
      <c r="M26" s="345">
        <v>23.36</v>
      </c>
      <c r="N26" s="345">
        <v>22.3</v>
      </c>
      <c r="O26" s="345">
        <v>40</v>
      </c>
      <c r="P26" s="345">
        <v>40</v>
      </c>
      <c r="Q26" s="345">
        <v>40</v>
      </c>
      <c r="R26" s="345">
        <v>40</v>
      </c>
      <c r="S26" s="345">
        <v>40</v>
      </c>
      <c r="T26" s="346">
        <v>40</v>
      </c>
    </row>
    <row r="27" spans="1:20" ht="15" customHeight="1">
      <c r="A27" s="541"/>
      <c r="B27" s="81"/>
      <c r="C27" s="81"/>
      <c r="D27" s="97" t="s">
        <v>169</v>
      </c>
      <c r="E27" s="82" t="s">
        <v>242</v>
      </c>
      <c r="F27" s="97" t="s">
        <v>173</v>
      </c>
      <c r="G27" s="97"/>
      <c r="H27" s="83"/>
      <c r="I27" s="345">
        <v>39.81</v>
      </c>
      <c r="J27" s="345">
        <v>39.81</v>
      </c>
      <c r="K27" s="345">
        <v>39.81</v>
      </c>
      <c r="L27" s="345">
        <v>27.8</v>
      </c>
      <c r="M27" s="345">
        <v>30.2</v>
      </c>
      <c r="N27" s="345">
        <v>29</v>
      </c>
      <c r="O27" s="345">
        <v>40</v>
      </c>
      <c r="P27" s="345">
        <v>40</v>
      </c>
      <c r="Q27" s="345">
        <v>40</v>
      </c>
      <c r="R27" s="345">
        <v>48</v>
      </c>
      <c r="S27" s="345">
        <v>48</v>
      </c>
      <c r="T27" s="346">
        <v>48</v>
      </c>
    </row>
    <row r="28" spans="1:20" ht="15" customHeight="1">
      <c r="A28" s="541"/>
      <c r="B28" s="81"/>
      <c r="C28" s="81"/>
      <c r="D28" s="97" t="s">
        <v>170</v>
      </c>
      <c r="E28" s="82" t="s">
        <v>242</v>
      </c>
      <c r="F28" s="97" t="s">
        <v>174</v>
      </c>
      <c r="G28" s="97"/>
      <c r="H28" s="83"/>
      <c r="I28" s="345">
        <v>39.1</v>
      </c>
      <c r="J28" s="345">
        <v>39.17</v>
      </c>
      <c r="K28" s="345">
        <v>39.13</v>
      </c>
      <c r="L28" s="345">
        <v>17.83</v>
      </c>
      <c r="M28" s="345">
        <v>22.39</v>
      </c>
      <c r="N28" s="345">
        <v>20.57</v>
      </c>
      <c r="O28" s="345">
        <v>38.33</v>
      </c>
      <c r="P28" s="345">
        <v>39.33</v>
      </c>
      <c r="Q28" s="345">
        <v>38.83</v>
      </c>
      <c r="R28" s="345">
        <v>40</v>
      </c>
      <c r="S28" s="345">
        <v>0</v>
      </c>
      <c r="T28" s="346">
        <v>40</v>
      </c>
    </row>
    <row r="29" spans="1:20" ht="15" customHeight="1">
      <c r="A29" s="542"/>
      <c r="B29" s="86"/>
      <c r="C29" s="86"/>
      <c r="D29" s="543" t="s">
        <v>166</v>
      </c>
      <c r="E29" s="543"/>
      <c r="F29" s="543"/>
      <c r="G29" s="160"/>
      <c r="H29" s="87"/>
      <c r="I29" s="347">
        <v>39.66</v>
      </c>
      <c r="J29" s="347">
        <v>39.66</v>
      </c>
      <c r="K29" s="347">
        <v>39.66</v>
      </c>
      <c r="L29" s="347">
        <v>42.4</v>
      </c>
      <c r="M29" s="347">
        <v>29.85</v>
      </c>
      <c r="N29" s="347">
        <v>32.36</v>
      </c>
      <c r="O29" s="347">
        <v>40.29</v>
      </c>
      <c r="P29" s="347">
        <v>40.29</v>
      </c>
      <c r="Q29" s="347">
        <v>40.29</v>
      </c>
      <c r="R29" s="347">
        <v>0</v>
      </c>
      <c r="S29" s="347">
        <v>0</v>
      </c>
      <c r="T29" s="348">
        <v>0</v>
      </c>
    </row>
    <row r="30" spans="1:20" ht="13.5" customHeight="1">
      <c r="A30" s="90" t="s">
        <v>34</v>
      </c>
      <c r="B30" s="90"/>
      <c r="C30" s="90"/>
      <c r="D30" s="90"/>
      <c r="E30" s="90"/>
      <c r="F30" s="90"/>
      <c r="G30" s="90"/>
      <c r="H30" s="90"/>
      <c r="I30" s="90"/>
      <c r="J30" s="90"/>
      <c r="K30" s="90"/>
      <c r="L30" s="90"/>
      <c r="M30" s="90"/>
      <c r="N30" s="90"/>
      <c r="O30" s="90"/>
      <c r="P30" s="90"/>
      <c r="Q30" s="90"/>
      <c r="R30" s="90"/>
      <c r="S30" s="90"/>
      <c r="T30" s="90"/>
    </row>
    <row r="31" ht="13.5"/>
    <row r="32" ht="13.5"/>
    <row r="33" ht="13.5"/>
    <row r="34" ht="13.5"/>
    <row r="35" ht="13.5"/>
    <row r="36" ht="13.5"/>
    <row r="37" ht="13.5"/>
    <row r="38" ht="13.5"/>
    <row r="39" ht="13.5"/>
    <row r="40" ht="13.5"/>
    <row r="41" ht="13.5"/>
    <row r="42" ht="13.5"/>
    <row r="43" ht="13.5"/>
    <row r="44" ht="13.5"/>
    <row r="45" spans="6:8" ht="13.5">
      <c r="F45" s="99"/>
      <c r="G45" s="99"/>
      <c r="H45" s="99"/>
    </row>
    <row r="46" spans="6:8" ht="13.5">
      <c r="F46" s="99"/>
      <c r="G46" s="99"/>
      <c r="H46" s="99"/>
    </row>
    <row r="47" spans="6:8" ht="13.5">
      <c r="F47" s="99"/>
      <c r="G47" s="99"/>
      <c r="H47" s="99"/>
    </row>
    <row r="48" spans="6:8" ht="13.5">
      <c r="F48" s="99"/>
      <c r="G48" s="99"/>
      <c r="H48" s="99"/>
    </row>
    <row r="49" spans="6:8" ht="13.5">
      <c r="F49" s="99"/>
      <c r="G49" s="99"/>
      <c r="H49" s="99"/>
    </row>
    <row r="50" spans="6:8" ht="13.5">
      <c r="F50" s="99"/>
      <c r="G50" s="99"/>
      <c r="H50" s="99"/>
    </row>
  </sheetData>
  <sheetProtection/>
  <mergeCells count="27">
    <mergeCell ref="C13:G13"/>
    <mergeCell ref="C16:G16"/>
    <mergeCell ref="C15:G15"/>
    <mergeCell ref="A8:A24"/>
    <mergeCell ref="C8:G8"/>
    <mergeCell ref="C24:G24"/>
    <mergeCell ref="C22:G22"/>
    <mergeCell ref="R5:T5"/>
    <mergeCell ref="C12:G12"/>
    <mergeCell ref="C9:G9"/>
    <mergeCell ref="C10:G10"/>
    <mergeCell ref="C20:G20"/>
    <mergeCell ref="C21:G21"/>
    <mergeCell ref="C14:G14"/>
    <mergeCell ref="C18:G18"/>
    <mergeCell ref="C11:G11"/>
    <mergeCell ref="A7:H7"/>
    <mergeCell ref="A1:T1"/>
    <mergeCell ref="A5:H6"/>
    <mergeCell ref="I5:K5"/>
    <mergeCell ref="L5:N5"/>
    <mergeCell ref="O5:Q5"/>
    <mergeCell ref="A25:A29"/>
    <mergeCell ref="D29:F29"/>
    <mergeCell ref="C19:G19"/>
    <mergeCell ref="C17:G17"/>
    <mergeCell ref="C23:G23"/>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U48"/>
  <sheetViews>
    <sheetView showGridLines="0" zoomScalePageLayoutView="0" workbookViewId="0" topLeftCell="A1">
      <pane xSplit="8" ySplit="4" topLeftCell="I5" activePane="bottomRight" state="frozen"/>
      <selection pane="topLeft" activeCell="A1" sqref="A1:L1"/>
      <selection pane="topRight" activeCell="A1" sqref="A1:L1"/>
      <selection pane="bottomLeft" activeCell="A1" sqref="A1:L1"/>
      <selection pane="bottomRight" activeCell="A1" sqref="A1:T1"/>
    </sheetView>
  </sheetViews>
  <sheetFormatPr defaultColWidth="8.875" defaultRowHeight="13.5" customHeight="1"/>
  <cols>
    <col min="1" max="1" width="2.625" style="80" customWidth="1"/>
    <col min="2" max="2" width="1.12109375" style="80" customWidth="1"/>
    <col min="3" max="3" width="1.625" style="80" customWidth="1"/>
    <col min="4" max="4" width="5.50390625" style="80" customWidth="1"/>
    <col min="5" max="5" width="2.625" style="80" customWidth="1"/>
    <col min="6" max="6" width="5.50390625" style="80" customWidth="1"/>
    <col min="7" max="7" width="1.625" style="80" customWidth="1"/>
    <col min="8" max="8" width="1.12109375" style="80" customWidth="1"/>
    <col min="9" max="20" width="5.875" style="80" customWidth="1"/>
    <col min="21" max="16384" width="8.875" style="80" customWidth="1"/>
  </cols>
  <sheetData>
    <row r="1" spans="1:20" ht="19.5" customHeight="1">
      <c r="A1" s="562" t="s">
        <v>84</v>
      </c>
      <c r="B1" s="562"/>
      <c r="C1" s="562"/>
      <c r="D1" s="562"/>
      <c r="E1" s="562"/>
      <c r="F1" s="562"/>
      <c r="G1" s="562"/>
      <c r="H1" s="562"/>
      <c r="I1" s="562"/>
      <c r="J1" s="562"/>
      <c r="K1" s="562"/>
      <c r="L1" s="562"/>
      <c r="M1" s="562"/>
      <c r="N1" s="562"/>
      <c r="O1" s="562"/>
      <c r="P1" s="562"/>
      <c r="Q1" s="562"/>
      <c r="R1" s="562"/>
      <c r="S1" s="562"/>
      <c r="T1" s="562"/>
    </row>
    <row r="2" spans="1:20" ht="13.5">
      <c r="A2" s="89" t="s">
        <v>623</v>
      </c>
      <c r="B2" s="89"/>
      <c r="C2" s="89"/>
      <c r="D2" s="89"/>
      <c r="E2" s="90"/>
      <c r="F2" s="90"/>
      <c r="G2" s="90"/>
      <c r="H2" s="90"/>
      <c r="I2" s="90"/>
      <c r="J2" s="90"/>
      <c r="K2" s="90"/>
      <c r="L2" s="90"/>
      <c r="M2" s="90"/>
      <c r="N2" s="90"/>
      <c r="O2" s="90"/>
      <c r="P2" s="90"/>
      <c r="T2" s="91" t="s">
        <v>606</v>
      </c>
    </row>
    <row r="3" spans="1:20" ht="15" customHeight="1">
      <c r="A3" s="529" t="s">
        <v>163</v>
      </c>
      <c r="B3" s="530"/>
      <c r="C3" s="530"/>
      <c r="D3" s="530"/>
      <c r="E3" s="530"/>
      <c r="F3" s="530"/>
      <c r="G3" s="530"/>
      <c r="H3" s="531"/>
      <c r="I3" s="535" t="s">
        <v>164</v>
      </c>
      <c r="J3" s="536"/>
      <c r="K3" s="537"/>
      <c r="L3" s="538" t="s">
        <v>30</v>
      </c>
      <c r="M3" s="538"/>
      <c r="N3" s="538"/>
      <c r="O3" s="539" t="s">
        <v>115</v>
      </c>
      <c r="P3" s="539"/>
      <c r="Q3" s="539"/>
      <c r="R3" s="536" t="s">
        <v>116</v>
      </c>
      <c r="S3" s="536"/>
      <c r="T3" s="547"/>
    </row>
    <row r="4" spans="1:20" ht="15" customHeight="1">
      <c r="A4" s="532"/>
      <c r="B4" s="533"/>
      <c r="C4" s="533"/>
      <c r="D4" s="533"/>
      <c r="E4" s="533"/>
      <c r="F4" s="533"/>
      <c r="G4" s="533"/>
      <c r="H4" s="534"/>
      <c r="I4" s="92" t="s">
        <v>10</v>
      </c>
      <c r="J4" s="92" t="s">
        <v>11</v>
      </c>
      <c r="K4" s="92" t="s">
        <v>20</v>
      </c>
      <c r="L4" s="92" t="s">
        <v>10</v>
      </c>
      <c r="M4" s="92" t="s">
        <v>11</v>
      </c>
      <c r="N4" s="92" t="s">
        <v>20</v>
      </c>
      <c r="O4" s="92" t="s">
        <v>10</v>
      </c>
      <c r="P4" s="92" t="s">
        <v>11</v>
      </c>
      <c r="Q4" s="92" t="s">
        <v>20</v>
      </c>
      <c r="R4" s="92" t="s">
        <v>10</v>
      </c>
      <c r="S4" s="92" t="s">
        <v>11</v>
      </c>
      <c r="T4" s="93" t="s">
        <v>20</v>
      </c>
    </row>
    <row r="5" spans="1:20" ht="15" customHeight="1">
      <c r="A5" s="554" t="s">
        <v>315</v>
      </c>
      <c r="B5" s="555"/>
      <c r="C5" s="555"/>
      <c r="D5" s="555"/>
      <c r="E5" s="555"/>
      <c r="F5" s="555"/>
      <c r="G5" s="555"/>
      <c r="H5" s="556"/>
      <c r="I5" s="343">
        <v>5.26</v>
      </c>
      <c r="J5" s="343">
        <v>3.76</v>
      </c>
      <c r="K5" s="343">
        <v>4.72</v>
      </c>
      <c r="L5" s="343">
        <v>2.43</v>
      </c>
      <c r="M5" s="343">
        <v>4.44</v>
      </c>
      <c r="N5" s="343">
        <v>3.81</v>
      </c>
      <c r="O5" s="343">
        <v>2.78</v>
      </c>
      <c r="P5" s="343">
        <v>1.29</v>
      </c>
      <c r="Q5" s="343">
        <v>2.31</v>
      </c>
      <c r="R5" s="343">
        <v>2.44</v>
      </c>
      <c r="S5" s="343">
        <v>4</v>
      </c>
      <c r="T5" s="344">
        <v>2.96</v>
      </c>
    </row>
    <row r="6" spans="1:20" ht="15" customHeight="1">
      <c r="A6" s="557" t="s">
        <v>165</v>
      </c>
      <c r="B6" s="94"/>
      <c r="C6" s="563" t="s">
        <v>454</v>
      </c>
      <c r="D6" s="563"/>
      <c r="E6" s="563"/>
      <c r="F6" s="563"/>
      <c r="G6" s="563"/>
      <c r="H6" s="79"/>
      <c r="I6" s="343">
        <v>0</v>
      </c>
      <c r="J6" s="343">
        <v>0</v>
      </c>
      <c r="K6" s="343">
        <v>0</v>
      </c>
      <c r="L6" s="343">
        <v>0</v>
      </c>
      <c r="M6" s="343">
        <v>3</v>
      </c>
      <c r="N6" s="343">
        <v>3</v>
      </c>
      <c r="O6" s="343">
        <v>0</v>
      </c>
      <c r="P6" s="343">
        <v>0</v>
      </c>
      <c r="Q6" s="343">
        <v>0</v>
      </c>
      <c r="R6" s="343">
        <v>0</v>
      </c>
      <c r="S6" s="343">
        <v>0</v>
      </c>
      <c r="T6" s="344">
        <v>0</v>
      </c>
    </row>
    <row r="7" spans="1:20" ht="15" customHeight="1">
      <c r="A7" s="558"/>
      <c r="B7" s="98"/>
      <c r="C7" s="548" t="s">
        <v>502</v>
      </c>
      <c r="D7" s="548"/>
      <c r="E7" s="548"/>
      <c r="F7" s="548"/>
      <c r="G7" s="548"/>
      <c r="H7" s="83"/>
      <c r="I7" s="345">
        <v>0</v>
      </c>
      <c r="J7" s="345">
        <v>0</v>
      </c>
      <c r="K7" s="345">
        <v>0</v>
      </c>
      <c r="L7" s="345">
        <v>0</v>
      </c>
      <c r="M7" s="345">
        <v>0</v>
      </c>
      <c r="N7" s="345">
        <v>0</v>
      </c>
      <c r="O7" s="345">
        <v>0</v>
      </c>
      <c r="P7" s="345">
        <v>0</v>
      </c>
      <c r="Q7" s="345">
        <v>0</v>
      </c>
      <c r="R7" s="345">
        <v>0</v>
      </c>
      <c r="S7" s="345">
        <v>0</v>
      </c>
      <c r="T7" s="346">
        <v>0</v>
      </c>
    </row>
    <row r="8" spans="1:20" ht="15" customHeight="1">
      <c r="A8" s="559"/>
      <c r="B8" s="95"/>
      <c r="C8" s="550" t="s">
        <v>503</v>
      </c>
      <c r="D8" s="550"/>
      <c r="E8" s="550"/>
      <c r="F8" s="550"/>
      <c r="G8" s="550"/>
      <c r="H8" s="83"/>
      <c r="I8" s="345">
        <v>3.47</v>
      </c>
      <c r="J8" s="345">
        <v>3.63</v>
      </c>
      <c r="K8" s="345">
        <v>3.5</v>
      </c>
      <c r="L8" s="345">
        <v>0</v>
      </c>
      <c r="M8" s="345">
        <v>0</v>
      </c>
      <c r="N8" s="345">
        <v>0</v>
      </c>
      <c r="O8" s="345">
        <v>0</v>
      </c>
      <c r="P8" s="345">
        <v>0</v>
      </c>
      <c r="Q8" s="345">
        <v>0</v>
      </c>
      <c r="R8" s="345">
        <v>1</v>
      </c>
      <c r="S8" s="345">
        <v>0</v>
      </c>
      <c r="T8" s="346">
        <v>1</v>
      </c>
    </row>
    <row r="9" spans="1:20" ht="15" customHeight="1">
      <c r="A9" s="559"/>
      <c r="B9" s="96"/>
      <c r="C9" s="550" t="s">
        <v>504</v>
      </c>
      <c r="D9" s="550"/>
      <c r="E9" s="550"/>
      <c r="F9" s="550"/>
      <c r="G9" s="550"/>
      <c r="H9" s="83"/>
      <c r="I9" s="345">
        <v>6</v>
      </c>
      <c r="J9" s="345">
        <v>2</v>
      </c>
      <c r="K9" s="345">
        <v>4.67</v>
      </c>
      <c r="L9" s="345">
        <v>1</v>
      </c>
      <c r="M9" s="345">
        <v>1</v>
      </c>
      <c r="N9" s="345">
        <v>1</v>
      </c>
      <c r="O9" s="345">
        <v>0</v>
      </c>
      <c r="P9" s="345">
        <v>0</v>
      </c>
      <c r="Q9" s="345">
        <v>0</v>
      </c>
      <c r="R9" s="345">
        <v>6</v>
      </c>
      <c r="S9" s="345">
        <v>6</v>
      </c>
      <c r="T9" s="346">
        <v>6</v>
      </c>
    </row>
    <row r="10" spans="1:20" ht="15" customHeight="1">
      <c r="A10" s="559"/>
      <c r="B10" s="96"/>
      <c r="C10" s="544" t="s">
        <v>559</v>
      </c>
      <c r="D10" s="544"/>
      <c r="E10" s="544"/>
      <c r="F10" s="544"/>
      <c r="G10" s="544"/>
      <c r="H10" s="82"/>
      <c r="I10" s="345">
        <v>0</v>
      </c>
      <c r="J10" s="345">
        <v>0</v>
      </c>
      <c r="K10" s="345">
        <v>0</v>
      </c>
      <c r="L10" s="345">
        <v>0</v>
      </c>
      <c r="M10" s="345">
        <v>0</v>
      </c>
      <c r="N10" s="345">
        <v>0</v>
      </c>
      <c r="O10" s="345">
        <v>0</v>
      </c>
      <c r="P10" s="345">
        <v>0</v>
      </c>
      <c r="Q10" s="345">
        <v>0</v>
      </c>
      <c r="R10" s="345">
        <v>0</v>
      </c>
      <c r="S10" s="345">
        <v>0</v>
      </c>
      <c r="T10" s="346">
        <v>0</v>
      </c>
    </row>
    <row r="11" spans="1:20" ht="15" customHeight="1">
      <c r="A11" s="559"/>
      <c r="B11" s="96"/>
      <c r="C11" s="546" t="s">
        <v>505</v>
      </c>
      <c r="D11" s="546"/>
      <c r="E11" s="546"/>
      <c r="F11" s="546"/>
      <c r="G11" s="546"/>
      <c r="H11" s="82"/>
      <c r="I11" s="345">
        <v>0</v>
      </c>
      <c r="J11" s="345">
        <v>0</v>
      </c>
      <c r="K11" s="345">
        <v>0</v>
      </c>
      <c r="L11" s="345">
        <v>0</v>
      </c>
      <c r="M11" s="345">
        <v>0</v>
      </c>
      <c r="N11" s="345">
        <v>0</v>
      </c>
      <c r="O11" s="345">
        <v>0</v>
      </c>
      <c r="P11" s="345">
        <v>0</v>
      </c>
      <c r="Q11" s="345">
        <v>0</v>
      </c>
      <c r="R11" s="345">
        <v>0</v>
      </c>
      <c r="S11" s="345">
        <v>0</v>
      </c>
      <c r="T11" s="346">
        <v>0</v>
      </c>
    </row>
    <row r="12" spans="1:20" ht="15" customHeight="1">
      <c r="A12" s="559"/>
      <c r="B12" s="96"/>
      <c r="C12" s="550" t="s">
        <v>506</v>
      </c>
      <c r="D12" s="550"/>
      <c r="E12" s="550"/>
      <c r="F12" s="550"/>
      <c r="G12" s="550"/>
      <c r="H12" s="83"/>
      <c r="I12" s="345">
        <v>9.75</v>
      </c>
      <c r="J12" s="345">
        <v>2</v>
      </c>
      <c r="K12" s="345">
        <v>8.2</v>
      </c>
      <c r="L12" s="345">
        <v>0</v>
      </c>
      <c r="M12" s="345">
        <v>0</v>
      </c>
      <c r="N12" s="345">
        <v>0</v>
      </c>
      <c r="O12" s="345">
        <v>6</v>
      </c>
      <c r="P12" s="345">
        <v>2</v>
      </c>
      <c r="Q12" s="345">
        <v>4.67</v>
      </c>
      <c r="R12" s="345">
        <v>0</v>
      </c>
      <c r="S12" s="345">
        <v>0</v>
      </c>
      <c r="T12" s="346">
        <v>0</v>
      </c>
    </row>
    <row r="13" spans="1:20" ht="15" customHeight="1">
      <c r="A13" s="559"/>
      <c r="B13" s="96"/>
      <c r="C13" s="546" t="s">
        <v>507</v>
      </c>
      <c r="D13" s="546"/>
      <c r="E13" s="546"/>
      <c r="F13" s="546"/>
      <c r="G13" s="546"/>
      <c r="H13" s="83"/>
      <c r="I13" s="345">
        <v>5.96</v>
      </c>
      <c r="J13" s="345">
        <v>4.23</v>
      </c>
      <c r="K13" s="345">
        <v>5.22</v>
      </c>
      <c r="L13" s="345">
        <v>2.37</v>
      </c>
      <c r="M13" s="345">
        <v>5.9</v>
      </c>
      <c r="N13" s="345">
        <v>4.58</v>
      </c>
      <c r="O13" s="345">
        <v>0.77</v>
      </c>
      <c r="P13" s="345">
        <v>1.1</v>
      </c>
      <c r="Q13" s="345">
        <v>0.9</v>
      </c>
      <c r="R13" s="345">
        <v>0</v>
      </c>
      <c r="S13" s="345">
        <v>0</v>
      </c>
      <c r="T13" s="346">
        <v>0</v>
      </c>
    </row>
    <row r="14" spans="1:20" ht="15" customHeight="1">
      <c r="A14" s="559"/>
      <c r="B14" s="96"/>
      <c r="C14" s="550" t="s">
        <v>508</v>
      </c>
      <c r="D14" s="550"/>
      <c r="E14" s="550"/>
      <c r="F14" s="550"/>
      <c r="G14" s="550"/>
      <c r="H14" s="83"/>
      <c r="I14" s="345">
        <v>1.5</v>
      </c>
      <c r="J14" s="345">
        <v>0.25</v>
      </c>
      <c r="K14" s="345">
        <v>0.88</v>
      </c>
      <c r="L14" s="345">
        <v>0</v>
      </c>
      <c r="M14" s="345">
        <v>0.3</v>
      </c>
      <c r="N14" s="345">
        <v>0.3</v>
      </c>
      <c r="O14" s="345">
        <v>0</v>
      </c>
      <c r="P14" s="345">
        <v>0</v>
      </c>
      <c r="Q14" s="345">
        <v>0</v>
      </c>
      <c r="R14" s="345">
        <v>0</v>
      </c>
      <c r="S14" s="345">
        <v>0</v>
      </c>
      <c r="T14" s="346">
        <v>0</v>
      </c>
    </row>
    <row r="15" spans="1:20" ht="15" customHeight="1">
      <c r="A15" s="559"/>
      <c r="B15" s="96"/>
      <c r="C15" s="545" t="s">
        <v>509</v>
      </c>
      <c r="D15" s="545"/>
      <c r="E15" s="545"/>
      <c r="F15" s="545"/>
      <c r="G15" s="545"/>
      <c r="H15" s="83"/>
      <c r="I15" s="345">
        <v>7.3</v>
      </c>
      <c r="J15" s="345">
        <v>10.25</v>
      </c>
      <c r="K15" s="345">
        <v>8.14</v>
      </c>
      <c r="L15" s="345">
        <v>0</v>
      </c>
      <c r="M15" s="345">
        <v>1</v>
      </c>
      <c r="N15" s="345">
        <v>1</v>
      </c>
      <c r="O15" s="345">
        <v>1.13</v>
      </c>
      <c r="P15" s="345">
        <v>0.25</v>
      </c>
      <c r="Q15" s="345">
        <v>0.83</v>
      </c>
      <c r="R15" s="345">
        <v>0</v>
      </c>
      <c r="S15" s="345">
        <v>0</v>
      </c>
      <c r="T15" s="346">
        <v>0</v>
      </c>
    </row>
    <row r="16" spans="1:20" ht="15" customHeight="1">
      <c r="A16" s="559"/>
      <c r="B16" s="96"/>
      <c r="C16" s="552" t="s">
        <v>510</v>
      </c>
      <c r="D16" s="552"/>
      <c r="E16" s="552"/>
      <c r="F16" s="552"/>
      <c r="G16" s="552"/>
      <c r="H16" s="83"/>
      <c r="I16" s="345">
        <v>5.83</v>
      </c>
      <c r="J16" s="345">
        <v>2</v>
      </c>
      <c r="K16" s="345">
        <v>4.56</v>
      </c>
      <c r="L16" s="345">
        <v>0</v>
      </c>
      <c r="M16" s="345">
        <v>0</v>
      </c>
      <c r="N16" s="345">
        <v>0</v>
      </c>
      <c r="O16" s="345">
        <v>0</v>
      </c>
      <c r="P16" s="345">
        <v>0</v>
      </c>
      <c r="Q16" s="345">
        <v>0</v>
      </c>
      <c r="R16" s="345">
        <v>0</v>
      </c>
      <c r="S16" s="345">
        <v>0</v>
      </c>
      <c r="T16" s="346">
        <v>0</v>
      </c>
    </row>
    <row r="17" spans="1:21" ht="15" customHeight="1">
      <c r="A17" s="559"/>
      <c r="B17" s="96"/>
      <c r="C17" s="544" t="s">
        <v>511</v>
      </c>
      <c r="D17" s="544"/>
      <c r="E17" s="544"/>
      <c r="F17" s="544"/>
      <c r="G17" s="544"/>
      <c r="H17" s="83"/>
      <c r="I17" s="345">
        <v>10</v>
      </c>
      <c r="J17" s="345">
        <v>8</v>
      </c>
      <c r="K17" s="345">
        <v>9</v>
      </c>
      <c r="L17" s="345">
        <v>3.25</v>
      </c>
      <c r="M17" s="345">
        <v>3.5</v>
      </c>
      <c r="N17" s="345">
        <v>3.33</v>
      </c>
      <c r="O17" s="345">
        <v>0</v>
      </c>
      <c r="P17" s="345">
        <v>0</v>
      </c>
      <c r="Q17" s="345">
        <v>0</v>
      </c>
      <c r="R17" s="345">
        <v>0</v>
      </c>
      <c r="S17" s="345">
        <v>0</v>
      </c>
      <c r="T17" s="403">
        <v>0</v>
      </c>
      <c r="U17" s="404"/>
    </row>
    <row r="18" spans="1:21" ht="15" customHeight="1">
      <c r="A18" s="559"/>
      <c r="B18" s="96"/>
      <c r="C18" s="551" t="s">
        <v>512</v>
      </c>
      <c r="D18" s="551"/>
      <c r="E18" s="551"/>
      <c r="F18" s="551"/>
      <c r="G18" s="551"/>
      <c r="H18" s="83"/>
      <c r="I18" s="345">
        <v>20</v>
      </c>
      <c r="J18" s="345">
        <v>2</v>
      </c>
      <c r="K18" s="345">
        <v>11</v>
      </c>
      <c r="L18" s="345">
        <v>0</v>
      </c>
      <c r="M18" s="345">
        <v>0</v>
      </c>
      <c r="N18" s="345">
        <v>0</v>
      </c>
      <c r="O18" s="345">
        <v>10</v>
      </c>
      <c r="P18" s="345">
        <v>0</v>
      </c>
      <c r="Q18" s="345">
        <v>10</v>
      </c>
      <c r="R18" s="345">
        <v>0</v>
      </c>
      <c r="S18" s="345">
        <v>0</v>
      </c>
      <c r="T18" s="403">
        <v>0</v>
      </c>
      <c r="U18" s="404"/>
    </row>
    <row r="19" spans="1:20" ht="15" customHeight="1">
      <c r="A19" s="559"/>
      <c r="B19" s="96"/>
      <c r="C19" s="546" t="s">
        <v>513</v>
      </c>
      <c r="D19" s="546"/>
      <c r="E19" s="546"/>
      <c r="F19" s="546"/>
      <c r="G19" s="546"/>
      <c r="H19" s="83"/>
      <c r="I19" s="345">
        <v>0</v>
      </c>
      <c r="J19" s="345">
        <v>0</v>
      </c>
      <c r="K19" s="345">
        <v>0</v>
      </c>
      <c r="L19" s="345">
        <v>0</v>
      </c>
      <c r="M19" s="345">
        <v>0</v>
      </c>
      <c r="N19" s="345">
        <v>0</v>
      </c>
      <c r="O19" s="345">
        <v>0</v>
      </c>
      <c r="P19" s="345">
        <v>0</v>
      </c>
      <c r="Q19" s="345">
        <v>0</v>
      </c>
      <c r="R19" s="345">
        <v>0</v>
      </c>
      <c r="S19" s="345">
        <v>0</v>
      </c>
      <c r="T19" s="346">
        <v>0</v>
      </c>
    </row>
    <row r="20" spans="1:20" ht="15" customHeight="1">
      <c r="A20" s="559"/>
      <c r="B20" s="96"/>
      <c r="C20" s="546" t="s">
        <v>514</v>
      </c>
      <c r="D20" s="546"/>
      <c r="E20" s="546"/>
      <c r="F20" s="546"/>
      <c r="G20" s="546"/>
      <c r="H20" s="83"/>
      <c r="I20" s="345">
        <v>3.78</v>
      </c>
      <c r="J20" s="345">
        <v>4.03</v>
      </c>
      <c r="K20" s="345">
        <v>3.9</v>
      </c>
      <c r="L20" s="345">
        <v>0</v>
      </c>
      <c r="M20" s="345">
        <v>0.4</v>
      </c>
      <c r="N20" s="345">
        <v>0.4</v>
      </c>
      <c r="O20" s="345">
        <v>0</v>
      </c>
      <c r="P20" s="345">
        <v>0</v>
      </c>
      <c r="Q20" s="345">
        <v>0</v>
      </c>
      <c r="R20" s="345">
        <v>0</v>
      </c>
      <c r="S20" s="345">
        <v>0</v>
      </c>
      <c r="T20" s="346">
        <v>0</v>
      </c>
    </row>
    <row r="21" spans="1:20" ht="15" customHeight="1">
      <c r="A21" s="559"/>
      <c r="B21" s="96"/>
      <c r="C21" s="546" t="s">
        <v>515</v>
      </c>
      <c r="D21" s="546"/>
      <c r="E21" s="546"/>
      <c r="F21" s="546"/>
      <c r="G21" s="546"/>
      <c r="H21" s="83"/>
      <c r="I21" s="345">
        <v>5.5</v>
      </c>
      <c r="J21" s="345">
        <v>7</v>
      </c>
      <c r="K21" s="345">
        <v>6</v>
      </c>
      <c r="L21" s="345">
        <v>0</v>
      </c>
      <c r="M21" s="345">
        <v>0</v>
      </c>
      <c r="N21" s="345">
        <v>0</v>
      </c>
      <c r="O21" s="345">
        <v>0</v>
      </c>
      <c r="P21" s="345">
        <v>0</v>
      </c>
      <c r="Q21" s="345">
        <v>0</v>
      </c>
      <c r="R21" s="345">
        <v>0</v>
      </c>
      <c r="S21" s="345">
        <v>0</v>
      </c>
      <c r="T21" s="346">
        <v>0</v>
      </c>
    </row>
    <row r="22" spans="1:20" ht="15" customHeight="1">
      <c r="A22" s="559"/>
      <c r="B22" s="96"/>
      <c r="C22" s="550" t="s">
        <v>516</v>
      </c>
      <c r="D22" s="550"/>
      <c r="E22" s="550"/>
      <c r="F22" s="550"/>
      <c r="G22" s="550"/>
      <c r="H22" s="83"/>
      <c r="I22" s="345">
        <v>2.17</v>
      </c>
      <c r="J22" s="345">
        <v>1.86</v>
      </c>
      <c r="K22" s="345">
        <v>2.03</v>
      </c>
      <c r="L22" s="345">
        <v>0</v>
      </c>
      <c r="M22" s="345">
        <v>9.5</v>
      </c>
      <c r="N22" s="345">
        <v>9.5</v>
      </c>
      <c r="O22" s="345">
        <v>1.33</v>
      </c>
      <c r="P22" s="345">
        <v>2</v>
      </c>
      <c r="Q22" s="345">
        <v>1.5</v>
      </c>
      <c r="R22" s="345">
        <v>1.38</v>
      </c>
      <c r="S22" s="345">
        <v>2</v>
      </c>
      <c r="T22" s="346">
        <v>1.58</v>
      </c>
    </row>
    <row r="23" spans="1:20" ht="15" customHeight="1">
      <c r="A23" s="540" t="s">
        <v>31</v>
      </c>
      <c r="B23" s="78"/>
      <c r="C23" s="158"/>
      <c r="D23" s="159" t="s">
        <v>167</v>
      </c>
      <c r="E23" s="157" t="s">
        <v>243</v>
      </c>
      <c r="F23" s="159" t="s">
        <v>171</v>
      </c>
      <c r="G23" s="159"/>
      <c r="H23" s="79"/>
      <c r="I23" s="343">
        <v>4.33</v>
      </c>
      <c r="J23" s="343">
        <v>2.56</v>
      </c>
      <c r="K23" s="343">
        <v>3.87</v>
      </c>
      <c r="L23" s="343">
        <v>3</v>
      </c>
      <c r="M23" s="343">
        <v>11.5</v>
      </c>
      <c r="N23" s="343">
        <v>8.67</v>
      </c>
      <c r="O23" s="343">
        <v>4.33</v>
      </c>
      <c r="P23" s="343">
        <v>1</v>
      </c>
      <c r="Q23" s="343">
        <v>3.5</v>
      </c>
      <c r="R23" s="343">
        <v>0</v>
      </c>
      <c r="S23" s="343">
        <v>0</v>
      </c>
      <c r="T23" s="344">
        <v>0</v>
      </c>
    </row>
    <row r="24" spans="1:20" ht="15" customHeight="1">
      <c r="A24" s="541"/>
      <c r="B24" s="81"/>
      <c r="C24" s="81"/>
      <c r="D24" s="97" t="s">
        <v>168</v>
      </c>
      <c r="E24" s="82" t="s">
        <v>243</v>
      </c>
      <c r="F24" s="97" t="s">
        <v>172</v>
      </c>
      <c r="G24" s="97"/>
      <c r="H24" s="83"/>
      <c r="I24" s="345">
        <v>5.63</v>
      </c>
      <c r="J24" s="345">
        <v>4.06</v>
      </c>
      <c r="K24" s="345">
        <v>5.06</v>
      </c>
      <c r="L24" s="345">
        <v>2.83</v>
      </c>
      <c r="M24" s="345">
        <v>2.06</v>
      </c>
      <c r="N24" s="345">
        <v>2.29</v>
      </c>
      <c r="O24" s="345">
        <v>1.75</v>
      </c>
      <c r="P24" s="345">
        <v>2</v>
      </c>
      <c r="Q24" s="345">
        <v>1.8</v>
      </c>
      <c r="R24" s="345">
        <v>1.5</v>
      </c>
      <c r="S24" s="345">
        <v>2</v>
      </c>
      <c r="T24" s="346">
        <v>1.67</v>
      </c>
    </row>
    <row r="25" spans="1:20" ht="15" customHeight="1">
      <c r="A25" s="541"/>
      <c r="B25" s="81"/>
      <c r="C25" s="81"/>
      <c r="D25" s="97" t="s">
        <v>169</v>
      </c>
      <c r="E25" s="82" t="s">
        <v>243</v>
      </c>
      <c r="F25" s="97" t="s">
        <v>173</v>
      </c>
      <c r="G25" s="97"/>
      <c r="H25" s="83"/>
      <c r="I25" s="345">
        <v>8</v>
      </c>
      <c r="J25" s="345">
        <v>3.33</v>
      </c>
      <c r="K25" s="345">
        <v>5.67</v>
      </c>
      <c r="L25" s="345">
        <v>1</v>
      </c>
      <c r="M25" s="345">
        <v>1</v>
      </c>
      <c r="N25" s="345">
        <v>1</v>
      </c>
      <c r="O25" s="345">
        <v>9</v>
      </c>
      <c r="P25" s="345">
        <v>2</v>
      </c>
      <c r="Q25" s="345">
        <v>5.5</v>
      </c>
      <c r="R25" s="345">
        <v>6</v>
      </c>
      <c r="S25" s="345">
        <v>6</v>
      </c>
      <c r="T25" s="346">
        <v>6</v>
      </c>
    </row>
    <row r="26" spans="1:20" ht="15" customHeight="1">
      <c r="A26" s="541"/>
      <c r="B26" s="81"/>
      <c r="C26" s="81"/>
      <c r="D26" s="97" t="s">
        <v>170</v>
      </c>
      <c r="E26" s="82" t="s">
        <v>243</v>
      </c>
      <c r="F26" s="97" t="s">
        <v>174</v>
      </c>
      <c r="G26" s="97"/>
      <c r="H26" s="83"/>
      <c r="I26" s="345">
        <v>5.5</v>
      </c>
      <c r="J26" s="345">
        <v>6.13</v>
      </c>
      <c r="K26" s="345">
        <v>5.81</v>
      </c>
      <c r="L26" s="345">
        <v>0</v>
      </c>
      <c r="M26" s="345">
        <v>9.5</v>
      </c>
      <c r="N26" s="345">
        <v>9.5</v>
      </c>
      <c r="O26" s="345">
        <v>0.63</v>
      </c>
      <c r="P26" s="345">
        <v>0.25</v>
      </c>
      <c r="Q26" s="345">
        <v>0.5</v>
      </c>
      <c r="R26" s="345">
        <v>0.75</v>
      </c>
      <c r="S26" s="345">
        <v>0</v>
      </c>
      <c r="T26" s="346">
        <v>0.75</v>
      </c>
    </row>
    <row r="27" spans="1:20" ht="15" customHeight="1">
      <c r="A27" s="542"/>
      <c r="B27" s="86"/>
      <c r="C27" s="86"/>
      <c r="D27" s="543" t="s">
        <v>166</v>
      </c>
      <c r="E27" s="543"/>
      <c r="F27" s="543"/>
      <c r="G27" s="160"/>
      <c r="H27" s="87"/>
      <c r="I27" s="347">
        <v>4.2</v>
      </c>
      <c r="J27" s="347">
        <v>3.51</v>
      </c>
      <c r="K27" s="347">
        <v>3.86</v>
      </c>
      <c r="L27" s="347">
        <v>2.1</v>
      </c>
      <c r="M27" s="347">
        <v>0.3</v>
      </c>
      <c r="N27" s="347">
        <v>1.2</v>
      </c>
      <c r="O27" s="347">
        <v>0.3</v>
      </c>
      <c r="P27" s="347">
        <v>1.2</v>
      </c>
      <c r="Q27" s="347">
        <v>0.75</v>
      </c>
      <c r="R27" s="347">
        <v>0</v>
      </c>
      <c r="S27" s="347">
        <v>0</v>
      </c>
      <c r="T27" s="348">
        <v>0</v>
      </c>
    </row>
    <row r="28" spans="1:17" ht="13.5">
      <c r="A28" s="90" t="s">
        <v>34</v>
      </c>
      <c r="B28" s="90"/>
      <c r="C28" s="90"/>
      <c r="D28" s="90"/>
      <c r="E28" s="90"/>
      <c r="F28" s="90"/>
      <c r="G28" s="90"/>
      <c r="H28" s="90"/>
      <c r="I28" s="90"/>
      <c r="J28" s="90"/>
      <c r="K28" s="90"/>
      <c r="L28" s="90"/>
      <c r="M28" s="90"/>
      <c r="N28" s="90"/>
      <c r="O28" s="90"/>
      <c r="P28" s="90"/>
      <c r="Q28" s="90"/>
    </row>
    <row r="29" ht="13.5"/>
    <row r="30" ht="13.5"/>
    <row r="31" ht="13.5"/>
    <row r="32" ht="13.5"/>
    <row r="33" ht="13.5"/>
    <row r="34" ht="13.5"/>
    <row r="35" ht="13.5"/>
    <row r="36" ht="13.5"/>
    <row r="37" ht="13.5"/>
    <row r="38" ht="13.5"/>
    <row r="39" ht="13.5"/>
    <row r="40" ht="13.5"/>
    <row r="41" ht="13.5"/>
    <row r="42" ht="13.5"/>
    <row r="43" spans="5:8" ht="13.5">
      <c r="E43" s="99"/>
      <c r="F43" s="99"/>
      <c r="G43" s="99"/>
      <c r="H43" s="99"/>
    </row>
    <row r="44" spans="5:8" ht="13.5">
      <c r="E44" s="99"/>
      <c r="F44" s="99"/>
      <c r="G44" s="99"/>
      <c r="H44" s="99"/>
    </row>
    <row r="45" spans="5:8" ht="13.5">
      <c r="E45" s="99"/>
      <c r="F45" s="99"/>
      <c r="G45" s="99"/>
      <c r="H45" s="99"/>
    </row>
    <row r="46" spans="5:8" ht="13.5">
      <c r="E46" s="99"/>
      <c r="F46" s="99"/>
      <c r="G46" s="99"/>
      <c r="H46" s="99"/>
    </row>
    <row r="47" spans="5:8" ht="13.5">
      <c r="E47" s="99"/>
      <c r="F47" s="99"/>
      <c r="G47" s="99"/>
      <c r="H47" s="99"/>
    </row>
    <row r="48" spans="5:8" ht="13.5">
      <c r="E48" s="99"/>
      <c r="F48" s="99"/>
      <c r="G48" s="99"/>
      <c r="H48" s="99"/>
    </row>
  </sheetData>
  <sheetProtection/>
  <mergeCells count="27">
    <mergeCell ref="C7:G7"/>
    <mergeCell ref="C14:G14"/>
    <mergeCell ref="C15:G15"/>
    <mergeCell ref="D27:F27"/>
    <mergeCell ref="C16:G16"/>
    <mergeCell ref="C19:G19"/>
    <mergeCell ref="C20:G20"/>
    <mergeCell ref="C21:G21"/>
    <mergeCell ref="C17:G17"/>
    <mergeCell ref="C22:G22"/>
    <mergeCell ref="C18:G18"/>
    <mergeCell ref="C12:G12"/>
    <mergeCell ref="C13:G13"/>
    <mergeCell ref="C8:G8"/>
    <mergeCell ref="C9:G9"/>
    <mergeCell ref="C10:G10"/>
    <mergeCell ref="C11:G11"/>
    <mergeCell ref="A1:T1"/>
    <mergeCell ref="A23:A27"/>
    <mergeCell ref="A3:H4"/>
    <mergeCell ref="I3:K3"/>
    <mergeCell ref="R3:T3"/>
    <mergeCell ref="A6:A22"/>
    <mergeCell ref="L3:N3"/>
    <mergeCell ref="O3:Q3"/>
    <mergeCell ref="A5:H5"/>
    <mergeCell ref="C6:G6"/>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B73"/>
  <sheetViews>
    <sheetView showGridLines="0" zoomScalePageLayoutView="0" workbookViewId="0" topLeftCell="A1">
      <pane xSplit="9" ySplit="3" topLeftCell="J4" activePane="bottomRight" state="frozen"/>
      <selection pane="topLeft" activeCell="A2" sqref="A2"/>
      <selection pane="topRight" activeCell="A2" sqref="A2"/>
      <selection pane="bottomLeft" activeCell="A2" sqref="A2"/>
      <selection pane="bottomRight" activeCell="A2" sqref="A2"/>
    </sheetView>
  </sheetViews>
  <sheetFormatPr defaultColWidth="8.875" defaultRowHeight="13.5" customHeight="1"/>
  <cols>
    <col min="1" max="1" width="3.125" style="47" customWidth="1"/>
    <col min="2" max="3" width="1.625" style="47" customWidth="1"/>
    <col min="4" max="6" width="5.625" style="47" customWidth="1"/>
    <col min="7" max="8" width="1.625" style="47" customWidth="1"/>
    <col min="9" max="9" width="3.875" style="47" customWidth="1"/>
    <col min="10" max="19" width="12.375" style="47" customWidth="1"/>
    <col min="20" max="20" width="3.875" style="47" customWidth="1"/>
    <col min="21" max="22" width="1.625" style="47" customWidth="1"/>
    <col min="23" max="25" width="5.625" style="47" customWidth="1"/>
    <col min="26" max="27" width="1.625" style="47" customWidth="1"/>
    <col min="28" max="28" width="3.125" style="47" customWidth="1"/>
    <col min="29" max="16384" width="8.875" style="47" customWidth="1"/>
  </cols>
  <sheetData>
    <row r="1" spans="1:28" ht="19.5" customHeight="1">
      <c r="A1" s="588" t="s">
        <v>83</v>
      </c>
      <c r="B1" s="588"/>
      <c r="C1" s="588"/>
      <c r="D1" s="588"/>
      <c r="E1" s="588"/>
      <c r="F1" s="588"/>
      <c r="G1" s="588"/>
      <c r="H1" s="588"/>
      <c r="I1" s="588"/>
      <c r="J1" s="588"/>
      <c r="K1" s="588"/>
      <c r="L1" s="588"/>
      <c r="M1" s="588"/>
      <c r="N1" s="588"/>
      <c r="O1" s="589"/>
      <c r="P1" s="589"/>
      <c r="Q1" s="589"/>
      <c r="R1" s="589"/>
      <c r="S1" s="589"/>
      <c r="T1" s="589"/>
      <c r="U1" s="589"/>
      <c r="V1" s="589"/>
      <c r="W1" s="589"/>
      <c r="X1" s="589"/>
      <c r="Y1" s="589"/>
      <c r="Z1" s="589"/>
      <c r="AA1" s="589"/>
      <c r="AB1" s="589"/>
    </row>
    <row r="2" spans="1:28" ht="13.5" customHeight="1">
      <c r="A2" s="48" t="s">
        <v>624</v>
      </c>
      <c r="B2" s="48"/>
      <c r="C2" s="48"/>
      <c r="D2" s="48"/>
      <c r="L2" s="49"/>
      <c r="M2" s="50"/>
      <c r="N2" s="50"/>
      <c r="Q2" s="49"/>
      <c r="R2" s="50"/>
      <c r="S2" s="50"/>
      <c r="U2" s="48"/>
      <c r="V2" s="48"/>
      <c r="W2" s="48"/>
      <c r="AB2" s="50" t="s">
        <v>607</v>
      </c>
    </row>
    <row r="3" spans="1:28" ht="11.25" customHeight="1">
      <c r="A3" s="579" t="s">
        <v>163</v>
      </c>
      <c r="B3" s="577"/>
      <c r="C3" s="577"/>
      <c r="D3" s="577"/>
      <c r="E3" s="577"/>
      <c r="F3" s="577"/>
      <c r="G3" s="577"/>
      <c r="H3" s="577"/>
      <c r="I3" s="580"/>
      <c r="J3" s="51" t="s">
        <v>64</v>
      </c>
      <c r="K3" s="51" t="s">
        <v>65</v>
      </c>
      <c r="L3" s="51" t="s">
        <v>35</v>
      </c>
      <c r="M3" s="61" t="s">
        <v>66</v>
      </c>
      <c r="N3" s="51" t="s">
        <v>36</v>
      </c>
      <c r="O3" s="51" t="s">
        <v>67</v>
      </c>
      <c r="P3" s="51" t="s">
        <v>37</v>
      </c>
      <c r="Q3" s="51" t="s">
        <v>68</v>
      </c>
      <c r="R3" s="61" t="s">
        <v>38</v>
      </c>
      <c r="S3" s="61" t="s">
        <v>69</v>
      </c>
      <c r="T3" s="576" t="s">
        <v>163</v>
      </c>
      <c r="U3" s="577"/>
      <c r="V3" s="577"/>
      <c r="W3" s="577"/>
      <c r="X3" s="577"/>
      <c r="Y3" s="577"/>
      <c r="Z3" s="577"/>
      <c r="AA3" s="577"/>
      <c r="AB3" s="578"/>
    </row>
    <row r="4" spans="1:28" ht="11.25" customHeight="1">
      <c r="A4" s="590" t="s">
        <v>316</v>
      </c>
      <c r="B4" s="591"/>
      <c r="C4" s="591"/>
      <c r="D4" s="591"/>
      <c r="E4" s="591"/>
      <c r="F4" s="591"/>
      <c r="G4" s="591"/>
      <c r="H4" s="592"/>
      <c r="I4" s="191" t="s">
        <v>10</v>
      </c>
      <c r="J4" s="349">
        <v>184464</v>
      </c>
      <c r="K4" s="349">
        <v>196229</v>
      </c>
      <c r="L4" s="349">
        <v>228891</v>
      </c>
      <c r="M4" s="350">
        <v>235270</v>
      </c>
      <c r="N4" s="349">
        <v>269918</v>
      </c>
      <c r="O4" s="349">
        <v>288700</v>
      </c>
      <c r="P4" s="349">
        <v>314419</v>
      </c>
      <c r="Q4" s="349">
        <v>327617</v>
      </c>
      <c r="R4" s="350">
        <v>322826</v>
      </c>
      <c r="S4" s="350">
        <v>335920</v>
      </c>
      <c r="T4" s="196" t="s">
        <v>10</v>
      </c>
      <c r="U4" s="599" t="s">
        <v>316</v>
      </c>
      <c r="V4" s="591"/>
      <c r="W4" s="591"/>
      <c r="X4" s="591"/>
      <c r="Y4" s="591"/>
      <c r="Z4" s="591"/>
      <c r="AA4" s="591"/>
      <c r="AB4" s="600"/>
    </row>
    <row r="5" spans="1:28" ht="11.25" customHeight="1">
      <c r="A5" s="593"/>
      <c r="B5" s="594"/>
      <c r="C5" s="594"/>
      <c r="D5" s="594"/>
      <c r="E5" s="594"/>
      <c r="F5" s="594"/>
      <c r="G5" s="594"/>
      <c r="H5" s="595"/>
      <c r="I5" s="192" t="s">
        <v>11</v>
      </c>
      <c r="J5" s="245">
        <v>164065</v>
      </c>
      <c r="K5" s="245">
        <v>183232</v>
      </c>
      <c r="L5" s="245">
        <v>197860</v>
      </c>
      <c r="M5" s="247">
        <v>211301</v>
      </c>
      <c r="N5" s="245">
        <v>221428</v>
      </c>
      <c r="O5" s="245">
        <v>217779</v>
      </c>
      <c r="P5" s="245">
        <v>230294</v>
      </c>
      <c r="Q5" s="245">
        <v>236656</v>
      </c>
      <c r="R5" s="247">
        <v>249649</v>
      </c>
      <c r="S5" s="247">
        <v>229141</v>
      </c>
      <c r="T5" s="197" t="s">
        <v>11</v>
      </c>
      <c r="U5" s="601"/>
      <c r="V5" s="594"/>
      <c r="W5" s="594"/>
      <c r="X5" s="594"/>
      <c r="Y5" s="594"/>
      <c r="Z5" s="594"/>
      <c r="AA5" s="594"/>
      <c r="AB5" s="602"/>
    </row>
    <row r="6" spans="1:28" ht="11.25" customHeight="1">
      <c r="A6" s="596"/>
      <c r="B6" s="597"/>
      <c r="C6" s="597"/>
      <c r="D6" s="597"/>
      <c r="E6" s="597"/>
      <c r="F6" s="597"/>
      <c r="G6" s="597"/>
      <c r="H6" s="598"/>
      <c r="I6" s="193" t="s">
        <v>20</v>
      </c>
      <c r="J6" s="351">
        <v>174673</v>
      </c>
      <c r="K6" s="351">
        <v>189731</v>
      </c>
      <c r="L6" s="351">
        <v>216478</v>
      </c>
      <c r="M6" s="352">
        <v>226810</v>
      </c>
      <c r="N6" s="351">
        <v>254382</v>
      </c>
      <c r="O6" s="351">
        <v>265276</v>
      </c>
      <c r="P6" s="351">
        <v>285299</v>
      </c>
      <c r="Q6" s="351">
        <v>294150</v>
      </c>
      <c r="R6" s="352">
        <v>299759</v>
      </c>
      <c r="S6" s="352">
        <v>306385</v>
      </c>
      <c r="T6" s="198" t="s">
        <v>20</v>
      </c>
      <c r="U6" s="603"/>
      <c r="V6" s="597"/>
      <c r="W6" s="597"/>
      <c r="X6" s="597"/>
      <c r="Y6" s="597"/>
      <c r="Z6" s="597"/>
      <c r="AA6" s="597"/>
      <c r="AB6" s="604"/>
    </row>
    <row r="7" spans="1:28" ht="11.25" customHeight="1">
      <c r="A7" s="55"/>
      <c r="B7" s="64"/>
      <c r="C7" s="570" t="s">
        <v>454</v>
      </c>
      <c r="D7" s="570"/>
      <c r="E7" s="570"/>
      <c r="F7" s="570"/>
      <c r="G7" s="570"/>
      <c r="H7" s="65"/>
      <c r="I7" s="194" t="s">
        <v>10</v>
      </c>
      <c r="J7" s="245">
        <v>0</v>
      </c>
      <c r="K7" s="245">
        <v>0</v>
      </c>
      <c r="L7" s="245">
        <v>277600</v>
      </c>
      <c r="M7" s="247">
        <v>262333</v>
      </c>
      <c r="N7" s="245">
        <v>310500</v>
      </c>
      <c r="O7" s="245">
        <v>323780</v>
      </c>
      <c r="P7" s="245">
        <v>344700</v>
      </c>
      <c r="Q7" s="245">
        <v>266817</v>
      </c>
      <c r="R7" s="247">
        <v>285750</v>
      </c>
      <c r="S7" s="247">
        <v>332417</v>
      </c>
      <c r="T7" s="194" t="s">
        <v>10</v>
      </c>
      <c r="U7" s="64"/>
      <c r="V7" s="570" t="s">
        <v>454</v>
      </c>
      <c r="W7" s="570"/>
      <c r="X7" s="570"/>
      <c r="Y7" s="570"/>
      <c r="Z7" s="570"/>
      <c r="AA7" s="65"/>
      <c r="AB7" s="66"/>
    </row>
    <row r="8" spans="1:28" ht="11.25" customHeight="1">
      <c r="A8" s="58"/>
      <c r="B8" s="67"/>
      <c r="C8" s="571"/>
      <c r="D8" s="571"/>
      <c r="E8" s="571"/>
      <c r="F8" s="571"/>
      <c r="G8" s="571"/>
      <c r="H8" s="57"/>
      <c r="I8" s="192" t="s">
        <v>11</v>
      </c>
      <c r="J8" s="245">
        <v>0</v>
      </c>
      <c r="K8" s="245">
        <v>0</v>
      </c>
      <c r="L8" s="245">
        <v>0</v>
      </c>
      <c r="M8" s="247">
        <v>0</v>
      </c>
      <c r="N8" s="245">
        <v>0</v>
      </c>
      <c r="O8" s="245">
        <v>0</v>
      </c>
      <c r="P8" s="245">
        <v>0</v>
      </c>
      <c r="Q8" s="245">
        <v>203500</v>
      </c>
      <c r="R8" s="247">
        <v>0</v>
      </c>
      <c r="S8" s="247">
        <v>70000</v>
      </c>
      <c r="T8" s="192" t="s">
        <v>11</v>
      </c>
      <c r="U8" s="67"/>
      <c r="V8" s="571"/>
      <c r="W8" s="571"/>
      <c r="X8" s="571"/>
      <c r="Y8" s="571"/>
      <c r="Z8" s="571"/>
      <c r="AA8" s="57"/>
      <c r="AB8" s="68"/>
    </row>
    <row r="9" spans="1:28" ht="11.25" customHeight="1">
      <c r="A9" s="58"/>
      <c r="B9" s="76"/>
      <c r="C9" s="572"/>
      <c r="D9" s="572"/>
      <c r="E9" s="572"/>
      <c r="F9" s="572"/>
      <c r="G9" s="572"/>
      <c r="H9" s="77"/>
      <c r="I9" s="193" t="s">
        <v>20</v>
      </c>
      <c r="J9" s="351">
        <v>0</v>
      </c>
      <c r="K9" s="351">
        <v>0</v>
      </c>
      <c r="L9" s="351">
        <v>277600</v>
      </c>
      <c r="M9" s="352">
        <v>262333</v>
      </c>
      <c r="N9" s="351">
        <v>310500</v>
      </c>
      <c r="O9" s="351">
        <v>323780</v>
      </c>
      <c r="P9" s="351">
        <v>344700</v>
      </c>
      <c r="Q9" s="351">
        <v>245711</v>
      </c>
      <c r="R9" s="352">
        <v>285750</v>
      </c>
      <c r="S9" s="351">
        <v>244944</v>
      </c>
      <c r="T9" s="193" t="s">
        <v>20</v>
      </c>
      <c r="U9" s="76"/>
      <c r="V9" s="572"/>
      <c r="W9" s="572"/>
      <c r="X9" s="572"/>
      <c r="Y9" s="572"/>
      <c r="Z9" s="572"/>
      <c r="AA9" s="77"/>
      <c r="AB9" s="68"/>
    </row>
    <row r="10" spans="1:28" ht="11.25" customHeight="1">
      <c r="A10" s="612" t="s">
        <v>165</v>
      </c>
      <c r="B10" s="64"/>
      <c r="C10" s="584" t="s">
        <v>502</v>
      </c>
      <c r="D10" s="584"/>
      <c r="E10" s="584"/>
      <c r="F10" s="584"/>
      <c r="G10" s="584"/>
      <c r="H10" s="65"/>
      <c r="I10" s="194" t="s">
        <v>10</v>
      </c>
      <c r="J10" s="248">
        <v>0</v>
      </c>
      <c r="K10" s="248">
        <v>0</v>
      </c>
      <c r="L10" s="248">
        <v>0</v>
      </c>
      <c r="M10" s="246">
        <v>0</v>
      </c>
      <c r="N10" s="248">
        <v>0</v>
      </c>
      <c r="O10" s="248">
        <v>0</v>
      </c>
      <c r="P10" s="248">
        <v>0</v>
      </c>
      <c r="Q10" s="248">
        <v>0</v>
      </c>
      <c r="R10" s="246">
        <v>0</v>
      </c>
      <c r="S10" s="246">
        <v>0</v>
      </c>
      <c r="T10" s="194" t="s">
        <v>10</v>
      </c>
      <c r="U10" s="64"/>
      <c r="V10" s="584" t="s">
        <v>502</v>
      </c>
      <c r="W10" s="584"/>
      <c r="X10" s="584"/>
      <c r="Y10" s="584"/>
      <c r="Z10" s="584"/>
      <c r="AA10" s="65"/>
      <c r="AB10" s="605" t="s">
        <v>165</v>
      </c>
    </row>
    <row r="11" spans="1:28" ht="11.25" customHeight="1">
      <c r="A11" s="612"/>
      <c r="B11" s="67"/>
      <c r="C11" s="585"/>
      <c r="D11" s="585"/>
      <c r="E11" s="585"/>
      <c r="F11" s="585"/>
      <c r="G11" s="585"/>
      <c r="H11" s="62"/>
      <c r="I11" s="192" t="s">
        <v>11</v>
      </c>
      <c r="J11" s="245">
        <v>0</v>
      </c>
      <c r="K11" s="245">
        <v>0</v>
      </c>
      <c r="L11" s="245">
        <v>0</v>
      </c>
      <c r="M11" s="247">
        <v>0</v>
      </c>
      <c r="N11" s="245">
        <v>0</v>
      </c>
      <c r="O11" s="245">
        <v>0</v>
      </c>
      <c r="P11" s="245">
        <v>0</v>
      </c>
      <c r="Q11" s="245">
        <v>0</v>
      </c>
      <c r="R11" s="247">
        <v>0</v>
      </c>
      <c r="S11" s="247">
        <v>0</v>
      </c>
      <c r="T11" s="192" t="s">
        <v>11</v>
      </c>
      <c r="U11" s="67"/>
      <c r="V11" s="585"/>
      <c r="W11" s="585"/>
      <c r="X11" s="585"/>
      <c r="Y11" s="585"/>
      <c r="Z11" s="585"/>
      <c r="AA11" s="62"/>
      <c r="AB11" s="605"/>
    </row>
    <row r="12" spans="1:28" ht="11.25" customHeight="1">
      <c r="A12" s="612"/>
      <c r="B12" s="76"/>
      <c r="C12" s="586"/>
      <c r="D12" s="586"/>
      <c r="E12" s="586"/>
      <c r="F12" s="586"/>
      <c r="G12" s="586"/>
      <c r="H12" s="77"/>
      <c r="I12" s="193" t="s">
        <v>20</v>
      </c>
      <c r="J12" s="245">
        <v>0</v>
      </c>
      <c r="K12" s="245">
        <v>0</v>
      </c>
      <c r="L12" s="245">
        <v>0</v>
      </c>
      <c r="M12" s="247">
        <v>0</v>
      </c>
      <c r="N12" s="245">
        <v>0</v>
      </c>
      <c r="O12" s="245">
        <v>0</v>
      </c>
      <c r="P12" s="245">
        <v>0</v>
      </c>
      <c r="Q12" s="245">
        <v>0</v>
      </c>
      <c r="R12" s="247">
        <v>0</v>
      </c>
      <c r="S12" s="247">
        <v>0</v>
      </c>
      <c r="T12" s="193" t="s">
        <v>20</v>
      </c>
      <c r="U12" s="76"/>
      <c r="V12" s="585"/>
      <c r="W12" s="585"/>
      <c r="X12" s="585"/>
      <c r="Y12" s="585"/>
      <c r="Z12" s="585"/>
      <c r="AA12" s="77"/>
      <c r="AB12" s="605"/>
    </row>
    <row r="13" spans="1:28" ht="11.25" customHeight="1">
      <c r="A13" s="612"/>
      <c r="B13" s="64"/>
      <c r="C13" s="567" t="s">
        <v>503</v>
      </c>
      <c r="D13" s="567"/>
      <c r="E13" s="567"/>
      <c r="F13" s="567"/>
      <c r="G13" s="567"/>
      <c r="H13" s="65"/>
      <c r="I13" s="194" t="s">
        <v>10</v>
      </c>
      <c r="J13" s="248">
        <v>207500</v>
      </c>
      <c r="K13" s="248">
        <v>212000</v>
      </c>
      <c r="L13" s="248">
        <v>254132</v>
      </c>
      <c r="M13" s="246">
        <v>242286</v>
      </c>
      <c r="N13" s="248">
        <v>286091</v>
      </c>
      <c r="O13" s="248">
        <v>331545</v>
      </c>
      <c r="P13" s="248">
        <v>354492</v>
      </c>
      <c r="Q13" s="248">
        <v>352125</v>
      </c>
      <c r="R13" s="246">
        <v>346930</v>
      </c>
      <c r="S13" s="246">
        <v>321615</v>
      </c>
      <c r="T13" s="194" t="s">
        <v>10</v>
      </c>
      <c r="U13" s="64"/>
      <c r="V13" s="567" t="s">
        <v>503</v>
      </c>
      <c r="W13" s="567"/>
      <c r="X13" s="567"/>
      <c r="Y13" s="567"/>
      <c r="Z13" s="567"/>
      <c r="AA13" s="56"/>
      <c r="AB13" s="605"/>
    </row>
    <row r="14" spans="1:28" ht="11.25" customHeight="1">
      <c r="A14" s="612"/>
      <c r="B14" s="69"/>
      <c r="C14" s="568"/>
      <c r="D14" s="568"/>
      <c r="E14" s="568"/>
      <c r="F14" s="568"/>
      <c r="G14" s="568"/>
      <c r="H14" s="57"/>
      <c r="I14" s="192" t="s">
        <v>11</v>
      </c>
      <c r="J14" s="245">
        <v>0</v>
      </c>
      <c r="K14" s="245">
        <v>200000</v>
      </c>
      <c r="L14" s="245">
        <v>216500</v>
      </c>
      <c r="M14" s="247">
        <v>196000</v>
      </c>
      <c r="N14" s="245">
        <v>262000</v>
      </c>
      <c r="O14" s="245">
        <v>322500</v>
      </c>
      <c r="P14" s="245">
        <v>180000</v>
      </c>
      <c r="Q14" s="245">
        <v>249000</v>
      </c>
      <c r="R14" s="247">
        <v>303725</v>
      </c>
      <c r="S14" s="247">
        <v>175000</v>
      </c>
      <c r="T14" s="192" t="s">
        <v>11</v>
      </c>
      <c r="U14" s="69"/>
      <c r="V14" s="568"/>
      <c r="W14" s="568"/>
      <c r="X14" s="568"/>
      <c r="Y14" s="568"/>
      <c r="Z14" s="568"/>
      <c r="AA14" s="60"/>
      <c r="AB14" s="605"/>
    </row>
    <row r="15" spans="1:28" ht="11.25" customHeight="1">
      <c r="A15" s="612"/>
      <c r="B15" s="70"/>
      <c r="C15" s="569"/>
      <c r="D15" s="569"/>
      <c r="E15" s="569"/>
      <c r="F15" s="569"/>
      <c r="G15" s="569"/>
      <c r="H15" s="62"/>
      <c r="I15" s="192" t="s">
        <v>20</v>
      </c>
      <c r="J15" s="245">
        <v>207500</v>
      </c>
      <c r="K15" s="245">
        <v>210800</v>
      </c>
      <c r="L15" s="245">
        <v>249428</v>
      </c>
      <c r="M15" s="247">
        <v>236500</v>
      </c>
      <c r="N15" s="245">
        <v>280929</v>
      </c>
      <c r="O15" s="245">
        <v>330154</v>
      </c>
      <c r="P15" s="245">
        <v>319594</v>
      </c>
      <c r="Q15" s="245">
        <v>340667</v>
      </c>
      <c r="R15" s="247">
        <v>334586</v>
      </c>
      <c r="S15" s="247">
        <v>287118</v>
      </c>
      <c r="T15" s="192" t="s">
        <v>20</v>
      </c>
      <c r="U15" s="70"/>
      <c r="V15" s="569"/>
      <c r="W15" s="569"/>
      <c r="X15" s="569"/>
      <c r="Y15" s="569"/>
      <c r="Z15" s="569"/>
      <c r="AA15" s="59"/>
      <c r="AB15" s="605"/>
    </row>
    <row r="16" spans="1:28" ht="11.25" customHeight="1">
      <c r="A16" s="612"/>
      <c r="B16" s="71"/>
      <c r="C16" s="567" t="s">
        <v>504</v>
      </c>
      <c r="D16" s="567"/>
      <c r="E16" s="567"/>
      <c r="F16" s="567"/>
      <c r="G16" s="567"/>
      <c r="H16" s="65"/>
      <c r="I16" s="194" t="s">
        <v>10</v>
      </c>
      <c r="J16" s="248">
        <v>0</v>
      </c>
      <c r="K16" s="248">
        <v>170500</v>
      </c>
      <c r="L16" s="248">
        <v>202000</v>
      </c>
      <c r="M16" s="246">
        <v>251250</v>
      </c>
      <c r="N16" s="248">
        <v>259333</v>
      </c>
      <c r="O16" s="248">
        <v>300000</v>
      </c>
      <c r="P16" s="248">
        <v>267667</v>
      </c>
      <c r="Q16" s="248">
        <v>323000</v>
      </c>
      <c r="R16" s="246">
        <v>350000</v>
      </c>
      <c r="S16" s="246">
        <v>257667</v>
      </c>
      <c r="T16" s="194" t="s">
        <v>10</v>
      </c>
      <c r="U16" s="71"/>
      <c r="V16" s="567" t="s">
        <v>504</v>
      </c>
      <c r="W16" s="567"/>
      <c r="X16" s="567"/>
      <c r="Y16" s="567"/>
      <c r="Z16" s="567"/>
      <c r="AA16" s="56"/>
      <c r="AB16" s="605"/>
    </row>
    <row r="17" spans="1:28" ht="11.25" customHeight="1">
      <c r="A17" s="612"/>
      <c r="B17" s="70"/>
      <c r="C17" s="568"/>
      <c r="D17" s="568"/>
      <c r="E17" s="568"/>
      <c r="F17" s="568"/>
      <c r="G17" s="568"/>
      <c r="H17" s="57"/>
      <c r="I17" s="192" t="s">
        <v>11</v>
      </c>
      <c r="J17" s="245">
        <v>0</v>
      </c>
      <c r="K17" s="245">
        <v>176000</v>
      </c>
      <c r="L17" s="245">
        <v>220000</v>
      </c>
      <c r="M17" s="247">
        <v>235000</v>
      </c>
      <c r="N17" s="245">
        <v>216000</v>
      </c>
      <c r="O17" s="245">
        <v>244000</v>
      </c>
      <c r="P17" s="245">
        <v>254000</v>
      </c>
      <c r="Q17" s="245">
        <v>273000</v>
      </c>
      <c r="R17" s="247">
        <v>350000</v>
      </c>
      <c r="S17" s="247">
        <v>232000</v>
      </c>
      <c r="T17" s="192" t="s">
        <v>11</v>
      </c>
      <c r="U17" s="70"/>
      <c r="V17" s="568"/>
      <c r="W17" s="568"/>
      <c r="X17" s="568"/>
      <c r="Y17" s="568"/>
      <c r="Z17" s="568"/>
      <c r="AA17" s="60"/>
      <c r="AB17" s="605"/>
    </row>
    <row r="18" spans="1:28" ht="11.25" customHeight="1">
      <c r="A18" s="612"/>
      <c r="B18" s="70"/>
      <c r="C18" s="569"/>
      <c r="D18" s="569"/>
      <c r="E18" s="569"/>
      <c r="F18" s="569"/>
      <c r="G18" s="569"/>
      <c r="H18" s="62"/>
      <c r="I18" s="192" t="s">
        <v>20</v>
      </c>
      <c r="J18" s="245">
        <v>0</v>
      </c>
      <c r="K18" s="245">
        <v>173800</v>
      </c>
      <c r="L18" s="245">
        <v>208000</v>
      </c>
      <c r="M18" s="247">
        <v>245833</v>
      </c>
      <c r="N18" s="245">
        <v>242000</v>
      </c>
      <c r="O18" s="245">
        <v>272000</v>
      </c>
      <c r="P18" s="245">
        <v>262200</v>
      </c>
      <c r="Q18" s="245">
        <v>303000</v>
      </c>
      <c r="R18" s="247">
        <v>350000</v>
      </c>
      <c r="S18" s="247">
        <v>247400</v>
      </c>
      <c r="T18" s="192" t="s">
        <v>20</v>
      </c>
      <c r="U18" s="70"/>
      <c r="V18" s="569"/>
      <c r="W18" s="569"/>
      <c r="X18" s="569"/>
      <c r="Y18" s="569"/>
      <c r="Z18" s="569"/>
      <c r="AA18" s="59"/>
      <c r="AB18" s="605"/>
    </row>
    <row r="19" spans="1:28" ht="11.25" customHeight="1">
      <c r="A19" s="612"/>
      <c r="B19" s="71"/>
      <c r="C19" s="584" t="s">
        <v>559</v>
      </c>
      <c r="D19" s="584"/>
      <c r="E19" s="584"/>
      <c r="F19" s="584"/>
      <c r="G19" s="584"/>
      <c r="H19" s="72"/>
      <c r="I19" s="194" t="s">
        <v>10</v>
      </c>
      <c r="J19" s="248">
        <v>0</v>
      </c>
      <c r="K19" s="248">
        <v>0</v>
      </c>
      <c r="L19" s="248">
        <v>0</v>
      </c>
      <c r="M19" s="248">
        <v>0</v>
      </c>
      <c r="N19" s="248">
        <v>0</v>
      </c>
      <c r="O19" s="248">
        <v>0</v>
      </c>
      <c r="P19" s="248">
        <v>0</v>
      </c>
      <c r="Q19" s="248">
        <v>0</v>
      </c>
      <c r="R19" s="248">
        <v>0</v>
      </c>
      <c r="S19" s="248">
        <v>0</v>
      </c>
      <c r="T19" s="194" t="s">
        <v>10</v>
      </c>
      <c r="U19" s="71"/>
      <c r="V19" s="584" t="s">
        <v>559</v>
      </c>
      <c r="W19" s="584"/>
      <c r="X19" s="584"/>
      <c r="Y19" s="584"/>
      <c r="Z19" s="584"/>
      <c r="AA19" s="73"/>
      <c r="AB19" s="605"/>
    </row>
    <row r="20" spans="1:28" ht="11.25" customHeight="1">
      <c r="A20" s="612"/>
      <c r="B20" s="70"/>
      <c r="C20" s="585"/>
      <c r="D20" s="585"/>
      <c r="E20" s="585"/>
      <c r="F20" s="585"/>
      <c r="G20" s="585"/>
      <c r="H20" s="74"/>
      <c r="I20" s="192" t="s">
        <v>11</v>
      </c>
      <c r="J20" s="245">
        <v>0</v>
      </c>
      <c r="K20" s="245">
        <v>0</v>
      </c>
      <c r="L20" s="245">
        <v>0</v>
      </c>
      <c r="M20" s="245">
        <v>0</v>
      </c>
      <c r="N20" s="245">
        <v>0</v>
      </c>
      <c r="O20" s="245">
        <v>0</v>
      </c>
      <c r="P20" s="245">
        <v>0</v>
      </c>
      <c r="Q20" s="245">
        <v>0</v>
      </c>
      <c r="R20" s="245">
        <v>0</v>
      </c>
      <c r="S20" s="245">
        <v>0</v>
      </c>
      <c r="T20" s="192" t="s">
        <v>11</v>
      </c>
      <c r="U20" s="70"/>
      <c r="V20" s="585"/>
      <c r="W20" s="585"/>
      <c r="X20" s="585"/>
      <c r="Y20" s="585"/>
      <c r="Z20" s="585"/>
      <c r="AA20" s="75"/>
      <c r="AB20" s="605"/>
    </row>
    <row r="21" spans="1:28" ht="11.25" customHeight="1">
      <c r="A21" s="612"/>
      <c r="B21" s="70"/>
      <c r="C21" s="586"/>
      <c r="D21" s="586"/>
      <c r="E21" s="586"/>
      <c r="F21" s="586"/>
      <c r="G21" s="586"/>
      <c r="H21" s="74"/>
      <c r="I21" s="192" t="s">
        <v>20</v>
      </c>
      <c r="J21" s="245">
        <v>0</v>
      </c>
      <c r="K21" s="245">
        <v>0</v>
      </c>
      <c r="L21" s="245">
        <v>0</v>
      </c>
      <c r="M21" s="245">
        <v>0</v>
      </c>
      <c r="N21" s="245">
        <v>0</v>
      </c>
      <c r="O21" s="245">
        <v>0</v>
      </c>
      <c r="P21" s="245">
        <v>0</v>
      </c>
      <c r="Q21" s="245">
        <v>0</v>
      </c>
      <c r="R21" s="245">
        <v>0</v>
      </c>
      <c r="S21" s="245">
        <v>0</v>
      </c>
      <c r="T21" s="192" t="s">
        <v>20</v>
      </c>
      <c r="U21" s="70"/>
      <c r="V21" s="586"/>
      <c r="W21" s="586"/>
      <c r="X21" s="586"/>
      <c r="Y21" s="586"/>
      <c r="Z21" s="586"/>
      <c r="AA21" s="75"/>
      <c r="AB21" s="605"/>
    </row>
    <row r="22" spans="1:28" ht="11.25" customHeight="1">
      <c r="A22" s="612"/>
      <c r="B22" s="71"/>
      <c r="C22" s="567" t="s">
        <v>517</v>
      </c>
      <c r="D22" s="567"/>
      <c r="E22" s="567"/>
      <c r="F22" s="567"/>
      <c r="G22" s="567"/>
      <c r="H22" s="65"/>
      <c r="I22" s="194" t="s">
        <v>10</v>
      </c>
      <c r="J22" s="248">
        <v>0</v>
      </c>
      <c r="K22" s="248">
        <v>0</v>
      </c>
      <c r="L22" s="248">
        <v>0</v>
      </c>
      <c r="M22" s="248">
        <v>0</v>
      </c>
      <c r="N22" s="248">
        <v>0</v>
      </c>
      <c r="O22" s="248">
        <v>0</v>
      </c>
      <c r="P22" s="248">
        <v>0</v>
      </c>
      <c r="Q22" s="248">
        <v>0</v>
      </c>
      <c r="R22" s="248">
        <v>0</v>
      </c>
      <c r="S22" s="248">
        <v>0</v>
      </c>
      <c r="T22" s="194" t="s">
        <v>10</v>
      </c>
      <c r="U22" s="71"/>
      <c r="V22" s="567" t="s">
        <v>517</v>
      </c>
      <c r="W22" s="567"/>
      <c r="X22" s="567"/>
      <c r="Y22" s="567"/>
      <c r="Z22" s="567"/>
      <c r="AA22" s="56"/>
      <c r="AB22" s="605"/>
    </row>
    <row r="23" spans="1:28" ht="11.25" customHeight="1">
      <c r="A23" s="612"/>
      <c r="B23" s="70"/>
      <c r="C23" s="568"/>
      <c r="D23" s="568"/>
      <c r="E23" s="568"/>
      <c r="F23" s="568"/>
      <c r="G23" s="568"/>
      <c r="H23" s="57"/>
      <c r="I23" s="192" t="s">
        <v>11</v>
      </c>
      <c r="J23" s="245">
        <v>0</v>
      </c>
      <c r="K23" s="245">
        <v>0</v>
      </c>
      <c r="L23" s="245">
        <v>0</v>
      </c>
      <c r="M23" s="245">
        <v>0</v>
      </c>
      <c r="N23" s="245">
        <v>0</v>
      </c>
      <c r="O23" s="245">
        <v>0</v>
      </c>
      <c r="P23" s="245">
        <v>0</v>
      </c>
      <c r="Q23" s="245">
        <v>0</v>
      </c>
      <c r="R23" s="245">
        <v>0</v>
      </c>
      <c r="S23" s="245">
        <v>0</v>
      </c>
      <c r="T23" s="192" t="s">
        <v>11</v>
      </c>
      <c r="U23" s="70"/>
      <c r="V23" s="568"/>
      <c r="W23" s="568"/>
      <c r="X23" s="568"/>
      <c r="Y23" s="568"/>
      <c r="Z23" s="568"/>
      <c r="AA23" s="60"/>
      <c r="AB23" s="605"/>
    </row>
    <row r="24" spans="1:28" ht="11.25" customHeight="1">
      <c r="A24" s="612"/>
      <c r="B24" s="70"/>
      <c r="C24" s="569"/>
      <c r="D24" s="569"/>
      <c r="E24" s="569"/>
      <c r="F24" s="569"/>
      <c r="G24" s="569"/>
      <c r="H24" s="62"/>
      <c r="I24" s="192" t="s">
        <v>20</v>
      </c>
      <c r="J24" s="245">
        <v>0</v>
      </c>
      <c r="K24" s="245">
        <v>0</v>
      </c>
      <c r="L24" s="245">
        <v>0</v>
      </c>
      <c r="M24" s="245">
        <v>0</v>
      </c>
      <c r="N24" s="245">
        <v>0</v>
      </c>
      <c r="O24" s="245">
        <v>0</v>
      </c>
      <c r="P24" s="245">
        <v>0</v>
      </c>
      <c r="Q24" s="245">
        <v>0</v>
      </c>
      <c r="R24" s="245">
        <v>0</v>
      </c>
      <c r="S24" s="245">
        <v>0</v>
      </c>
      <c r="T24" s="192" t="s">
        <v>20</v>
      </c>
      <c r="U24" s="70"/>
      <c r="V24" s="569"/>
      <c r="W24" s="569"/>
      <c r="X24" s="569"/>
      <c r="Y24" s="569"/>
      <c r="Z24" s="569"/>
      <c r="AA24" s="59"/>
      <c r="AB24" s="605"/>
    </row>
    <row r="25" spans="1:28" ht="11.25" customHeight="1">
      <c r="A25" s="612"/>
      <c r="B25" s="71"/>
      <c r="C25" s="567" t="s">
        <v>518</v>
      </c>
      <c r="D25" s="567"/>
      <c r="E25" s="567"/>
      <c r="F25" s="567"/>
      <c r="G25" s="567"/>
      <c r="H25" s="65"/>
      <c r="I25" s="194" t="s">
        <v>10</v>
      </c>
      <c r="J25" s="248">
        <v>0</v>
      </c>
      <c r="K25" s="248">
        <v>0</v>
      </c>
      <c r="L25" s="248">
        <v>226154</v>
      </c>
      <c r="M25" s="246">
        <v>141857</v>
      </c>
      <c r="N25" s="248">
        <v>221412</v>
      </c>
      <c r="O25" s="248">
        <v>239255</v>
      </c>
      <c r="P25" s="248">
        <v>246496</v>
      </c>
      <c r="Q25" s="248">
        <v>258680</v>
      </c>
      <c r="R25" s="246">
        <v>253826</v>
      </c>
      <c r="S25" s="246">
        <v>235351</v>
      </c>
      <c r="T25" s="194" t="s">
        <v>10</v>
      </c>
      <c r="U25" s="71"/>
      <c r="V25" s="567" t="s">
        <v>518</v>
      </c>
      <c r="W25" s="567"/>
      <c r="X25" s="567"/>
      <c r="Y25" s="567"/>
      <c r="Z25" s="567"/>
      <c r="AA25" s="56"/>
      <c r="AB25" s="605"/>
    </row>
    <row r="26" spans="1:28" ht="11.25" customHeight="1">
      <c r="A26" s="612"/>
      <c r="B26" s="70"/>
      <c r="C26" s="568"/>
      <c r="D26" s="568"/>
      <c r="E26" s="568"/>
      <c r="F26" s="568"/>
      <c r="G26" s="568"/>
      <c r="H26" s="57"/>
      <c r="I26" s="192" t="s">
        <v>11</v>
      </c>
      <c r="J26" s="245">
        <v>0</v>
      </c>
      <c r="K26" s="245">
        <v>0</v>
      </c>
      <c r="L26" s="245">
        <v>180000</v>
      </c>
      <c r="M26" s="247">
        <v>165000</v>
      </c>
      <c r="N26" s="245">
        <v>170000</v>
      </c>
      <c r="O26" s="245">
        <v>220000</v>
      </c>
      <c r="P26" s="245">
        <v>0</v>
      </c>
      <c r="Q26" s="245">
        <v>212036</v>
      </c>
      <c r="R26" s="247">
        <v>319500</v>
      </c>
      <c r="S26" s="247">
        <v>248000</v>
      </c>
      <c r="T26" s="192" t="s">
        <v>11</v>
      </c>
      <c r="U26" s="70"/>
      <c r="V26" s="568"/>
      <c r="W26" s="568"/>
      <c r="X26" s="568"/>
      <c r="Y26" s="568"/>
      <c r="Z26" s="568"/>
      <c r="AA26" s="60"/>
      <c r="AB26" s="605"/>
    </row>
    <row r="27" spans="1:28" ht="11.25" customHeight="1">
      <c r="A27" s="612"/>
      <c r="B27" s="70"/>
      <c r="C27" s="569"/>
      <c r="D27" s="569"/>
      <c r="E27" s="569"/>
      <c r="F27" s="569"/>
      <c r="G27" s="569"/>
      <c r="H27" s="62"/>
      <c r="I27" s="192" t="s">
        <v>20</v>
      </c>
      <c r="J27" s="245">
        <v>0</v>
      </c>
      <c r="K27" s="245">
        <v>0</v>
      </c>
      <c r="L27" s="245">
        <v>203077</v>
      </c>
      <c r="M27" s="247">
        <v>149571</v>
      </c>
      <c r="N27" s="245">
        <v>214067</v>
      </c>
      <c r="O27" s="245">
        <v>234441</v>
      </c>
      <c r="P27" s="245">
        <v>246496</v>
      </c>
      <c r="Q27" s="245">
        <v>244687</v>
      </c>
      <c r="R27" s="247">
        <v>268420</v>
      </c>
      <c r="S27" s="247">
        <v>236757</v>
      </c>
      <c r="T27" s="192" t="s">
        <v>20</v>
      </c>
      <c r="U27" s="70"/>
      <c r="V27" s="569"/>
      <c r="W27" s="569"/>
      <c r="X27" s="569"/>
      <c r="Y27" s="569"/>
      <c r="Z27" s="569"/>
      <c r="AA27" s="59"/>
      <c r="AB27" s="605"/>
    </row>
    <row r="28" spans="1:28" ht="11.25" customHeight="1">
      <c r="A28" s="612"/>
      <c r="B28" s="71"/>
      <c r="C28" s="567" t="s">
        <v>507</v>
      </c>
      <c r="D28" s="567"/>
      <c r="E28" s="567"/>
      <c r="F28" s="567"/>
      <c r="G28" s="567"/>
      <c r="H28" s="65"/>
      <c r="I28" s="194" t="s">
        <v>10</v>
      </c>
      <c r="J28" s="248">
        <v>163764</v>
      </c>
      <c r="K28" s="248">
        <v>195935.7142857143</v>
      </c>
      <c r="L28" s="248">
        <v>212547.36363636365</v>
      </c>
      <c r="M28" s="246">
        <v>238480.5</v>
      </c>
      <c r="N28" s="248">
        <v>267156.8</v>
      </c>
      <c r="O28" s="248">
        <v>296704.64705882355</v>
      </c>
      <c r="P28" s="248">
        <v>333442.70588235295</v>
      </c>
      <c r="Q28" s="248">
        <v>330753.8333333333</v>
      </c>
      <c r="R28" s="246">
        <v>334029.8</v>
      </c>
      <c r="S28" s="246">
        <v>268680.6153846154</v>
      </c>
      <c r="T28" s="194" t="s">
        <v>10</v>
      </c>
      <c r="U28" s="71"/>
      <c r="V28" s="567" t="s">
        <v>507</v>
      </c>
      <c r="W28" s="567"/>
      <c r="X28" s="567"/>
      <c r="Y28" s="567"/>
      <c r="Z28" s="567"/>
      <c r="AA28" s="56"/>
      <c r="AB28" s="605"/>
    </row>
    <row r="29" spans="1:28" ht="11.25" customHeight="1">
      <c r="A29" s="612"/>
      <c r="B29" s="70"/>
      <c r="C29" s="568"/>
      <c r="D29" s="568"/>
      <c r="E29" s="568"/>
      <c r="F29" s="568"/>
      <c r="G29" s="568"/>
      <c r="H29" s="57"/>
      <c r="I29" s="192" t="s">
        <v>11</v>
      </c>
      <c r="J29" s="245">
        <v>163220</v>
      </c>
      <c r="K29" s="245">
        <v>169972.77777777778</v>
      </c>
      <c r="L29" s="245">
        <v>193283</v>
      </c>
      <c r="M29" s="247">
        <v>198903.25</v>
      </c>
      <c r="N29" s="245">
        <v>195213.4</v>
      </c>
      <c r="O29" s="245">
        <v>194996.88888888888</v>
      </c>
      <c r="P29" s="245">
        <v>220134.14285714287</v>
      </c>
      <c r="Q29" s="245">
        <v>219770</v>
      </c>
      <c r="R29" s="247">
        <v>218551.125</v>
      </c>
      <c r="S29" s="247">
        <v>186104</v>
      </c>
      <c r="T29" s="192" t="s">
        <v>11</v>
      </c>
      <c r="U29" s="70"/>
      <c r="V29" s="568"/>
      <c r="W29" s="568"/>
      <c r="X29" s="568"/>
      <c r="Y29" s="568"/>
      <c r="Z29" s="568"/>
      <c r="AA29" s="60"/>
      <c r="AB29" s="605"/>
    </row>
    <row r="30" spans="1:28" ht="11.25" customHeight="1">
      <c r="A30" s="612"/>
      <c r="B30" s="70"/>
      <c r="C30" s="569"/>
      <c r="D30" s="569"/>
      <c r="E30" s="569"/>
      <c r="F30" s="569"/>
      <c r="G30" s="569"/>
      <c r="H30" s="62"/>
      <c r="I30" s="192" t="s">
        <v>20</v>
      </c>
      <c r="J30" s="245">
        <v>163492</v>
      </c>
      <c r="K30" s="245">
        <v>181331.5625</v>
      </c>
      <c r="L30" s="245">
        <v>205748.17647058822</v>
      </c>
      <c r="M30" s="247">
        <v>226302.88461538462</v>
      </c>
      <c r="N30" s="245">
        <v>243175.66666666666</v>
      </c>
      <c r="O30" s="245">
        <v>261498.11538461538</v>
      </c>
      <c r="P30" s="245">
        <v>300394.375</v>
      </c>
      <c r="Q30" s="245">
        <v>293759.22222222225</v>
      </c>
      <c r="R30" s="247">
        <v>293863.3043478261</v>
      </c>
      <c r="S30" s="247">
        <v>245742.66666666666</v>
      </c>
      <c r="T30" s="192" t="s">
        <v>20</v>
      </c>
      <c r="U30" s="70"/>
      <c r="V30" s="569"/>
      <c r="W30" s="569"/>
      <c r="X30" s="569"/>
      <c r="Y30" s="569"/>
      <c r="Z30" s="569"/>
      <c r="AA30" s="59"/>
      <c r="AB30" s="605"/>
    </row>
    <row r="31" spans="1:28" ht="11.25" customHeight="1">
      <c r="A31" s="612"/>
      <c r="B31" s="71"/>
      <c r="C31" s="567" t="s">
        <v>519</v>
      </c>
      <c r="D31" s="567"/>
      <c r="E31" s="567"/>
      <c r="F31" s="567"/>
      <c r="G31" s="567"/>
      <c r="H31" s="65"/>
      <c r="I31" s="194" t="s">
        <v>10</v>
      </c>
      <c r="J31" s="248">
        <v>151000</v>
      </c>
      <c r="K31" s="248">
        <v>189749</v>
      </c>
      <c r="L31" s="248">
        <v>210041</v>
      </c>
      <c r="M31" s="248">
        <v>231580</v>
      </c>
      <c r="N31" s="248">
        <v>287500</v>
      </c>
      <c r="O31" s="248">
        <v>391963</v>
      </c>
      <c r="P31" s="248">
        <v>369710</v>
      </c>
      <c r="Q31" s="248">
        <v>354167</v>
      </c>
      <c r="R31" s="248">
        <v>429169</v>
      </c>
      <c r="S31" s="248">
        <v>0</v>
      </c>
      <c r="T31" s="194" t="s">
        <v>10</v>
      </c>
      <c r="U31" s="71"/>
      <c r="V31" s="567" t="s">
        <v>519</v>
      </c>
      <c r="W31" s="567"/>
      <c r="X31" s="567"/>
      <c r="Y31" s="567"/>
      <c r="Z31" s="567"/>
      <c r="AA31" s="65"/>
      <c r="AB31" s="605"/>
    </row>
    <row r="32" spans="1:28" ht="11.25" customHeight="1">
      <c r="A32" s="612"/>
      <c r="B32" s="70"/>
      <c r="C32" s="568"/>
      <c r="D32" s="568"/>
      <c r="E32" s="568"/>
      <c r="F32" s="568"/>
      <c r="G32" s="568"/>
      <c r="H32" s="57"/>
      <c r="I32" s="192" t="s">
        <v>11</v>
      </c>
      <c r="J32" s="245">
        <v>172542</v>
      </c>
      <c r="K32" s="245">
        <v>163909</v>
      </c>
      <c r="L32" s="245">
        <v>188404</v>
      </c>
      <c r="M32" s="245">
        <v>210399</v>
      </c>
      <c r="N32" s="245">
        <v>221500</v>
      </c>
      <c r="O32" s="245">
        <v>239601</v>
      </c>
      <c r="P32" s="245">
        <v>219192</v>
      </c>
      <c r="Q32" s="245">
        <v>228000</v>
      </c>
      <c r="R32" s="245">
        <v>239500</v>
      </c>
      <c r="S32" s="245">
        <v>0</v>
      </c>
      <c r="T32" s="192" t="s">
        <v>11</v>
      </c>
      <c r="U32" s="70"/>
      <c r="V32" s="568"/>
      <c r="W32" s="568"/>
      <c r="X32" s="568"/>
      <c r="Y32" s="568"/>
      <c r="Z32" s="568"/>
      <c r="AA32" s="57"/>
      <c r="AB32" s="605"/>
    </row>
    <row r="33" spans="1:28" ht="11.25" customHeight="1">
      <c r="A33" s="612"/>
      <c r="B33" s="190"/>
      <c r="C33" s="569"/>
      <c r="D33" s="569"/>
      <c r="E33" s="569"/>
      <c r="F33" s="569"/>
      <c r="G33" s="569"/>
      <c r="H33" s="77"/>
      <c r="I33" s="193" t="s">
        <v>20</v>
      </c>
      <c r="J33" s="351">
        <v>161771</v>
      </c>
      <c r="K33" s="351">
        <v>176829</v>
      </c>
      <c r="L33" s="245">
        <v>199223</v>
      </c>
      <c r="M33" s="245">
        <v>220990</v>
      </c>
      <c r="N33" s="245">
        <v>254500</v>
      </c>
      <c r="O33" s="245">
        <v>315782</v>
      </c>
      <c r="P33" s="245">
        <v>294451</v>
      </c>
      <c r="Q33" s="245">
        <v>291084</v>
      </c>
      <c r="R33" s="245">
        <v>334335</v>
      </c>
      <c r="S33" s="245">
        <v>0</v>
      </c>
      <c r="T33" s="193" t="s">
        <v>20</v>
      </c>
      <c r="U33" s="190"/>
      <c r="V33" s="569"/>
      <c r="W33" s="569"/>
      <c r="X33" s="569"/>
      <c r="Y33" s="569"/>
      <c r="Z33" s="569"/>
      <c r="AA33" s="77"/>
      <c r="AB33" s="605"/>
    </row>
    <row r="34" spans="1:28" ht="11.25" customHeight="1">
      <c r="A34" s="612"/>
      <c r="B34" s="71"/>
      <c r="C34" s="567" t="s">
        <v>520</v>
      </c>
      <c r="D34" s="567"/>
      <c r="E34" s="567"/>
      <c r="F34" s="567"/>
      <c r="G34" s="567"/>
      <c r="H34" s="65"/>
      <c r="I34" s="194" t="s">
        <v>10</v>
      </c>
      <c r="J34" s="248">
        <v>0</v>
      </c>
      <c r="K34" s="248">
        <v>164867</v>
      </c>
      <c r="L34" s="248">
        <v>200388</v>
      </c>
      <c r="M34" s="246">
        <v>187493</v>
      </c>
      <c r="N34" s="248">
        <v>220600</v>
      </c>
      <c r="O34" s="248">
        <v>260384</v>
      </c>
      <c r="P34" s="248">
        <v>277871</v>
      </c>
      <c r="Q34" s="248">
        <v>258619</v>
      </c>
      <c r="R34" s="246">
        <v>293535</v>
      </c>
      <c r="S34" s="246">
        <v>256500</v>
      </c>
      <c r="T34" s="194" t="s">
        <v>10</v>
      </c>
      <c r="U34" s="71"/>
      <c r="V34" s="567" t="s">
        <v>520</v>
      </c>
      <c r="W34" s="567"/>
      <c r="X34" s="567"/>
      <c r="Y34" s="567"/>
      <c r="Z34" s="567"/>
      <c r="AA34" s="65"/>
      <c r="AB34" s="605"/>
    </row>
    <row r="35" spans="1:28" ht="11.25" customHeight="1">
      <c r="A35" s="612"/>
      <c r="B35" s="70"/>
      <c r="C35" s="568"/>
      <c r="D35" s="568"/>
      <c r="E35" s="568"/>
      <c r="F35" s="568"/>
      <c r="G35" s="568"/>
      <c r="H35" s="62"/>
      <c r="I35" s="192" t="s">
        <v>11</v>
      </c>
      <c r="J35" s="245">
        <v>160500</v>
      </c>
      <c r="K35" s="245">
        <v>188605</v>
      </c>
      <c r="L35" s="245">
        <v>167000</v>
      </c>
      <c r="M35" s="247">
        <v>189550</v>
      </c>
      <c r="N35" s="245">
        <v>192720</v>
      </c>
      <c r="O35" s="245">
        <v>208850</v>
      </c>
      <c r="P35" s="245">
        <v>191025</v>
      </c>
      <c r="Q35" s="245">
        <v>204972</v>
      </c>
      <c r="R35" s="247">
        <v>222500</v>
      </c>
      <c r="S35" s="247">
        <v>0</v>
      </c>
      <c r="T35" s="192" t="s">
        <v>11</v>
      </c>
      <c r="U35" s="70"/>
      <c r="V35" s="568"/>
      <c r="W35" s="568"/>
      <c r="X35" s="568"/>
      <c r="Y35" s="568"/>
      <c r="Z35" s="568"/>
      <c r="AA35" s="62"/>
      <c r="AB35" s="605"/>
    </row>
    <row r="36" spans="1:28" ht="11.25" customHeight="1">
      <c r="A36" s="612"/>
      <c r="B36" s="190"/>
      <c r="C36" s="569"/>
      <c r="D36" s="569"/>
      <c r="E36" s="569"/>
      <c r="F36" s="569"/>
      <c r="G36" s="569"/>
      <c r="H36" s="77"/>
      <c r="I36" s="193" t="s">
        <v>20</v>
      </c>
      <c r="J36" s="351">
        <v>160500</v>
      </c>
      <c r="K36" s="351">
        <v>179110</v>
      </c>
      <c r="L36" s="351">
        <v>192041</v>
      </c>
      <c r="M36" s="352">
        <v>188178</v>
      </c>
      <c r="N36" s="351">
        <v>206660</v>
      </c>
      <c r="O36" s="351">
        <v>253022</v>
      </c>
      <c r="P36" s="351">
        <v>260502</v>
      </c>
      <c r="Q36" s="351">
        <v>231796</v>
      </c>
      <c r="R36" s="352">
        <v>281696</v>
      </c>
      <c r="S36" s="352">
        <v>256500</v>
      </c>
      <c r="T36" s="193" t="s">
        <v>20</v>
      </c>
      <c r="U36" s="190"/>
      <c r="V36" s="569"/>
      <c r="W36" s="569"/>
      <c r="X36" s="569"/>
      <c r="Y36" s="569"/>
      <c r="Z36" s="569"/>
      <c r="AA36" s="77"/>
      <c r="AB36" s="605"/>
    </row>
    <row r="37" spans="1:28" ht="11.25" customHeight="1">
      <c r="A37" s="612"/>
      <c r="B37" s="70"/>
      <c r="C37" s="606" t="s">
        <v>521</v>
      </c>
      <c r="D37" s="606"/>
      <c r="E37" s="606"/>
      <c r="F37" s="606"/>
      <c r="G37" s="606"/>
      <c r="H37" s="62"/>
      <c r="I37" s="194" t="s">
        <v>10</v>
      </c>
      <c r="J37" s="245">
        <v>0</v>
      </c>
      <c r="K37" s="245">
        <v>185219</v>
      </c>
      <c r="L37" s="245">
        <v>240573</v>
      </c>
      <c r="M37" s="247">
        <v>247500</v>
      </c>
      <c r="N37" s="245">
        <v>291141</v>
      </c>
      <c r="O37" s="245">
        <v>275210</v>
      </c>
      <c r="P37" s="245">
        <v>316735</v>
      </c>
      <c r="Q37" s="245">
        <v>310904</v>
      </c>
      <c r="R37" s="247">
        <v>368903</v>
      </c>
      <c r="S37" s="247">
        <v>322659</v>
      </c>
      <c r="T37" s="194" t="s">
        <v>10</v>
      </c>
      <c r="U37" s="70"/>
      <c r="V37" s="606" t="s">
        <v>521</v>
      </c>
      <c r="W37" s="606"/>
      <c r="X37" s="606"/>
      <c r="Y37" s="606"/>
      <c r="Z37" s="606"/>
      <c r="AA37" s="59"/>
      <c r="AB37" s="605"/>
    </row>
    <row r="38" spans="1:28" ht="11.25" customHeight="1">
      <c r="A38" s="612"/>
      <c r="B38" s="70"/>
      <c r="C38" s="607"/>
      <c r="D38" s="607"/>
      <c r="E38" s="607"/>
      <c r="F38" s="607"/>
      <c r="G38" s="607"/>
      <c r="H38" s="62"/>
      <c r="I38" s="192" t="s">
        <v>11</v>
      </c>
      <c r="J38" s="245">
        <v>167250</v>
      </c>
      <c r="K38" s="245">
        <v>188533</v>
      </c>
      <c r="L38" s="245">
        <v>191765</v>
      </c>
      <c r="M38" s="247">
        <v>208000</v>
      </c>
      <c r="N38" s="245">
        <v>238171</v>
      </c>
      <c r="O38" s="245">
        <v>251775</v>
      </c>
      <c r="P38" s="245">
        <v>280561</v>
      </c>
      <c r="Q38" s="245">
        <v>295894</v>
      </c>
      <c r="R38" s="247">
        <v>215230</v>
      </c>
      <c r="S38" s="247">
        <v>200000</v>
      </c>
      <c r="T38" s="192" t="s">
        <v>11</v>
      </c>
      <c r="U38" s="70"/>
      <c r="V38" s="607"/>
      <c r="W38" s="607"/>
      <c r="X38" s="607"/>
      <c r="Y38" s="607"/>
      <c r="Z38" s="607"/>
      <c r="AA38" s="59"/>
      <c r="AB38" s="605"/>
    </row>
    <row r="39" spans="1:28" ht="11.25" customHeight="1">
      <c r="A39" s="612"/>
      <c r="B39" s="70"/>
      <c r="C39" s="608"/>
      <c r="D39" s="608"/>
      <c r="E39" s="608"/>
      <c r="F39" s="608"/>
      <c r="G39" s="608"/>
      <c r="H39" s="62"/>
      <c r="I39" s="193" t="s">
        <v>20</v>
      </c>
      <c r="J39" s="245">
        <v>167250</v>
      </c>
      <c r="K39" s="245">
        <v>186876</v>
      </c>
      <c r="L39" s="245">
        <v>197458</v>
      </c>
      <c r="M39" s="247">
        <v>234333</v>
      </c>
      <c r="N39" s="245">
        <v>269953</v>
      </c>
      <c r="O39" s="245">
        <v>268514</v>
      </c>
      <c r="P39" s="245">
        <v>302265</v>
      </c>
      <c r="Q39" s="245">
        <v>308402</v>
      </c>
      <c r="R39" s="247">
        <v>317679</v>
      </c>
      <c r="S39" s="247">
        <v>302216</v>
      </c>
      <c r="T39" s="193" t="s">
        <v>20</v>
      </c>
      <c r="U39" s="70"/>
      <c r="V39" s="608"/>
      <c r="W39" s="608"/>
      <c r="X39" s="608"/>
      <c r="Y39" s="608"/>
      <c r="Z39" s="608"/>
      <c r="AA39" s="59"/>
      <c r="AB39" s="605"/>
    </row>
    <row r="40" spans="1:28" ht="11.25" customHeight="1">
      <c r="A40" s="612"/>
      <c r="B40" s="71"/>
      <c r="C40" s="567" t="s">
        <v>522</v>
      </c>
      <c r="D40" s="567"/>
      <c r="E40" s="567"/>
      <c r="F40" s="567"/>
      <c r="G40" s="567"/>
      <c r="H40" s="65"/>
      <c r="I40" s="194" t="s">
        <v>10</v>
      </c>
      <c r="J40" s="248">
        <v>238461</v>
      </c>
      <c r="K40" s="248">
        <v>250000</v>
      </c>
      <c r="L40" s="248">
        <v>278074</v>
      </c>
      <c r="M40" s="246">
        <v>279875</v>
      </c>
      <c r="N40" s="248">
        <v>291954</v>
      </c>
      <c r="O40" s="248">
        <v>341667</v>
      </c>
      <c r="P40" s="248">
        <v>396832</v>
      </c>
      <c r="Q40" s="248">
        <v>325000</v>
      </c>
      <c r="R40" s="246">
        <v>265000</v>
      </c>
      <c r="S40" s="246">
        <v>316736</v>
      </c>
      <c r="T40" s="194" t="s">
        <v>10</v>
      </c>
      <c r="U40" s="71"/>
      <c r="V40" s="567" t="s">
        <v>522</v>
      </c>
      <c r="W40" s="567"/>
      <c r="X40" s="567"/>
      <c r="Y40" s="567"/>
      <c r="Z40" s="567"/>
      <c r="AA40" s="56"/>
      <c r="AB40" s="605"/>
    </row>
    <row r="41" spans="1:28" ht="11.25" customHeight="1">
      <c r="A41" s="612"/>
      <c r="B41" s="70"/>
      <c r="C41" s="568"/>
      <c r="D41" s="568"/>
      <c r="E41" s="568"/>
      <c r="F41" s="568"/>
      <c r="G41" s="568"/>
      <c r="H41" s="57"/>
      <c r="I41" s="192" t="s">
        <v>11</v>
      </c>
      <c r="J41" s="245">
        <v>0</v>
      </c>
      <c r="K41" s="245">
        <v>165000</v>
      </c>
      <c r="L41" s="245">
        <v>0</v>
      </c>
      <c r="M41" s="247">
        <v>267514</v>
      </c>
      <c r="N41" s="245">
        <v>291306</v>
      </c>
      <c r="O41" s="245">
        <v>193910</v>
      </c>
      <c r="P41" s="245">
        <v>0</v>
      </c>
      <c r="Q41" s="245">
        <v>277904</v>
      </c>
      <c r="R41" s="247">
        <v>0</v>
      </c>
      <c r="S41" s="247">
        <v>250415</v>
      </c>
      <c r="T41" s="192" t="s">
        <v>11</v>
      </c>
      <c r="U41" s="70"/>
      <c r="V41" s="568"/>
      <c r="W41" s="568"/>
      <c r="X41" s="568"/>
      <c r="Y41" s="568"/>
      <c r="Z41" s="568"/>
      <c r="AA41" s="60"/>
      <c r="AB41" s="605"/>
    </row>
    <row r="42" spans="1:28" ht="11.25" customHeight="1">
      <c r="A42" s="612"/>
      <c r="B42" s="70"/>
      <c r="C42" s="569"/>
      <c r="D42" s="569"/>
      <c r="E42" s="569"/>
      <c r="F42" s="569"/>
      <c r="G42" s="569"/>
      <c r="H42" s="62"/>
      <c r="I42" s="192" t="s">
        <v>20</v>
      </c>
      <c r="J42" s="245">
        <v>238461</v>
      </c>
      <c r="K42" s="245">
        <v>207500</v>
      </c>
      <c r="L42" s="245">
        <v>278074</v>
      </c>
      <c r="M42" s="247">
        <v>276785</v>
      </c>
      <c r="N42" s="245">
        <v>291792</v>
      </c>
      <c r="O42" s="245">
        <v>257234</v>
      </c>
      <c r="P42" s="245">
        <v>396832</v>
      </c>
      <c r="Q42" s="245">
        <v>289678</v>
      </c>
      <c r="R42" s="247">
        <v>265000</v>
      </c>
      <c r="S42" s="247">
        <v>291865</v>
      </c>
      <c r="T42" s="192" t="s">
        <v>20</v>
      </c>
      <c r="U42" s="70"/>
      <c r="V42" s="569"/>
      <c r="W42" s="569"/>
      <c r="X42" s="569"/>
      <c r="Y42" s="569"/>
      <c r="Z42" s="569"/>
      <c r="AA42" s="59"/>
      <c r="AB42" s="605"/>
    </row>
    <row r="43" spans="1:28" ht="11.25" customHeight="1">
      <c r="A43" s="612"/>
      <c r="B43" s="71"/>
      <c r="C43" s="581" t="s">
        <v>523</v>
      </c>
      <c r="D43" s="581"/>
      <c r="E43" s="581"/>
      <c r="F43" s="581"/>
      <c r="G43" s="581"/>
      <c r="H43" s="72"/>
      <c r="I43" s="194" t="s">
        <v>10</v>
      </c>
      <c r="J43" s="248">
        <v>0</v>
      </c>
      <c r="K43" s="248">
        <v>0</v>
      </c>
      <c r="L43" s="248">
        <v>0</v>
      </c>
      <c r="M43" s="246">
        <v>230000</v>
      </c>
      <c r="N43" s="248">
        <v>205000</v>
      </c>
      <c r="O43" s="248">
        <v>220000</v>
      </c>
      <c r="P43" s="248">
        <v>230000</v>
      </c>
      <c r="Q43" s="248">
        <v>232333</v>
      </c>
      <c r="R43" s="246">
        <v>230000</v>
      </c>
      <c r="S43" s="246">
        <v>230000</v>
      </c>
      <c r="T43" s="194" t="s">
        <v>10</v>
      </c>
      <c r="U43" s="71"/>
      <c r="V43" s="609" t="s">
        <v>523</v>
      </c>
      <c r="W43" s="609"/>
      <c r="X43" s="609"/>
      <c r="Y43" s="609"/>
      <c r="Z43" s="609"/>
      <c r="AA43" s="73"/>
      <c r="AB43" s="605"/>
    </row>
    <row r="44" spans="1:28" ht="11.25" customHeight="1">
      <c r="A44" s="612"/>
      <c r="B44" s="70"/>
      <c r="C44" s="582"/>
      <c r="D44" s="582"/>
      <c r="E44" s="582"/>
      <c r="F44" s="582"/>
      <c r="G44" s="582"/>
      <c r="H44" s="74"/>
      <c r="I44" s="192" t="s">
        <v>11</v>
      </c>
      <c r="J44" s="245">
        <v>0</v>
      </c>
      <c r="K44" s="245">
        <v>181250</v>
      </c>
      <c r="L44" s="245">
        <v>194333</v>
      </c>
      <c r="M44" s="247">
        <v>193000</v>
      </c>
      <c r="N44" s="245">
        <v>0</v>
      </c>
      <c r="O44" s="245">
        <v>203500</v>
      </c>
      <c r="P44" s="245">
        <v>207500</v>
      </c>
      <c r="Q44" s="245">
        <v>224167</v>
      </c>
      <c r="R44" s="247">
        <v>260000</v>
      </c>
      <c r="S44" s="247">
        <v>500000</v>
      </c>
      <c r="T44" s="192" t="s">
        <v>11</v>
      </c>
      <c r="U44" s="70"/>
      <c r="V44" s="610"/>
      <c r="W44" s="610"/>
      <c r="X44" s="610"/>
      <c r="Y44" s="610"/>
      <c r="Z44" s="610"/>
      <c r="AA44" s="75"/>
      <c r="AB44" s="605"/>
    </row>
    <row r="45" spans="1:28" ht="11.25" customHeight="1">
      <c r="A45" s="612"/>
      <c r="B45" s="70"/>
      <c r="C45" s="583"/>
      <c r="D45" s="583"/>
      <c r="E45" s="583"/>
      <c r="F45" s="583"/>
      <c r="G45" s="583"/>
      <c r="H45" s="74"/>
      <c r="I45" s="192" t="s">
        <v>20</v>
      </c>
      <c r="J45" s="245">
        <v>0</v>
      </c>
      <c r="K45" s="245">
        <v>181250</v>
      </c>
      <c r="L45" s="245">
        <v>194333</v>
      </c>
      <c r="M45" s="247">
        <v>205333</v>
      </c>
      <c r="N45" s="245">
        <v>205000</v>
      </c>
      <c r="O45" s="245">
        <v>209000</v>
      </c>
      <c r="P45" s="245">
        <v>215000</v>
      </c>
      <c r="Q45" s="245">
        <v>228250</v>
      </c>
      <c r="R45" s="247">
        <v>245000</v>
      </c>
      <c r="S45" s="247">
        <v>365000</v>
      </c>
      <c r="T45" s="192" t="s">
        <v>20</v>
      </c>
      <c r="U45" s="70"/>
      <c r="V45" s="611"/>
      <c r="W45" s="611"/>
      <c r="X45" s="611"/>
      <c r="Y45" s="611"/>
      <c r="Z45" s="611"/>
      <c r="AA45" s="75"/>
      <c r="AB45" s="605"/>
    </row>
    <row r="46" spans="1:28" ht="11.25" customHeight="1">
      <c r="A46" s="612"/>
      <c r="B46" s="71"/>
      <c r="C46" s="567" t="s">
        <v>524</v>
      </c>
      <c r="D46" s="567"/>
      <c r="E46" s="567"/>
      <c r="F46" s="567"/>
      <c r="G46" s="567"/>
      <c r="H46" s="65"/>
      <c r="I46" s="194" t="s">
        <v>10</v>
      </c>
      <c r="J46" s="248">
        <v>0</v>
      </c>
      <c r="K46" s="248">
        <v>0</v>
      </c>
      <c r="L46" s="248">
        <v>0</v>
      </c>
      <c r="M46" s="246">
        <v>0</v>
      </c>
      <c r="N46" s="248">
        <v>0</v>
      </c>
      <c r="O46" s="248">
        <v>0</v>
      </c>
      <c r="P46" s="248">
        <v>0</v>
      </c>
      <c r="Q46" s="248">
        <v>0</v>
      </c>
      <c r="R46" s="246">
        <v>0</v>
      </c>
      <c r="S46" s="246">
        <v>0</v>
      </c>
      <c r="T46" s="194" t="s">
        <v>10</v>
      </c>
      <c r="U46" s="71"/>
      <c r="V46" s="567" t="s">
        <v>524</v>
      </c>
      <c r="W46" s="567"/>
      <c r="X46" s="567"/>
      <c r="Y46" s="567"/>
      <c r="Z46" s="567"/>
      <c r="AA46" s="56"/>
      <c r="AB46" s="605"/>
    </row>
    <row r="47" spans="1:28" ht="11.25" customHeight="1">
      <c r="A47" s="612"/>
      <c r="B47" s="70"/>
      <c r="C47" s="568"/>
      <c r="D47" s="568"/>
      <c r="E47" s="568"/>
      <c r="F47" s="568"/>
      <c r="G47" s="568"/>
      <c r="H47" s="57"/>
      <c r="I47" s="192" t="s">
        <v>11</v>
      </c>
      <c r="J47" s="245">
        <v>0</v>
      </c>
      <c r="K47" s="245">
        <v>0</v>
      </c>
      <c r="L47" s="245">
        <v>0</v>
      </c>
      <c r="M47" s="247">
        <v>0</v>
      </c>
      <c r="N47" s="245">
        <v>0</v>
      </c>
      <c r="O47" s="245">
        <v>0</v>
      </c>
      <c r="P47" s="245">
        <v>0</v>
      </c>
      <c r="Q47" s="245">
        <v>0</v>
      </c>
      <c r="R47" s="247">
        <v>0</v>
      </c>
      <c r="S47" s="247">
        <v>0</v>
      </c>
      <c r="T47" s="192" t="s">
        <v>11</v>
      </c>
      <c r="U47" s="70"/>
      <c r="V47" s="568"/>
      <c r="W47" s="568"/>
      <c r="X47" s="568"/>
      <c r="Y47" s="568"/>
      <c r="Z47" s="568"/>
      <c r="AA47" s="60"/>
      <c r="AB47" s="605"/>
    </row>
    <row r="48" spans="1:28" ht="11.25" customHeight="1">
      <c r="A48" s="612"/>
      <c r="B48" s="70"/>
      <c r="C48" s="569"/>
      <c r="D48" s="569"/>
      <c r="E48" s="569"/>
      <c r="F48" s="569"/>
      <c r="G48" s="569"/>
      <c r="H48" s="62"/>
      <c r="I48" s="192" t="s">
        <v>20</v>
      </c>
      <c r="J48" s="245">
        <v>0</v>
      </c>
      <c r="K48" s="245">
        <v>0</v>
      </c>
      <c r="L48" s="245">
        <v>0</v>
      </c>
      <c r="M48" s="247">
        <v>0</v>
      </c>
      <c r="N48" s="245">
        <v>0</v>
      </c>
      <c r="O48" s="245">
        <v>0</v>
      </c>
      <c r="P48" s="245">
        <v>0</v>
      </c>
      <c r="Q48" s="245">
        <v>0</v>
      </c>
      <c r="R48" s="247">
        <v>0</v>
      </c>
      <c r="S48" s="247">
        <v>0</v>
      </c>
      <c r="T48" s="192" t="s">
        <v>20</v>
      </c>
      <c r="U48" s="70"/>
      <c r="V48" s="569"/>
      <c r="W48" s="569"/>
      <c r="X48" s="569"/>
      <c r="Y48" s="569"/>
      <c r="Z48" s="569"/>
      <c r="AA48" s="59"/>
      <c r="AB48" s="605"/>
    </row>
    <row r="49" spans="1:28" ht="11.25" customHeight="1">
      <c r="A49" s="612"/>
      <c r="B49" s="71"/>
      <c r="C49" s="567" t="s">
        <v>525</v>
      </c>
      <c r="D49" s="567"/>
      <c r="E49" s="567"/>
      <c r="F49" s="567"/>
      <c r="G49" s="567"/>
      <c r="H49" s="65"/>
      <c r="I49" s="194" t="s">
        <v>10</v>
      </c>
      <c r="J49" s="248">
        <v>0</v>
      </c>
      <c r="K49" s="248">
        <v>231431</v>
      </c>
      <c r="L49" s="248">
        <v>236099</v>
      </c>
      <c r="M49" s="246">
        <v>247732</v>
      </c>
      <c r="N49" s="248">
        <v>345361</v>
      </c>
      <c r="O49" s="248">
        <v>317851</v>
      </c>
      <c r="P49" s="248">
        <v>436220</v>
      </c>
      <c r="Q49" s="248">
        <v>904434</v>
      </c>
      <c r="R49" s="246">
        <v>519238</v>
      </c>
      <c r="S49" s="246">
        <v>1562035</v>
      </c>
      <c r="T49" s="194" t="s">
        <v>10</v>
      </c>
      <c r="U49" s="71"/>
      <c r="V49" s="567" t="s">
        <v>525</v>
      </c>
      <c r="W49" s="567"/>
      <c r="X49" s="567"/>
      <c r="Y49" s="567"/>
      <c r="Z49" s="567"/>
      <c r="AA49" s="56"/>
      <c r="AB49" s="605"/>
    </row>
    <row r="50" spans="1:28" ht="11.25" customHeight="1">
      <c r="A50" s="612"/>
      <c r="B50" s="70"/>
      <c r="C50" s="568"/>
      <c r="D50" s="568"/>
      <c r="E50" s="568"/>
      <c r="F50" s="568"/>
      <c r="G50" s="568"/>
      <c r="H50" s="57"/>
      <c r="I50" s="192" t="s">
        <v>11</v>
      </c>
      <c r="J50" s="245">
        <v>157100</v>
      </c>
      <c r="K50" s="245">
        <v>206336</v>
      </c>
      <c r="L50" s="245">
        <v>219630</v>
      </c>
      <c r="M50" s="247">
        <v>226187</v>
      </c>
      <c r="N50" s="245">
        <v>243801</v>
      </c>
      <c r="O50" s="245">
        <v>244193</v>
      </c>
      <c r="P50" s="245">
        <v>240942</v>
      </c>
      <c r="Q50" s="245">
        <v>272250</v>
      </c>
      <c r="R50" s="247">
        <v>271510</v>
      </c>
      <c r="S50" s="247">
        <v>316475</v>
      </c>
      <c r="T50" s="192" t="s">
        <v>11</v>
      </c>
      <c r="U50" s="70"/>
      <c r="V50" s="568"/>
      <c r="W50" s="568"/>
      <c r="X50" s="568"/>
      <c r="Y50" s="568"/>
      <c r="Z50" s="568"/>
      <c r="AA50" s="60"/>
      <c r="AB50" s="605"/>
    </row>
    <row r="51" spans="1:28" ht="11.25" customHeight="1">
      <c r="A51" s="612"/>
      <c r="B51" s="70"/>
      <c r="C51" s="569"/>
      <c r="D51" s="569"/>
      <c r="E51" s="569"/>
      <c r="F51" s="569"/>
      <c r="G51" s="569"/>
      <c r="H51" s="62"/>
      <c r="I51" s="192" t="s">
        <v>20</v>
      </c>
      <c r="J51" s="245">
        <v>157100</v>
      </c>
      <c r="K51" s="245">
        <v>213506</v>
      </c>
      <c r="L51" s="245">
        <v>224570</v>
      </c>
      <c r="M51" s="247">
        <v>235420</v>
      </c>
      <c r="N51" s="245">
        <v>287327</v>
      </c>
      <c r="O51" s="245">
        <v>271815</v>
      </c>
      <c r="P51" s="245">
        <v>306035</v>
      </c>
      <c r="Q51" s="245">
        <v>509319</v>
      </c>
      <c r="R51" s="247">
        <v>377679</v>
      </c>
      <c r="S51" s="247">
        <v>850287</v>
      </c>
      <c r="T51" s="192" t="s">
        <v>20</v>
      </c>
      <c r="U51" s="70"/>
      <c r="V51" s="569"/>
      <c r="W51" s="569"/>
      <c r="X51" s="569"/>
      <c r="Y51" s="569"/>
      <c r="Z51" s="569"/>
      <c r="AA51" s="59"/>
      <c r="AB51" s="605"/>
    </row>
    <row r="52" spans="1:28" ht="11.25" customHeight="1">
      <c r="A52" s="612"/>
      <c r="B52" s="71"/>
      <c r="C52" s="567" t="s">
        <v>515</v>
      </c>
      <c r="D52" s="567"/>
      <c r="E52" s="567"/>
      <c r="F52" s="567"/>
      <c r="G52" s="567"/>
      <c r="H52" s="65"/>
      <c r="I52" s="194" t="s">
        <v>10</v>
      </c>
      <c r="J52" s="248">
        <v>0</v>
      </c>
      <c r="K52" s="248">
        <v>189703</v>
      </c>
      <c r="L52" s="248">
        <v>223490</v>
      </c>
      <c r="M52" s="246">
        <v>290958</v>
      </c>
      <c r="N52" s="248">
        <v>316409</v>
      </c>
      <c r="O52" s="248">
        <v>325280</v>
      </c>
      <c r="P52" s="248">
        <v>322196</v>
      </c>
      <c r="Q52" s="248">
        <v>369983</v>
      </c>
      <c r="R52" s="246">
        <v>296227</v>
      </c>
      <c r="S52" s="246">
        <v>260000</v>
      </c>
      <c r="T52" s="194" t="s">
        <v>10</v>
      </c>
      <c r="U52" s="71"/>
      <c r="V52" s="567" t="s">
        <v>515</v>
      </c>
      <c r="W52" s="567"/>
      <c r="X52" s="567"/>
      <c r="Y52" s="567"/>
      <c r="Z52" s="567"/>
      <c r="AA52" s="56"/>
      <c r="AB52" s="605"/>
    </row>
    <row r="53" spans="1:28" ht="11.25" customHeight="1">
      <c r="A53" s="612"/>
      <c r="B53" s="70"/>
      <c r="C53" s="568"/>
      <c r="D53" s="568"/>
      <c r="E53" s="568"/>
      <c r="F53" s="568"/>
      <c r="G53" s="568"/>
      <c r="H53" s="57"/>
      <c r="I53" s="192" t="s">
        <v>11</v>
      </c>
      <c r="J53" s="245">
        <v>170943</v>
      </c>
      <c r="K53" s="245">
        <v>183419</v>
      </c>
      <c r="L53" s="245">
        <v>0</v>
      </c>
      <c r="M53" s="247">
        <v>206180</v>
      </c>
      <c r="N53" s="245">
        <v>0</v>
      </c>
      <c r="O53" s="245">
        <v>195495</v>
      </c>
      <c r="P53" s="245">
        <v>249702</v>
      </c>
      <c r="Q53" s="245">
        <v>274130</v>
      </c>
      <c r="R53" s="247">
        <v>200000</v>
      </c>
      <c r="S53" s="247">
        <v>260000</v>
      </c>
      <c r="T53" s="192" t="s">
        <v>11</v>
      </c>
      <c r="U53" s="70"/>
      <c r="V53" s="568"/>
      <c r="W53" s="568"/>
      <c r="X53" s="568"/>
      <c r="Y53" s="568"/>
      <c r="Z53" s="568"/>
      <c r="AA53" s="60"/>
      <c r="AB53" s="605"/>
    </row>
    <row r="54" spans="1:28" ht="11.25" customHeight="1">
      <c r="A54" s="612"/>
      <c r="B54" s="67"/>
      <c r="C54" s="569"/>
      <c r="D54" s="569"/>
      <c r="E54" s="569"/>
      <c r="F54" s="569"/>
      <c r="G54" s="569"/>
      <c r="H54" s="62"/>
      <c r="I54" s="192" t="s">
        <v>20</v>
      </c>
      <c r="J54" s="245">
        <v>170943</v>
      </c>
      <c r="K54" s="245">
        <v>185514</v>
      </c>
      <c r="L54" s="245">
        <v>223490</v>
      </c>
      <c r="M54" s="247">
        <v>248569</v>
      </c>
      <c r="N54" s="245">
        <v>316409</v>
      </c>
      <c r="O54" s="245">
        <v>273366</v>
      </c>
      <c r="P54" s="245">
        <v>273866</v>
      </c>
      <c r="Q54" s="245">
        <v>322056</v>
      </c>
      <c r="R54" s="247">
        <v>272170</v>
      </c>
      <c r="S54" s="247">
        <v>260000</v>
      </c>
      <c r="T54" s="192" t="s">
        <v>20</v>
      </c>
      <c r="U54" s="67"/>
      <c r="V54" s="569"/>
      <c r="W54" s="569"/>
      <c r="X54" s="569"/>
      <c r="Y54" s="569"/>
      <c r="Z54" s="569"/>
      <c r="AA54" s="59"/>
      <c r="AB54" s="605"/>
    </row>
    <row r="55" spans="1:28" ht="11.25" customHeight="1">
      <c r="A55" s="58"/>
      <c r="B55" s="64"/>
      <c r="C55" s="567" t="s">
        <v>526</v>
      </c>
      <c r="D55" s="567"/>
      <c r="E55" s="567"/>
      <c r="F55" s="567"/>
      <c r="G55" s="567"/>
      <c r="H55" s="65"/>
      <c r="I55" s="194" t="s">
        <v>10</v>
      </c>
      <c r="J55" s="248">
        <v>179875</v>
      </c>
      <c r="K55" s="248">
        <v>183250</v>
      </c>
      <c r="L55" s="248">
        <v>219047</v>
      </c>
      <c r="M55" s="246">
        <v>212479</v>
      </c>
      <c r="N55" s="248">
        <v>255296</v>
      </c>
      <c r="O55" s="248">
        <v>251437</v>
      </c>
      <c r="P55" s="248">
        <v>267779</v>
      </c>
      <c r="Q55" s="248">
        <v>246050</v>
      </c>
      <c r="R55" s="246">
        <v>284720</v>
      </c>
      <c r="S55" s="246">
        <v>244900</v>
      </c>
      <c r="T55" s="194" t="s">
        <v>10</v>
      </c>
      <c r="U55" s="64"/>
      <c r="V55" s="567" t="s">
        <v>526</v>
      </c>
      <c r="W55" s="567"/>
      <c r="X55" s="567"/>
      <c r="Y55" s="567"/>
      <c r="Z55" s="567"/>
      <c r="AA55" s="56"/>
      <c r="AB55" s="68"/>
    </row>
    <row r="56" spans="1:28" ht="11.25" customHeight="1">
      <c r="A56" s="58"/>
      <c r="B56" s="67"/>
      <c r="C56" s="568"/>
      <c r="D56" s="568"/>
      <c r="E56" s="568"/>
      <c r="F56" s="568"/>
      <c r="G56" s="568"/>
      <c r="H56" s="57"/>
      <c r="I56" s="192" t="s">
        <v>11</v>
      </c>
      <c r="J56" s="245">
        <v>0</v>
      </c>
      <c r="K56" s="245">
        <v>186208</v>
      </c>
      <c r="L56" s="245">
        <v>185700</v>
      </c>
      <c r="M56" s="247">
        <v>222733</v>
      </c>
      <c r="N56" s="245">
        <v>231029</v>
      </c>
      <c r="O56" s="245">
        <v>191365</v>
      </c>
      <c r="P56" s="245">
        <v>226140</v>
      </c>
      <c r="Q56" s="245">
        <v>212500</v>
      </c>
      <c r="R56" s="247">
        <v>212250</v>
      </c>
      <c r="S56" s="247">
        <v>189333</v>
      </c>
      <c r="T56" s="192" t="s">
        <v>11</v>
      </c>
      <c r="U56" s="67"/>
      <c r="V56" s="568"/>
      <c r="W56" s="568"/>
      <c r="X56" s="568"/>
      <c r="Y56" s="568"/>
      <c r="Z56" s="568"/>
      <c r="AA56" s="60"/>
      <c r="AB56" s="68"/>
    </row>
    <row r="57" spans="1:28" ht="11.25" customHeight="1">
      <c r="A57" s="58"/>
      <c r="B57" s="76"/>
      <c r="C57" s="569"/>
      <c r="D57" s="569"/>
      <c r="E57" s="569"/>
      <c r="F57" s="569"/>
      <c r="G57" s="569"/>
      <c r="H57" s="77"/>
      <c r="I57" s="193" t="s">
        <v>20</v>
      </c>
      <c r="J57" s="351">
        <v>179875</v>
      </c>
      <c r="K57" s="351">
        <v>184518</v>
      </c>
      <c r="L57" s="351">
        <v>203485</v>
      </c>
      <c r="M57" s="352">
        <v>216874</v>
      </c>
      <c r="N57" s="351">
        <v>246803</v>
      </c>
      <c r="O57" s="351">
        <v>238087</v>
      </c>
      <c r="P57" s="351">
        <v>250247</v>
      </c>
      <c r="Q57" s="351">
        <v>235566</v>
      </c>
      <c r="R57" s="352">
        <v>265395</v>
      </c>
      <c r="S57" s="352">
        <v>232077</v>
      </c>
      <c r="T57" s="193" t="s">
        <v>20</v>
      </c>
      <c r="U57" s="76"/>
      <c r="V57" s="569"/>
      <c r="W57" s="569"/>
      <c r="X57" s="569"/>
      <c r="Y57" s="569"/>
      <c r="Z57" s="569"/>
      <c r="AA57" s="63"/>
      <c r="AB57" s="68"/>
    </row>
    <row r="58" spans="1:28" s="80" customFormat="1" ht="11.25" customHeight="1">
      <c r="A58" s="557" t="s">
        <v>31</v>
      </c>
      <c r="B58" s="78"/>
      <c r="C58" s="158"/>
      <c r="D58" s="564" t="s">
        <v>167</v>
      </c>
      <c r="E58" s="564" t="s">
        <v>244</v>
      </c>
      <c r="F58" s="564" t="s">
        <v>175</v>
      </c>
      <c r="G58" s="79"/>
      <c r="H58" s="79"/>
      <c r="I58" s="194" t="s">
        <v>10</v>
      </c>
      <c r="J58" s="248">
        <v>180000</v>
      </c>
      <c r="K58" s="248">
        <v>199167</v>
      </c>
      <c r="L58" s="248">
        <v>246606</v>
      </c>
      <c r="M58" s="246">
        <v>233587</v>
      </c>
      <c r="N58" s="248">
        <v>265121</v>
      </c>
      <c r="O58" s="248">
        <v>302897</v>
      </c>
      <c r="P58" s="248">
        <v>316148</v>
      </c>
      <c r="Q58" s="248">
        <v>258647</v>
      </c>
      <c r="R58" s="246">
        <v>312003</v>
      </c>
      <c r="S58" s="246">
        <v>288458</v>
      </c>
      <c r="T58" s="194" t="s">
        <v>10</v>
      </c>
      <c r="U58" s="78"/>
      <c r="V58" s="158"/>
      <c r="W58" s="564" t="s">
        <v>167</v>
      </c>
      <c r="X58" s="564" t="s">
        <v>244</v>
      </c>
      <c r="Y58" s="564" t="s">
        <v>175</v>
      </c>
      <c r="Z58" s="79"/>
      <c r="AA58" s="79"/>
      <c r="AB58" s="573" t="s">
        <v>31</v>
      </c>
    </row>
    <row r="59" spans="1:28" s="80" customFormat="1" ht="11.25" customHeight="1">
      <c r="A59" s="559"/>
      <c r="B59" s="81"/>
      <c r="C59" s="81"/>
      <c r="D59" s="565"/>
      <c r="E59" s="565"/>
      <c r="F59" s="565"/>
      <c r="G59" s="82"/>
      <c r="H59" s="83"/>
      <c r="I59" s="192" t="s">
        <v>11</v>
      </c>
      <c r="J59" s="245">
        <v>157100</v>
      </c>
      <c r="K59" s="245">
        <v>192800</v>
      </c>
      <c r="L59" s="245">
        <v>204550</v>
      </c>
      <c r="M59" s="247">
        <v>218323</v>
      </c>
      <c r="N59" s="245">
        <v>239440</v>
      </c>
      <c r="O59" s="245">
        <v>208509</v>
      </c>
      <c r="P59" s="245">
        <v>210056</v>
      </c>
      <c r="Q59" s="245">
        <v>243473</v>
      </c>
      <c r="R59" s="247">
        <v>280567</v>
      </c>
      <c r="S59" s="247">
        <v>186514</v>
      </c>
      <c r="T59" s="192" t="s">
        <v>11</v>
      </c>
      <c r="U59" s="81"/>
      <c r="V59" s="81"/>
      <c r="W59" s="565"/>
      <c r="X59" s="565"/>
      <c r="Y59" s="565"/>
      <c r="Z59" s="82"/>
      <c r="AA59" s="83"/>
      <c r="AB59" s="574"/>
    </row>
    <row r="60" spans="1:28" s="80" customFormat="1" ht="11.25" customHeight="1">
      <c r="A60" s="559"/>
      <c r="B60" s="84"/>
      <c r="C60" s="161"/>
      <c r="D60" s="566"/>
      <c r="E60" s="566"/>
      <c r="F60" s="566"/>
      <c r="G60" s="85"/>
      <c r="H60" s="135"/>
      <c r="I60" s="193" t="s">
        <v>20</v>
      </c>
      <c r="J60" s="245">
        <v>164733</v>
      </c>
      <c r="K60" s="245">
        <v>196718</v>
      </c>
      <c r="L60" s="245">
        <v>225578</v>
      </c>
      <c r="M60" s="247">
        <v>228499</v>
      </c>
      <c r="N60" s="245">
        <v>260182</v>
      </c>
      <c r="O60" s="245">
        <v>269405</v>
      </c>
      <c r="P60" s="245">
        <v>283504</v>
      </c>
      <c r="Q60" s="245">
        <v>252440</v>
      </c>
      <c r="R60" s="247">
        <v>302572</v>
      </c>
      <c r="S60" s="247">
        <v>260655</v>
      </c>
      <c r="T60" s="193" t="s">
        <v>20</v>
      </c>
      <c r="U60" s="84"/>
      <c r="V60" s="161"/>
      <c r="W60" s="566"/>
      <c r="X60" s="566"/>
      <c r="Y60" s="566"/>
      <c r="Z60" s="85"/>
      <c r="AA60" s="135"/>
      <c r="AB60" s="574"/>
    </row>
    <row r="61" spans="1:28" s="80" customFormat="1" ht="11.25" customHeight="1">
      <c r="A61" s="559"/>
      <c r="B61" s="81"/>
      <c r="C61" s="81"/>
      <c r="D61" s="564" t="s">
        <v>168</v>
      </c>
      <c r="E61" s="564" t="s">
        <v>244</v>
      </c>
      <c r="F61" s="564" t="s">
        <v>176</v>
      </c>
      <c r="G61" s="83"/>
      <c r="H61" s="83"/>
      <c r="I61" s="194" t="s">
        <v>10</v>
      </c>
      <c r="J61" s="248">
        <v>187450</v>
      </c>
      <c r="K61" s="248">
        <v>201474</v>
      </c>
      <c r="L61" s="248">
        <v>232628</v>
      </c>
      <c r="M61" s="246">
        <v>239791</v>
      </c>
      <c r="N61" s="248">
        <v>258541</v>
      </c>
      <c r="O61" s="248">
        <v>285721</v>
      </c>
      <c r="P61" s="248">
        <v>310853</v>
      </c>
      <c r="Q61" s="248">
        <v>314512</v>
      </c>
      <c r="R61" s="246">
        <v>292630</v>
      </c>
      <c r="S61" s="246">
        <v>282724</v>
      </c>
      <c r="T61" s="194" t="s">
        <v>10</v>
      </c>
      <c r="U61" s="81"/>
      <c r="V61" s="81"/>
      <c r="W61" s="564" t="s">
        <v>168</v>
      </c>
      <c r="X61" s="564" t="s">
        <v>244</v>
      </c>
      <c r="Y61" s="564" t="s">
        <v>176</v>
      </c>
      <c r="Z61" s="83"/>
      <c r="AA61" s="83"/>
      <c r="AB61" s="574"/>
    </row>
    <row r="62" spans="1:28" s="80" customFormat="1" ht="11.25" customHeight="1">
      <c r="A62" s="559"/>
      <c r="B62" s="81"/>
      <c r="C62" s="81"/>
      <c r="D62" s="565"/>
      <c r="E62" s="565"/>
      <c r="F62" s="565"/>
      <c r="G62" s="82"/>
      <c r="H62" s="83"/>
      <c r="I62" s="192" t="s">
        <v>11</v>
      </c>
      <c r="J62" s="245">
        <v>159000</v>
      </c>
      <c r="K62" s="245">
        <v>170907</v>
      </c>
      <c r="L62" s="245">
        <v>192563</v>
      </c>
      <c r="M62" s="247">
        <v>199579</v>
      </c>
      <c r="N62" s="245">
        <v>203675</v>
      </c>
      <c r="O62" s="245">
        <v>206608</v>
      </c>
      <c r="P62" s="245">
        <v>220182</v>
      </c>
      <c r="Q62" s="245">
        <v>223838</v>
      </c>
      <c r="R62" s="247">
        <v>221442</v>
      </c>
      <c r="S62" s="247">
        <v>240052</v>
      </c>
      <c r="T62" s="192" t="s">
        <v>11</v>
      </c>
      <c r="U62" s="81"/>
      <c r="V62" s="81"/>
      <c r="W62" s="565"/>
      <c r="X62" s="565"/>
      <c r="Y62" s="565"/>
      <c r="Z62" s="82"/>
      <c r="AA62" s="83"/>
      <c r="AB62" s="574"/>
    </row>
    <row r="63" spans="1:28" s="80" customFormat="1" ht="11.25" customHeight="1">
      <c r="A63" s="559"/>
      <c r="B63" s="84"/>
      <c r="C63" s="161"/>
      <c r="D63" s="566"/>
      <c r="E63" s="566"/>
      <c r="F63" s="566"/>
      <c r="G63" s="85"/>
      <c r="H63" s="135"/>
      <c r="I63" s="193" t="s">
        <v>20</v>
      </c>
      <c r="J63" s="245">
        <v>178915</v>
      </c>
      <c r="K63" s="245">
        <v>182370</v>
      </c>
      <c r="L63" s="245">
        <v>218891</v>
      </c>
      <c r="M63" s="247">
        <v>227092</v>
      </c>
      <c r="N63" s="245">
        <v>242230</v>
      </c>
      <c r="O63" s="245">
        <v>261234</v>
      </c>
      <c r="P63" s="245">
        <v>282954</v>
      </c>
      <c r="Q63" s="245">
        <v>291316</v>
      </c>
      <c r="R63" s="247">
        <v>269666</v>
      </c>
      <c r="S63" s="247">
        <v>271494</v>
      </c>
      <c r="T63" s="193" t="s">
        <v>20</v>
      </c>
      <c r="U63" s="84"/>
      <c r="V63" s="161"/>
      <c r="W63" s="566"/>
      <c r="X63" s="566"/>
      <c r="Y63" s="566"/>
      <c r="Z63" s="85"/>
      <c r="AA63" s="135"/>
      <c r="AB63" s="574"/>
    </row>
    <row r="64" spans="1:28" s="80" customFormat="1" ht="11.25" customHeight="1">
      <c r="A64" s="559"/>
      <c r="B64" s="81"/>
      <c r="C64" s="81"/>
      <c r="D64" s="564" t="s">
        <v>169</v>
      </c>
      <c r="E64" s="564" t="s">
        <v>244</v>
      </c>
      <c r="F64" s="564" t="s">
        <v>177</v>
      </c>
      <c r="G64" s="83"/>
      <c r="H64" s="83"/>
      <c r="I64" s="194" t="s">
        <v>10</v>
      </c>
      <c r="J64" s="248">
        <v>0</v>
      </c>
      <c r="K64" s="248">
        <v>186847</v>
      </c>
      <c r="L64" s="248">
        <v>206689</v>
      </c>
      <c r="M64" s="246">
        <v>201750</v>
      </c>
      <c r="N64" s="248">
        <v>269459</v>
      </c>
      <c r="O64" s="248">
        <v>276454</v>
      </c>
      <c r="P64" s="248">
        <v>285964</v>
      </c>
      <c r="Q64" s="248">
        <v>311891</v>
      </c>
      <c r="R64" s="246">
        <v>362756</v>
      </c>
      <c r="S64" s="246">
        <v>230000</v>
      </c>
      <c r="T64" s="194" t="s">
        <v>10</v>
      </c>
      <c r="U64" s="81"/>
      <c r="V64" s="81"/>
      <c r="W64" s="564" t="s">
        <v>169</v>
      </c>
      <c r="X64" s="564" t="s">
        <v>244</v>
      </c>
      <c r="Y64" s="564" t="s">
        <v>177</v>
      </c>
      <c r="Z64" s="83"/>
      <c r="AA64" s="83"/>
      <c r="AB64" s="574"/>
    </row>
    <row r="65" spans="1:28" s="80" customFormat="1" ht="11.25" customHeight="1">
      <c r="A65" s="559"/>
      <c r="B65" s="81"/>
      <c r="C65" s="81"/>
      <c r="D65" s="565"/>
      <c r="E65" s="565"/>
      <c r="F65" s="565"/>
      <c r="G65" s="82"/>
      <c r="H65" s="83"/>
      <c r="I65" s="192" t="s">
        <v>11</v>
      </c>
      <c r="J65" s="245">
        <v>174000</v>
      </c>
      <c r="K65" s="245">
        <v>204000</v>
      </c>
      <c r="L65" s="245">
        <v>197831</v>
      </c>
      <c r="M65" s="247">
        <v>165000</v>
      </c>
      <c r="N65" s="245">
        <v>209447</v>
      </c>
      <c r="O65" s="245">
        <v>242333</v>
      </c>
      <c r="P65" s="245">
        <v>239061</v>
      </c>
      <c r="Q65" s="245">
        <v>238600</v>
      </c>
      <c r="R65" s="247">
        <v>220000</v>
      </c>
      <c r="S65" s="247">
        <v>231000</v>
      </c>
      <c r="T65" s="192" t="s">
        <v>11</v>
      </c>
      <c r="U65" s="81"/>
      <c r="V65" s="81"/>
      <c r="W65" s="565"/>
      <c r="X65" s="565"/>
      <c r="Y65" s="565"/>
      <c r="Z65" s="82"/>
      <c r="AA65" s="83"/>
      <c r="AB65" s="574"/>
    </row>
    <row r="66" spans="1:28" s="80" customFormat="1" ht="11.25" customHeight="1">
      <c r="A66" s="559"/>
      <c r="B66" s="84"/>
      <c r="C66" s="161"/>
      <c r="D66" s="566"/>
      <c r="E66" s="566"/>
      <c r="F66" s="566"/>
      <c r="G66" s="85"/>
      <c r="H66" s="135"/>
      <c r="I66" s="193" t="s">
        <v>20</v>
      </c>
      <c r="J66" s="245">
        <v>174000</v>
      </c>
      <c r="K66" s="245">
        <v>194198</v>
      </c>
      <c r="L66" s="245">
        <v>202752</v>
      </c>
      <c r="M66" s="247">
        <v>194400</v>
      </c>
      <c r="N66" s="245">
        <v>251455</v>
      </c>
      <c r="O66" s="245">
        <v>266218</v>
      </c>
      <c r="P66" s="245">
        <v>267203</v>
      </c>
      <c r="Q66" s="245">
        <v>281353</v>
      </c>
      <c r="R66" s="247">
        <v>338963</v>
      </c>
      <c r="S66" s="247">
        <v>230250</v>
      </c>
      <c r="T66" s="193" t="s">
        <v>20</v>
      </c>
      <c r="U66" s="84"/>
      <c r="V66" s="161"/>
      <c r="W66" s="566"/>
      <c r="X66" s="566"/>
      <c r="Y66" s="566"/>
      <c r="Z66" s="85"/>
      <c r="AA66" s="135"/>
      <c r="AB66" s="574"/>
    </row>
    <row r="67" spans="1:28" s="80" customFormat="1" ht="11.25" customHeight="1">
      <c r="A67" s="559"/>
      <c r="B67" s="81"/>
      <c r="C67" s="81"/>
      <c r="D67" s="564" t="s">
        <v>170</v>
      </c>
      <c r="E67" s="564" t="s">
        <v>244</v>
      </c>
      <c r="F67" s="564" t="s">
        <v>178</v>
      </c>
      <c r="G67" s="83"/>
      <c r="H67" s="83"/>
      <c r="I67" s="194" t="s">
        <v>10</v>
      </c>
      <c r="J67" s="248">
        <v>196553.66666666666</v>
      </c>
      <c r="K67" s="248">
        <v>188821.72727272726</v>
      </c>
      <c r="L67" s="248">
        <v>218282</v>
      </c>
      <c r="M67" s="246">
        <v>231597.18181818182</v>
      </c>
      <c r="N67" s="248">
        <v>277966.2727272727</v>
      </c>
      <c r="O67" s="248">
        <v>256381.83333333334</v>
      </c>
      <c r="P67" s="248">
        <v>288176</v>
      </c>
      <c r="Q67" s="248">
        <v>300590.1</v>
      </c>
      <c r="R67" s="246">
        <v>308907.36363636365</v>
      </c>
      <c r="S67" s="246">
        <v>269601</v>
      </c>
      <c r="T67" s="194" t="s">
        <v>10</v>
      </c>
      <c r="U67" s="81"/>
      <c r="V67" s="81"/>
      <c r="W67" s="564" t="s">
        <v>170</v>
      </c>
      <c r="X67" s="564" t="s">
        <v>244</v>
      </c>
      <c r="Y67" s="564" t="s">
        <v>178</v>
      </c>
      <c r="Z67" s="83"/>
      <c r="AA67" s="83"/>
      <c r="AB67" s="574"/>
    </row>
    <row r="68" spans="1:28" s="80" customFormat="1" ht="11.25" customHeight="1">
      <c r="A68" s="559"/>
      <c r="B68" s="81"/>
      <c r="C68" s="81"/>
      <c r="D68" s="565"/>
      <c r="E68" s="565"/>
      <c r="F68" s="565"/>
      <c r="G68" s="82"/>
      <c r="H68" s="83"/>
      <c r="I68" s="192" t="s">
        <v>11</v>
      </c>
      <c r="J68" s="245">
        <v>166208.6</v>
      </c>
      <c r="K68" s="245">
        <v>185440.3</v>
      </c>
      <c r="L68" s="245">
        <v>193800</v>
      </c>
      <c r="M68" s="247">
        <v>229193</v>
      </c>
      <c r="N68" s="245">
        <v>233484.6</v>
      </c>
      <c r="O68" s="245">
        <v>224368</v>
      </c>
      <c r="P68" s="245">
        <v>249678.5</v>
      </c>
      <c r="Q68" s="245">
        <v>236702.8</v>
      </c>
      <c r="R68" s="247">
        <v>248692</v>
      </c>
      <c r="S68" s="247">
        <v>216630</v>
      </c>
      <c r="T68" s="192" t="s">
        <v>11</v>
      </c>
      <c r="U68" s="81"/>
      <c r="V68" s="81"/>
      <c r="W68" s="565"/>
      <c r="X68" s="565"/>
      <c r="Y68" s="565"/>
      <c r="Z68" s="82"/>
      <c r="AA68" s="83"/>
      <c r="AB68" s="574"/>
    </row>
    <row r="69" spans="1:28" s="80" customFormat="1" ht="11.25" customHeight="1">
      <c r="A69" s="559"/>
      <c r="B69" s="84"/>
      <c r="C69" s="161"/>
      <c r="D69" s="566"/>
      <c r="E69" s="566"/>
      <c r="F69" s="566"/>
      <c r="G69" s="85"/>
      <c r="H69" s="135"/>
      <c r="I69" s="193" t="s">
        <v>20</v>
      </c>
      <c r="J69" s="245">
        <v>177588</v>
      </c>
      <c r="K69" s="245">
        <v>187211.52380952382</v>
      </c>
      <c r="L69" s="245">
        <v>209641.29411764705</v>
      </c>
      <c r="M69" s="247">
        <v>230584.8947368421</v>
      </c>
      <c r="N69" s="245">
        <v>256784.52380952382</v>
      </c>
      <c r="O69" s="245">
        <v>246966</v>
      </c>
      <c r="P69" s="245">
        <v>272777</v>
      </c>
      <c r="Q69" s="245">
        <v>268646.45</v>
      </c>
      <c r="R69" s="247">
        <v>290090.0625</v>
      </c>
      <c r="S69" s="247">
        <v>250338.81818181818</v>
      </c>
      <c r="T69" s="193" t="s">
        <v>20</v>
      </c>
      <c r="U69" s="84"/>
      <c r="V69" s="161"/>
      <c r="W69" s="566"/>
      <c r="X69" s="566"/>
      <c r="Y69" s="566"/>
      <c r="Z69" s="85"/>
      <c r="AA69" s="135"/>
      <c r="AB69" s="574"/>
    </row>
    <row r="70" spans="1:28" s="80" customFormat="1" ht="11.25" customHeight="1">
      <c r="A70" s="559"/>
      <c r="B70" s="81"/>
      <c r="C70" s="81"/>
      <c r="D70" s="83"/>
      <c r="E70" s="83"/>
      <c r="F70" s="83"/>
      <c r="G70" s="83"/>
      <c r="H70" s="83"/>
      <c r="I70" s="194" t="s">
        <v>10</v>
      </c>
      <c r="J70" s="248">
        <v>158110</v>
      </c>
      <c r="K70" s="248">
        <v>208307</v>
      </c>
      <c r="L70" s="248">
        <v>228897</v>
      </c>
      <c r="M70" s="246">
        <v>253719</v>
      </c>
      <c r="N70" s="248">
        <v>332163</v>
      </c>
      <c r="O70" s="248">
        <v>343902</v>
      </c>
      <c r="P70" s="248">
        <v>424580</v>
      </c>
      <c r="Q70" s="248">
        <v>666880</v>
      </c>
      <c r="R70" s="246">
        <v>485795</v>
      </c>
      <c r="S70" s="246">
        <v>1578702</v>
      </c>
      <c r="T70" s="194" t="s">
        <v>10</v>
      </c>
      <c r="U70" s="81"/>
      <c r="V70" s="81"/>
      <c r="W70" s="83"/>
      <c r="X70" s="83"/>
      <c r="Y70" s="83"/>
      <c r="Z70" s="83"/>
      <c r="AA70" s="83"/>
      <c r="AB70" s="574"/>
    </row>
    <row r="71" spans="1:28" s="80" customFormat="1" ht="11.25" customHeight="1">
      <c r="A71" s="559"/>
      <c r="B71" s="81"/>
      <c r="C71" s="81"/>
      <c r="D71" s="565" t="s">
        <v>166</v>
      </c>
      <c r="E71" s="565"/>
      <c r="F71" s="565"/>
      <c r="G71" s="82"/>
      <c r="H71" s="83"/>
      <c r="I71" s="192" t="s">
        <v>11</v>
      </c>
      <c r="J71" s="245">
        <v>172542</v>
      </c>
      <c r="K71" s="245">
        <v>200779</v>
      </c>
      <c r="L71" s="245">
        <v>206490</v>
      </c>
      <c r="M71" s="247">
        <v>213477</v>
      </c>
      <c r="N71" s="245">
        <v>226577</v>
      </c>
      <c r="O71" s="245">
        <v>252920</v>
      </c>
      <c r="P71" s="245">
        <v>253568</v>
      </c>
      <c r="Q71" s="245">
        <v>254015</v>
      </c>
      <c r="R71" s="247">
        <v>259208</v>
      </c>
      <c r="S71" s="247">
        <v>550000</v>
      </c>
      <c r="T71" s="192" t="s">
        <v>11</v>
      </c>
      <c r="U71" s="81"/>
      <c r="V71" s="81"/>
      <c r="W71" s="565" t="s">
        <v>166</v>
      </c>
      <c r="X71" s="565"/>
      <c r="Y71" s="565"/>
      <c r="Z71" s="82"/>
      <c r="AA71" s="83"/>
      <c r="AB71" s="574"/>
    </row>
    <row r="72" spans="1:28" s="80" customFormat="1" ht="11.25" customHeight="1">
      <c r="A72" s="587"/>
      <c r="B72" s="86"/>
      <c r="C72" s="86"/>
      <c r="D72" s="87"/>
      <c r="E72" s="87"/>
      <c r="F72" s="87"/>
      <c r="G72" s="87"/>
      <c r="H72" s="87"/>
      <c r="I72" s="195" t="s">
        <v>20</v>
      </c>
      <c r="J72" s="249">
        <v>162921</v>
      </c>
      <c r="K72" s="249">
        <v>205081</v>
      </c>
      <c r="L72" s="249">
        <v>217693</v>
      </c>
      <c r="M72" s="328">
        <v>233598</v>
      </c>
      <c r="N72" s="249">
        <v>285236</v>
      </c>
      <c r="O72" s="249">
        <v>303466</v>
      </c>
      <c r="P72" s="249">
        <v>348575</v>
      </c>
      <c r="Q72" s="249">
        <v>483384</v>
      </c>
      <c r="R72" s="328">
        <v>385090</v>
      </c>
      <c r="S72" s="328">
        <v>1321527</v>
      </c>
      <c r="T72" s="195" t="s">
        <v>20</v>
      </c>
      <c r="U72" s="86"/>
      <c r="V72" s="86"/>
      <c r="W72" s="87"/>
      <c r="X72" s="87"/>
      <c r="Y72" s="87"/>
      <c r="Z72" s="87"/>
      <c r="AA72" s="87"/>
      <c r="AB72" s="575"/>
    </row>
    <row r="73" ht="13.5" customHeight="1">
      <c r="A73" s="47" t="s">
        <v>34</v>
      </c>
    </row>
  </sheetData>
  <sheetProtection/>
  <mergeCells count="70">
    <mergeCell ref="V46:Z48"/>
    <mergeCell ref="V49:Z51"/>
    <mergeCell ref="A10:A54"/>
    <mergeCell ref="C10:G12"/>
    <mergeCell ref="V10:Z12"/>
    <mergeCell ref="C25:G27"/>
    <mergeCell ref="C16:G18"/>
    <mergeCell ref="C22:G24"/>
    <mergeCell ref="V22:Z24"/>
    <mergeCell ref="V37:Z39"/>
    <mergeCell ref="V25:Z27"/>
    <mergeCell ref="C34:G36"/>
    <mergeCell ref="C37:G39"/>
    <mergeCell ref="V31:Z33"/>
    <mergeCell ref="V43:Z45"/>
    <mergeCell ref="W71:Y71"/>
    <mergeCell ref="W64:W66"/>
    <mergeCell ref="X64:X66"/>
    <mergeCell ref="Y64:Y66"/>
    <mergeCell ref="W67:W69"/>
    <mergeCell ref="X67:X69"/>
    <mergeCell ref="Y67:Y69"/>
    <mergeCell ref="D71:F71"/>
    <mergeCell ref="F67:F69"/>
    <mergeCell ref="E67:E69"/>
    <mergeCell ref="D67:D69"/>
    <mergeCell ref="D61:D63"/>
    <mergeCell ref="F64:F66"/>
    <mergeCell ref="E64:E66"/>
    <mergeCell ref="D64:D66"/>
    <mergeCell ref="X61:X63"/>
    <mergeCell ref="F61:F63"/>
    <mergeCell ref="W61:W63"/>
    <mergeCell ref="F58:F60"/>
    <mergeCell ref="E58:E60"/>
    <mergeCell ref="E61:E63"/>
    <mergeCell ref="Y61:Y63"/>
    <mergeCell ref="Y58:Y60"/>
    <mergeCell ref="W58:W60"/>
    <mergeCell ref="X58:X60"/>
    <mergeCell ref="A1:N1"/>
    <mergeCell ref="O1:AB1"/>
    <mergeCell ref="V16:Z18"/>
    <mergeCell ref="V19:Z21"/>
    <mergeCell ref="C13:G15"/>
    <mergeCell ref="A4:H6"/>
    <mergeCell ref="U4:AB6"/>
    <mergeCell ref="AB10:AB54"/>
    <mergeCell ref="V7:Z9"/>
    <mergeCell ref="V34:Z36"/>
    <mergeCell ref="V13:Z15"/>
    <mergeCell ref="C7:G9"/>
    <mergeCell ref="AB58:AB72"/>
    <mergeCell ref="T3:AB3"/>
    <mergeCell ref="A3:I3"/>
    <mergeCell ref="C46:G48"/>
    <mergeCell ref="C43:G45"/>
    <mergeCell ref="V28:Z30"/>
    <mergeCell ref="C19:G21"/>
    <mergeCell ref="A58:A72"/>
    <mergeCell ref="D58:D60"/>
    <mergeCell ref="C40:G42"/>
    <mergeCell ref="C49:G51"/>
    <mergeCell ref="C28:G30"/>
    <mergeCell ref="V40:Z42"/>
    <mergeCell ref="C31:G33"/>
    <mergeCell ref="C55:G57"/>
    <mergeCell ref="V55:Z57"/>
    <mergeCell ref="C52:G54"/>
    <mergeCell ref="V52:Z54"/>
  </mergeCells>
  <printOptions/>
  <pageMargins left="0.5905511811023623" right="0.5905511811023623" top="0.7874015748031497" bottom="0.7874015748031497" header="0.5118110236220472" footer="0.5118110236220472"/>
  <pageSetup horizontalDpi="600" verticalDpi="600" orientation="portrait" paperSize="9" r:id="rId1"/>
  <colBreaks count="1" manualBreakCount="1">
    <brk id="14" max="63" man="1"/>
  </colBreaks>
</worksheet>
</file>

<file path=xl/worksheets/sheet13.xml><?xml version="1.0" encoding="utf-8"?>
<worksheet xmlns="http://schemas.openxmlformats.org/spreadsheetml/2006/main" xmlns:r="http://schemas.openxmlformats.org/officeDocument/2006/relationships">
  <dimension ref="A1:Q48"/>
  <sheetViews>
    <sheetView showGridLines="0" zoomScalePageLayoutView="0" workbookViewId="0" topLeftCell="A1">
      <pane xSplit="8" ySplit="4" topLeftCell="I5" activePane="bottomRight" state="frozen"/>
      <selection pane="topLeft" activeCell="A2" sqref="A2"/>
      <selection pane="topRight" activeCell="A2" sqref="A2"/>
      <selection pane="bottomLeft" activeCell="A2" sqref="A2"/>
      <selection pane="bottomRight" activeCell="A2" sqref="A2"/>
    </sheetView>
  </sheetViews>
  <sheetFormatPr defaultColWidth="8.875" defaultRowHeight="13.5" customHeight="1"/>
  <cols>
    <col min="1" max="1" width="2.625" style="80" customWidth="1"/>
    <col min="2" max="2" width="1.12109375" style="80" customWidth="1"/>
    <col min="3" max="3" width="1.625" style="80" customWidth="1"/>
    <col min="4" max="4" width="5.50390625" style="80" customWidth="1"/>
    <col min="5" max="5" width="2.625" style="80" customWidth="1"/>
    <col min="6" max="6" width="5.50390625" style="80" customWidth="1"/>
    <col min="7" max="7" width="1.625" style="80" customWidth="1"/>
    <col min="8" max="8" width="1.12109375" style="80" customWidth="1"/>
    <col min="9" max="17" width="7.75390625" style="47" customWidth="1"/>
    <col min="18" max="16384" width="8.875" style="47" customWidth="1"/>
  </cols>
  <sheetData>
    <row r="1" spans="1:17" ht="19.5" customHeight="1">
      <c r="A1" s="588" t="s">
        <v>308</v>
      </c>
      <c r="B1" s="588"/>
      <c r="C1" s="588"/>
      <c r="D1" s="588"/>
      <c r="E1" s="588"/>
      <c r="F1" s="588"/>
      <c r="G1" s="588"/>
      <c r="H1" s="588"/>
      <c r="I1" s="588"/>
      <c r="J1" s="588"/>
      <c r="K1" s="588"/>
      <c r="L1" s="588"/>
      <c r="M1" s="588"/>
      <c r="N1" s="588"/>
      <c r="O1" s="588"/>
      <c r="P1" s="588"/>
      <c r="Q1" s="588"/>
    </row>
    <row r="2" spans="1:17" ht="13.5" customHeight="1">
      <c r="A2" s="89" t="s">
        <v>624</v>
      </c>
      <c r="B2" s="89"/>
      <c r="C2" s="89"/>
      <c r="D2" s="89"/>
      <c r="E2" s="90"/>
      <c r="F2" s="90"/>
      <c r="G2" s="90"/>
      <c r="H2" s="90"/>
      <c r="M2" s="49"/>
      <c r="Q2" s="50" t="s">
        <v>608</v>
      </c>
    </row>
    <row r="3" spans="1:17" ht="15" customHeight="1">
      <c r="A3" s="529" t="s">
        <v>163</v>
      </c>
      <c r="B3" s="530"/>
      <c r="C3" s="530"/>
      <c r="D3" s="530"/>
      <c r="E3" s="530"/>
      <c r="F3" s="530"/>
      <c r="G3" s="530"/>
      <c r="H3" s="531"/>
      <c r="I3" s="614" t="s">
        <v>39</v>
      </c>
      <c r="J3" s="615"/>
      <c r="K3" s="615"/>
      <c r="L3" s="615" t="s">
        <v>117</v>
      </c>
      <c r="M3" s="615"/>
      <c r="N3" s="615"/>
      <c r="O3" s="615" t="s">
        <v>118</v>
      </c>
      <c r="P3" s="615"/>
      <c r="Q3" s="616"/>
    </row>
    <row r="4" spans="1:17" ht="15" customHeight="1">
      <c r="A4" s="532"/>
      <c r="B4" s="533"/>
      <c r="C4" s="533"/>
      <c r="D4" s="533"/>
      <c r="E4" s="533"/>
      <c r="F4" s="533"/>
      <c r="G4" s="533"/>
      <c r="H4" s="534"/>
      <c r="I4" s="52" t="s">
        <v>10</v>
      </c>
      <c r="J4" s="52" t="s">
        <v>11</v>
      </c>
      <c r="K4" s="52" t="s">
        <v>20</v>
      </c>
      <c r="L4" s="52" t="s">
        <v>10</v>
      </c>
      <c r="M4" s="52" t="s">
        <v>11</v>
      </c>
      <c r="N4" s="52" t="s">
        <v>20</v>
      </c>
      <c r="O4" s="52" t="s">
        <v>10</v>
      </c>
      <c r="P4" s="52" t="s">
        <v>11</v>
      </c>
      <c r="Q4" s="53" t="s">
        <v>20</v>
      </c>
    </row>
    <row r="5" spans="1:17" ht="15" customHeight="1">
      <c r="A5" s="554" t="s">
        <v>315</v>
      </c>
      <c r="B5" s="555"/>
      <c r="C5" s="555"/>
      <c r="D5" s="555"/>
      <c r="E5" s="555"/>
      <c r="F5" s="555"/>
      <c r="G5" s="555"/>
      <c r="H5" s="556"/>
      <c r="I5" s="353">
        <v>1043</v>
      </c>
      <c r="J5" s="353">
        <v>943</v>
      </c>
      <c r="K5" s="353">
        <v>982</v>
      </c>
      <c r="L5" s="353">
        <v>9755</v>
      </c>
      <c r="M5" s="353">
        <v>8015</v>
      </c>
      <c r="N5" s="353">
        <v>9082</v>
      </c>
      <c r="O5" s="353">
        <v>10919</v>
      </c>
      <c r="P5" s="354">
        <v>8116</v>
      </c>
      <c r="Q5" s="355">
        <v>9900</v>
      </c>
    </row>
    <row r="6" spans="1:17" ht="15" customHeight="1">
      <c r="A6" s="557" t="s">
        <v>165</v>
      </c>
      <c r="B6" s="94"/>
      <c r="C6" s="560" t="s">
        <v>454</v>
      </c>
      <c r="D6" s="560"/>
      <c r="E6" s="560"/>
      <c r="F6" s="560"/>
      <c r="G6" s="560"/>
      <c r="H6" s="79"/>
      <c r="I6" s="356">
        <v>0</v>
      </c>
      <c r="J6" s="356">
        <v>889</v>
      </c>
      <c r="K6" s="356">
        <v>889</v>
      </c>
      <c r="L6" s="356">
        <v>0</v>
      </c>
      <c r="M6" s="356">
        <v>0</v>
      </c>
      <c r="N6" s="356">
        <v>0</v>
      </c>
      <c r="O6" s="356">
        <v>0</v>
      </c>
      <c r="P6" s="357">
        <v>0</v>
      </c>
      <c r="Q6" s="355">
        <v>0</v>
      </c>
    </row>
    <row r="7" spans="1:17" ht="15" customHeight="1">
      <c r="A7" s="558"/>
      <c r="B7" s="98"/>
      <c r="C7" s="548" t="s">
        <v>502</v>
      </c>
      <c r="D7" s="548"/>
      <c r="E7" s="548"/>
      <c r="F7" s="548"/>
      <c r="G7" s="548"/>
      <c r="H7" s="83"/>
      <c r="I7" s="358">
        <v>0</v>
      </c>
      <c r="J7" s="358">
        <v>0</v>
      </c>
      <c r="K7" s="358">
        <v>0</v>
      </c>
      <c r="L7" s="358">
        <v>0</v>
      </c>
      <c r="M7" s="358">
        <v>0</v>
      </c>
      <c r="N7" s="358">
        <v>0</v>
      </c>
      <c r="O7" s="358">
        <v>0</v>
      </c>
      <c r="P7" s="359">
        <v>0</v>
      </c>
      <c r="Q7" s="360">
        <v>0</v>
      </c>
    </row>
    <row r="8" spans="1:17" ht="15" customHeight="1">
      <c r="A8" s="559"/>
      <c r="B8" s="95"/>
      <c r="C8" s="550" t="s">
        <v>503</v>
      </c>
      <c r="D8" s="550"/>
      <c r="E8" s="550"/>
      <c r="F8" s="550"/>
      <c r="G8" s="550"/>
      <c r="H8" s="83"/>
      <c r="I8" s="356">
        <v>913</v>
      </c>
      <c r="J8" s="356">
        <v>933</v>
      </c>
      <c r="K8" s="356">
        <v>927</v>
      </c>
      <c r="L8" s="356">
        <v>10000</v>
      </c>
      <c r="M8" s="356">
        <v>8000</v>
      </c>
      <c r="N8" s="356">
        <v>9000</v>
      </c>
      <c r="O8" s="358">
        <v>11500</v>
      </c>
      <c r="P8" s="359">
        <v>0</v>
      </c>
      <c r="Q8" s="360">
        <v>11500</v>
      </c>
    </row>
    <row r="9" spans="1:17" ht="15" customHeight="1">
      <c r="A9" s="559"/>
      <c r="B9" s="96"/>
      <c r="C9" s="550" t="s">
        <v>504</v>
      </c>
      <c r="D9" s="550"/>
      <c r="E9" s="550"/>
      <c r="F9" s="550"/>
      <c r="G9" s="550"/>
      <c r="H9" s="83"/>
      <c r="I9" s="356">
        <v>917</v>
      </c>
      <c r="J9" s="356">
        <v>879</v>
      </c>
      <c r="K9" s="356">
        <v>893</v>
      </c>
      <c r="L9" s="356">
        <v>0</v>
      </c>
      <c r="M9" s="356">
        <v>0</v>
      </c>
      <c r="N9" s="356">
        <v>0</v>
      </c>
      <c r="O9" s="358">
        <v>10635</v>
      </c>
      <c r="P9" s="359">
        <v>9250</v>
      </c>
      <c r="Q9" s="360">
        <v>9943</v>
      </c>
    </row>
    <row r="10" spans="1:17" ht="15" customHeight="1">
      <c r="A10" s="559"/>
      <c r="B10" s="96"/>
      <c r="C10" s="544" t="s">
        <v>559</v>
      </c>
      <c r="D10" s="544"/>
      <c r="E10" s="544"/>
      <c r="F10" s="544"/>
      <c r="G10" s="544"/>
      <c r="H10" s="82"/>
      <c r="I10" s="356">
        <v>0</v>
      </c>
      <c r="J10" s="356">
        <v>0</v>
      </c>
      <c r="K10" s="356">
        <v>0</v>
      </c>
      <c r="L10" s="358">
        <v>0</v>
      </c>
      <c r="M10" s="358">
        <v>0</v>
      </c>
      <c r="N10" s="358">
        <v>0</v>
      </c>
      <c r="O10" s="358">
        <v>0</v>
      </c>
      <c r="P10" s="359">
        <v>0</v>
      </c>
      <c r="Q10" s="360">
        <v>0</v>
      </c>
    </row>
    <row r="11" spans="1:17" ht="15" customHeight="1">
      <c r="A11" s="559"/>
      <c r="B11" s="96"/>
      <c r="C11" s="546" t="s">
        <v>505</v>
      </c>
      <c r="D11" s="546"/>
      <c r="E11" s="546"/>
      <c r="F11" s="546"/>
      <c r="G11" s="546"/>
      <c r="H11" s="82"/>
      <c r="I11" s="358">
        <v>0</v>
      </c>
      <c r="J11" s="356">
        <v>0</v>
      </c>
      <c r="K11" s="356">
        <v>0</v>
      </c>
      <c r="L11" s="358">
        <v>0</v>
      </c>
      <c r="M11" s="358">
        <v>0</v>
      </c>
      <c r="N11" s="358">
        <v>0</v>
      </c>
      <c r="O11" s="358">
        <v>0</v>
      </c>
      <c r="P11" s="359">
        <v>0</v>
      </c>
      <c r="Q11" s="360">
        <v>0</v>
      </c>
    </row>
    <row r="12" spans="1:17" ht="15" customHeight="1">
      <c r="A12" s="559"/>
      <c r="B12" s="96"/>
      <c r="C12" s="550" t="s">
        <v>506</v>
      </c>
      <c r="D12" s="550"/>
      <c r="E12" s="550"/>
      <c r="F12" s="550"/>
      <c r="G12" s="550"/>
      <c r="H12" s="83"/>
      <c r="I12" s="356">
        <v>893</v>
      </c>
      <c r="J12" s="356">
        <v>910</v>
      </c>
      <c r="K12" s="356">
        <v>902</v>
      </c>
      <c r="L12" s="356">
        <v>9406</v>
      </c>
      <c r="M12" s="358">
        <v>8198</v>
      </c>
      <c r="N12" s="356">
        <v>8802</v>
      </c>
      <c r="O12" s="358">
        <v>0</v>
      </c>
      <c r="P12" s="359">
        <v>0</v>
      </c>
      <c r="Q12" s="360">
        <v>0</v>
      </c>
    </row>
    <row r="13" spans="1:17" ht="15" customHeight="1">
      <c r="A13" s="559"/>
      <c r="B13" s="96"/>
      <c r="C13" s="546" t="s">
        <v>507</v>
      </c>
      <c r="D13" s="546"/>
      <c r="E13" s="546"/>
      <c r="F13" s="546"/>
      <c r="G13" s="546"/>
      <c r="H13" s="83"/>
      <c r="I13" s="356">
        <v>948</v>
      </c>
      <c r="J13" s="356">
        <v>925</v>
      </c>
      <c r="K13" s="356">
        <v>935</v>
      </c>
      <c r="L13" s="356">
        <v>11112</v>
      </c>
      <c r="M13" s="358">
        <v>12554</v>
      </c>
      <c r="N13" s="356">
        <v>11400</v>
      </c>
      <c r="O13" s="358">
        <v>0</v>
      </c>
      <c r="P13" s="359">
        <v>8000</v>
      </c>
      <c r="Q13" s="360">
        <v>8000</v>
      </c>
    </row>
    <row r="14" spans="1:17" ht="15" customHeight="1">
      <c r="A14" s="559"/>
      <c r="B14" s="96"/>
      <c r="C14" s="550" t="s">
        <v>508</v>
      </c>
      <c r="D14" s="550"/>
      <c r="E14" s="550"/>
      <c r="F14" s="550"/>
      <c r="G14" s="550"/>
      <c r="H14" s="83"/>
      <c r="I14" s="356">
        <v>0</v>
      </c>
      <c r="J14" s="356">
        <v>889</v>
      </c>
      <c r="K14" s="356">
        <v>889</v>
      </c>
      <c r="L14" s="358">
        <v>10900</v>
      </c>
      <c r="M14" s="358">
        <v>8000</v>
      </c>
      <c r="N14" s="358">
        <v>9450</v>
      </c>
      <c r="O14" s="358">
        <v>0</v>
      </c>
      <c r="P14" s="359">
        <v>0</v>
      </c>
      <c r="Q14" s="360">
        <v>0</v>
      </c>
    </row>
    <row r="15" spans="1:17" ht="15" customHeight="1">
      <c r="A15" s="559"/>
      <c r="B15" s="96"/>
      <c r="C15" s="545" t="s">
        <v>509</v>
      </c>
      <c r="D15" s="545"/>
      <c r="E15" s="545"/>
      <c r="F15" s="545"/>
      <c r="G15" s="545"/>
      <c r="H15" s="83"/>
      <c r="I15" s="356">
        <v>920</v>
      </c>
      <c r="J15" s="356">
        <v>908</v>
      </c>
      <c r="K15" s="356">
        <v>913</v>
      </c>
      <c r="L15" s="356">
        <v>7600</v>
      </c>
      <c r="M15" s="356">
        <v>7600</v>
      </c>
      <c r="N15" s="356">
        <v>7600</v>
      </c>
      <c r="O15" s="358">
        <v>11500</v>
      </c>
      <c r="P15" s="359">
        <v>0</v>
      </c>
      <c r="Q15" s="360">
        <v>11500</v>
      </c>
    </row>
    <row r="16" spans="1:17" ht="15" customHeight="1">
      <c r="A16" s="559"/>
      <c r="B16" s="96"/>
      <c r="C16" s="552" t="s">
        <v>510</v>
      </c>
      <c r="D16" s="552"/>
      <c r="E16" s="552"/>
      <c r="F16" s="552"/>
      <c r="G16" s="552"/>
      <c r="H16" s="83"/>
      <c r="I16" s="358">
        <v>1100</v>
      </c>
      <c r="J16" s="356">
        <v>942</v>
      </c>
      <c r="K16" s="356">
        <v>981</v>
      </c>
      <c r="L16" s="356">
        <v>8700</v>
      </c>
      <c r="M16" s="358">
        <v>5040</v>
      </c>
      <c r="N16" s="356">
        <v>6870</v>
      </c>
      <c r="O16" s="358">
        <v>12000</v>
      </c>
      <c r="P16" s="359">
        <v>0</v>
      </c>
      <c r="Q16" s="360">
        <v>12000</v>
      </c>
    </row>
    <row r="17" spans="1:17" ht="15" customHeight="1">
      <c r="A17" s="559"/>
      <c r="B17" s="96"/>
      <c r="C17" s="544" t="s">
        <v>511</v>
      </c>
      <c r="D17" s="544"/>
      <c r="E17" s="544"/>
      <c r="F17" s="544"/>
      <c r="G17" s="544"/>
      <c r="H17" s="83"/>
      <c r="I17" s="356">
        <v>899</v>
      </c>
      <c r="J17" s="356">
        <v>888</v>
      </c>
      <c r="K17" s="356">
        <v>892</v>
      </c>
      <c r="L17" s="356">
        <v>0</v>
      </c>
      <c r="M17" s="356">
        <v>0</v>
      </c>
      <c r="N17" s="356">
        <v>0</v>
      </c>
      <c r="O17" s="358">
        <v>0</v>
      </c>
      <c r="P17" s="359">
        <v>0</v>
      </c>
      <c r="Q17" s="360">
        <v>0</v>
      </c>
    </row>
    <row r="18" spans="1:17" ht="15" customHeight="1">
      <c r="A18" s="559"/>
      <c r="B18" s="96"/>
      <c r="C18" s="551" t="s">
        <v>512</v>
      </c>
      <c r="D18" s="551"/>
      <c r="E18" s="551"/>
      <c r="F18" s="551"/>
      <c r="G18" s="551"/>
      <c r="H18" s="83"/>
      <c r="I18" s="356">
        <v>903</v>
      </c>
      <c r="J18" s="356">
        <v>888</v>
      </c>
      <c r="K18" s="356">
        <v>892</v>
      </c>
      <c r="L18" s="356">
        <v>0</v>
      </c>
      <c r="M18" s="356">
        <v>0</v>
      </c>
      <c r="N18" s="356">
        <v>0</v>
      </c>
      <c r="O18" s="358">
        <v>0</v>
      </c>
      <c r="P18" s="359">
        <v>0</v>
      </c>
      <c r="Q18" s="360">
        <v>0</v>
      </c>
    </row>
    <row r="19" spans="1:17" ht="15" customHeight="1">
      <c r="A19" s="559"/>
      <c r="B19" s="96"/>
      <c r="C19" s="613" t="s">
        <v>621</v>
      </c>
      <c r="D19" s="613"/>
      <c r="E19" s="613"/>
      <c r="F19" s="613"/>
      <c r="G19" s="613"/>
      <c r="H19" s="83"/>
      <c r="I19" s="356">
        <v>0</v>
      </c>
      <c r="J19" s="356">
        <v>0</v>
      </c>
      <c r="K19" s="356">
        <v>0</v>
      </c>
      <c r="L19" s="356">
        <v>0</v>
      </c>
      <c r="M19" s="356">
        <v>0</v>
      </c>
      <c r="N19" s="356">
        <v>0</v>
      </c>
      <c r="O19" s="358">
        <v>0</v>
      </c>
      <c r="P19" s="359">
        <v>0</v>
      </c>
      <c r="Q19" s="360">
        <v>0</v>
      </c>
    </row>
    <row r="20" spans="1:17" ht="15" customHeight="1">
      <c r="A20" s="559"/>
      <c r="B20" s="96"/>
      <c r="C20" s="546" t="s">
        <v>514</v>
      </c>
      <c r="D20" s="546"/>
      <c r="E20" s="546"/>
      <c r="F20" s="546"/>
      <c r="G20" s="546"/>
      <c r="H20" s="83"/>
      <c r="I20" s="356">
        <v>1762</v>
      </c>
      <c r="J20" s="356">
        <v>1136</v>
      </c>
      <c r="K20" s="356">
        <v>1371</v>
      </c>
      <c r="L20" s="356">
        <v>9200</v>
      </c>
      <c r="M20" s="356">
        <v>8800</v>
      </c>
      <c r="N20" s="356">
        <v>9000</v>
      </c>
      <c r="O20" s="358">
        <v>0</v>
      </c>
      <c r="P20" s="359">
        <v>0</v>
      </c>
      <c r="Q20" s="360">
        <v>0</v>
      </c>
    </row>
    <row r="21" spans="1:17" ht="15" customHeight="1">
      <c r="A21" s="559"/>
      <c r="B21" s="96"/>
      <c r="C21" s="546" t="s">
        <v>515</v>
      </c>
      <c r="D21" s="546"/>
      <c r="E21" s="546"/>
      <c r="F21" s="546"/>
      <c r="G21" s="546"/>
      <c r="H21" s="83"/>
      <c r="I21" s="356">
        <v>1200</v>
      </c>
      <c r="J21" s="356">
        <v>985</v>
      </c>
      <c r="K21" s="356">
        <v>1071</v>
      </c>
      <c r="L21" s="356">
        <v>11546</v>
      </c>
      <c r="M21" s="356">
        <v>7460</v>
      </c>
      <c r="N21" s="356">
        <v>9911</v>
      </c>
      <c r="O21" s="358">
        <v>0</v>
      </c>
      <c r="P21" s="359">
        <v>6713</v>
      </c>
      <c r="Q21" s="360">
        <v>6713</v>
      </c>
    </row>
    <row r="22" spans="1:17" ht="15" customHeight="1">
      <c r="A22" s="559"/>
      <c r="B22" s="98"/>
      <c r="C22" s="550" t="s">
        <v>516</v>
      </c>
      <c r="D22" s="550"/>
      <c r="E22" s="550"/>
      <c r="F22" s="550"/>
      <c r="G22" s="550"/>
      <c r="H22" s="83"/>
      <c r="I22" s="356">
        <v>901</v>
      </c>
      <c r="J22" s="356">
        <v>900</v>
      </c>
      <c r="K22" s="356">
        <v>900</v>
      </c>
      <c r="L22" s="356">
        <v>8211</v>
      </c>
      <c r="M22" s="356">
        <v>7435</v>
      </c>
      <c r="N22" s="356">
        <v>7989</v>
      </c>
      <c r="O22" s="358">
        <v>9650</v>
      </c>
      <c r="P22" s="359">
        <v>8500</v>
      </c>
      <c r="Q22" s="360">
        <v>9267</v>
      </c>
    </row>
    <row r="23" spans="1:17" ht="15" customHeight="1">
      <c r="A23" s="540" t="s">
        <v>31</v>
      </c>
      <c r="B23" s="78"/>
      <c r="C23" s="158"/>
      <c r="D23" s="159" t="s">
        <v>167</v>
      </c>
      <c r="E23" s="157" t="s">
        <v>245</v>
      </c>
      <c r="F23" s="159" t="s">
        <v>171</v>
      </c>
      <c r="G23" s="159"/>
      <c r="H23" s="79"/>
      <c r="I23" s="361">
        <v>938</v>
      </c>
      <c r="J23" s="361">
        <v>943</v>
      </c>
      <c r="K23" s="361">
        <v>942</v>
      </c>
      <c r="L23" s="361">
        <v>13449</v>
      </c>
      <c r="M23" s="361">
        <v>6882</v>
      </c>
      <c r="N23" s="361">
        <v>9509</v>
      </c>
      <c r="O23" s="361">
        <v>11250</v>
      </c>
      <c r="P23" s="362">
        <v>8000</v>
      </c>
      <c r="Q23" s="363">
        <v>10167</v>
      </c>
    </row>
    <row r="24" spans="1:17" ht="15" customHeight="1">
      <c r="A24" s="541"/>
      <c r="B24" s="81"/>
      <c r="C24" s="81"/>
      <c r="D24" s="97" t="s">
        <v>168</v>
      </c>
      <c r="E24" s="82" t="s">
        <v>245</v>
      </c>
      <c r="F24" s="97" t="s">
        <v>172</v>
      </c>
      <c r="G24" s="97"/>
      <c r="H24" s="83"/>
      <c r="I24" s="358">
        <v>1149</v>
      </c>
      <c r="J24" s="358">
        <v>943</v>
      </c>
      <c r="K24" s="358">
        <v>1024</v>
      </c>
      <c r="L24" s="358">
        <v>7629</v>
      </c>
      <c r="M24" s="358">
        <v>8130</v>
      </c>
      <c r="N24" s="358">
        <v>7741</v>
      </c>
      <c r="O24" s="358">
        <v>10833</v>
      </c>
      <c r="P24" s="359">
        <v>7607</v>
      </c>
      <c r="Q24" s="360">
        <v>9543</v>
      </c>
    </row>
    <row r="25" spans="1:17" ht="15" customHeight="1">
      <c r="A25" s="541"/>
      <c r="B25" s="81"/>
      <c r="C25" s="81"/>
      <c r="D25" s="97" t="s">
        <v>169</v>
      </c>
      <c r="E25" s="82" t="s">
        <v>245</v>
      </c>
      <c r="F25" s="97" t="s">
        <v>173</v>
      </c>
      <c r="G25" s="97"/>
      <c r="H25" s="83"/>
      <c r="I25" s="358">
        <v>948</v>
      </c>
      <c r="J25" s="358">
        <v>916</v>
      </c>
      <c r="K25" s="358">
        <v>930</v>
      </c>
      <c r="L25" s="358">
        <v>9917</v>
      </c>
      <c r="M25" s="358">
        <v>8635</v>
      </c>
      <c r="N25" s="358">
        <v>9597</v>
      </c>
      <c r="O25" s="358">
        <v>10635</v>
      </c>
      <c r="P25" s="359">
        <v>9250</v>
      </c>
      <c r="Q25" s="360">
        <v>9943</v>
      </c>
    </row>
    <row r="26" spans="1:17" ht="15" customHeight="1">
      <c r="A26" s="541"/>
      <c r="B26" s="81"/>
      <c r="C26" s="81"/>
      <c r="D26" s="97" t="s">
        <v>170</v>
      </c>
      <c r="E26" s="82" t="s">
        <v>245</v>
      </c>
      <c r="F26" s="97" t="s">
        <v>174</v>
      </c>
      <c r="G26" s="97"/>
      <c r="H26" s="83"/>
      <c r="I26" s="358">
        <v>940</v>
      </c>
      <c r="J26" s="358">
        <v>913</v>
      </c>
      <c r="K26" s="358">
        <v>926</v>
      </c>
      <c r="L26" s="358">
        <v>9105</v>
      </c>
      <c r="M26" s="358">
        <v>7094</v>
      </c>
      <c r="N26" s="358">
        <v>8243</v>
      </c>
      <c r="O26" s="358">
        <v>10800</v>
      </c>
      <c r="P26" s="359">
        <v>0</v>
      </c>
      <c r="Q26" s="360">
        <v>10800</v>
      </c>
    </row>
    <row r="27" spans="1:17" ht="15" customHeight="1">
      <c r="A27" s="542"/>
      <c r="B27" s="86"/>
      <c r="C27" s="86"/>
      <c r="D27" s="543" t="s">
        <v>166</v>
      </c>
      <c r="E27" s="543"/>
      <c r="F27" s="543"/>
      <c r="G27" s="160"/>
      <c r="H27" s="87"/>
      <c r="I27" s="364">
        <v>946</v>
      </c>
      <c r="J27" s="364">
        <v>1040</v>
      </c>
      <c r="K27" s="364">
        <v>998</v>
      </c>
      <c r="L27" s="364">
        <v>12959</v>
      </c>
      <c r="M27" s="364">
        <v>9785</v>
      </c>
      <c r="N27" s="364">
        <v>11372</v>
      </c>
      <c r="O27" s="364">
        <v>0</v>
      </c>
      <c r="P27" s="365">
        <v>0</v>
      </c>
      <c r="Q27" s="366">
        <v>0</v>
      </c>
    </row>
    <row r="28" spans="1:8" ht="13.5" customHeight="1">
      <c r="A28" s="90" t="s">
        <v>34</v>
      </c>
      <c r="B28" s="90"/>
      <c r="C28" s="90"/>
      <c r="D28" s="90"/>
      <c r="E28" s="90"/>
      <c r="F28" s="90"/>
      <c r="G28" s="90"/>
      <c r="H28" s="90"/>
    </row>
    <row r="43" spans="5:8" ht="13.5" customHeight="1">
      <c r="E43" s="99"/>
      <c r="F43" s="99"/>
      <c r="G43" s="99"/>
      <c r="H43" s="99"/>
    </row>
    <row r="44" spans="5:8" ht="13.5" customHeight="1">
      <c r="E44" s="99"/>
      <c r="F44" s="99"/>
      <c r="G44" s="99"/>
      <c r="H44" s="99"/>
    </row>
    <row r="45" spans="5:8" ht="13.5" customHeight="1">
      <c r="E45" s="99"/>
      <c r="F45" s="99"/>
      <c r="G45" s="99"/>
      <c r="H45" s="99"/>
    </row>
    <row r="46" spans="5:8" ht="13.5" customHeight="1">
      <c r="E46" s="99"/>
      <c r="F46" s="99"/>
      <c r="G46" s="99"/>
      <c r="H46" s="99"/>
    </row>
    <row r="47" spans="5:8" ht="13.5" customHeight="1">
      <c r="E47" s="99"/>
      <c r="F47" s="99"/>
      <c r="G47" s="99"/>
      <c r="H47" s="99"/>
    </row>
    <row r="48" spans="5:8" ht="13.5" customHeight="1">
      <c r="E48" s="99"/>
      <c r="F48" s="99"/>
      <c r="G48" s="99"/>
      <c r="H48" s="99"/>
    </row>
  </sheetData>
  <sheetProtection/>
  <mergeCells count="26">
    <mergeCell ref="A23:A27"/>
    <mergeCell ref="D27:F27"/>
    <mergeCell ref="C18:G18"/>
    <mergeCell ref="C20:G20"/>
    <mergeCell ref="C21:G21"/>
    <mergeCell ref="C14:G14"/>
    <mergeCell ref="C15:G15"/>
    <mergeCell ref="C16:G16"/>
    <mergeCell ref="C17:G17"/>
    <mergeCell ref="C22:G22"/>
    <mergeCell ref="C6:G6"/>
    <mergeCell ref="C8:G8"/>
    <mergeCell ref="C9:G9"/>
    <mergeCell ref="C10:G10"/>
    <mergeCell ref="C11:G11"/>
    <mergeCell ref="C12:G12"/>
    <mergeCell ref="C19:G19"/>
    <mergeCell ref="I3:K3"/>
    <mergeCell ref="L3:N3"/>
    <mergeCell ref="A1:Q1"/>
    <mergeCell ref="A3:H4"/>
    <mergeCell ref="A5:H5"/>
    <mergeCell ref="C13:G13"/>
    <mergeCell ref="O3:Q3"/>
    <mergeCell ref="C7:G7"/>
    <mergeCell ref="A6:A22"/>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Y23"/>
  <sheetViews>
    <sheetView showGridLines="0" zoomScalePageLayoutView="0" workbookViewId="0" topLeftCell="A1">
      <pane xSplit="1" ySplit="3" topLeftCell="B4" activePane="bottomRight" state="frozen"/>
      <selection pane="topLeft" activeCell="A2" sqref="A2"/>
      <selection pane="topRight" activeCell="A2" sqref="A2"/>
      <selection pane="bottomLeft" activeCell="A2" sqref="A2"/>
      <selection pane="bottomRight" activeCell="A1" sqref="A1:M1"/>
    </sheetView>
  </sheetViews>
  <sheetFormatPr defaultColWidth="9.00390625" defaultRowHeight="13.5" customHeight="1"/>
  <cols>
    <col min="1" max="1" width="13.75390625" style="231" customWidth="1"/>
    <col min="2" max="25" width="6.50390625" style="231" customWidth="1"/>
    <col min="26" max="16384" width="9.00390625" style="231" customWidth="1"/>
  </cols>
  <sheetData>
    <row r="1" spans="1:13" ht="19.5" customHeight="1">
      <c r="A1" s="624" t="s">
        <v>278</v>
      </c>
      <c r="B1" s="624"/>
      <c r="C1" s="624"/>
      <c r="D1" s="624"/>
      <c r="E1" s="624"/>
      <c r="F1" s="624"/>
      <c r="G1" s="624"/>
      <c r="H1" s="624"/>
      <c r="I1" s="624"/>
      <c r="J1" s="624"/>
      <c r="K1" s="624"/>
      <c r="L1" s="624"/>
      <c r="M1" s="624"/>
    </row>
    <row r="2" spans="1:13" ht="19.5" customHeight="1">
      <c r="A2" s="238"/>
      <c r="B2" s="238"/>
      <c r="C2" s="238"/>
      <c r="D2" s="238"/>
      <c r="E2" s="238"/>
      <c r="F2" s="238"/>
      <c r="G2" s="238"/>
      <c r="H2" s="238"/>
      <c r="I2" s="238"/>
      <c r="J2" s="238"/>
      <c r="K2" s="238"/>
      <c r="L2" s="238"/>
      <c r="M2" s="238"/>
    </row>
    <row r="3" ht="13.5" customHeight="1">
      <c r="A3" s="231" t="s">
        <v>284</v>
      </c>
    </row>
    <row r="4" spans="1:25" ht="15" customHeight="1">
      <c r="A4" s="620" t="s">
        <v>279</v>
      </c>
      <c r="B4" s="622" t="s">
        <v>119</v>
      </c>
      <c r="C4" s="622"/>
      <c r="D4" s="622" t="s">
        <v>270</v>
      </c>
      <c r="E4" s="622"/>
      <c r="F4" s="622" t="s">
        <v>280</v>
      </c>
      <c r="G4" s="622"/>
      <c r="H4" s="623" t="s">
        <v>271</v>
      </c>
      <c r="I4" s="623"/>
      <c r="J4" s="622" t="s">
        <v>272</v>
      </c>
      <c r="K4" s="622"/>
      <c r="L4" s="622" t="s">
        <v>102</v>
      </c>
      <c r="M4" s="625"/>
      <c r="N4" s="617" t="s">
        <v>281</v>
      </c>
      <c r="O4" s="617"/>
      <c r="P4" s="617" t="s">
        <v>282</v>
      </c>
      <c r="Q4" s="617"/>
      <c r="R4" s="617" t="s">
        <v>283</v>
      </c>
      <c r="S4" s="617"/>
      <c r="T4" s="618" t="s">
        <v>273</v>
      </c>
      <c r="U4" s="618"/>
      <c r="V4" s="617" t="s">
        <v>274</v>
      </c>
      <c r="W4" s="617"/>
      <c r="X4" s="618" t="s">
        <v>275</v>
      </c>
      <c r="Y4" s="619"/>
    </row>
    <row r="5" spans="1:25" ht="15" customHeight="1">
      <c r="A5" s="621"/>
      <c r="B5" s="236" t="s">
        <v>276</v>
      </c>
      <c r="C5" s="236" t="s">
        <v>277</v>
      </c>
      <c r="D5" s="236" t="s">
        <v>276</v>
      </c>
      <c r="E5" s="236" t="s">
        <v>277</v>
      </c>
      <c r="F5" s="236" t="s">
        <v>276</v>
      </c>
      <c r="G5" s="236" t="s">
        <v>277</v>
      </c>
      <c r="H5" s="236" t="s">
        <v>276</v>
      </c>
      <c r="I5" s="236" t="s">
        <v>277</v>
      </c>
      <c r="J5" s="236" t="s">
        <v>276</v>
      </c>
      <c r="K5" s="236" t="s">
        <v>277</v>
      </c>
      <c r="L5" s="236" t="s">
        <v>276</v>
      </c>
      <c r="M5" s="237" t="s">
        <v>277</v>
      </c>
      <c r="N5" s="233" t="s">
        <v>276</v>
      </c>
      <c r="O5" s="233" t="s">
        <v>277</v>
      </c>
      <c r="P5" s="233" t="s">
        <v>276</v>
      </c>
      <c r="Q5" s="233" t="s">
        <v>277</v>
      </c>
      <c r="R5" s="233" t="s">
        <v>276</v>
      </c>
      <c r="S5" s="233" t="s">
        <v>277</v>
      </c>
      <c r="T5" s="233" t="s">
        <v>276</v>
      </c>
      <c r="U5" s="233" t="s">
        <v>277</v>
      </c>
      <c r="V5" s="233" t="s">
        <v>276</v>
      </c>
      <c r="W5" s="233" t="s">
        <v>277</v>
      </c>
      <c r="X5" s="233" t="s">
        <v>276</v>
      </c>
      <c r="Y5" s="234" t="s">
        <v>277</v>
      </c>
    </row>
    <row r="6" spans="1:25" ht="15" customHeight="1">
      <c r="A6" s="111" t="s">
        <v>381</v>
      </c>
      <c r="B6" s="235">
        <f>SUM(D6,F6,H6,J6,L6,N6,P6,R6,T6,V6,X6)</f>
        <v>11</v>
      </c>
      <c r="C6" s="235">
        <f>SUM(E6,G6,I6,K6,M6,O6,Q6,S6,U6,W6,Y6)</f>
        <v>515</v>
      </c>
      <c r="D6" s="235">
        <v>1</v>
      </c>
      <c r="E6" s="235">
        <v>159</v>
      </c>
      <c r="F6" s="235">
        <v>0</v>
      </c>
      <c r="G6" s="235">
        <v>0</v>
      </c>
      <c r="H6" s="235">
        <v>0</v>
      </c>
      <c r="I6" s="235">
        <v>0</v>
      </c>
      <c r="J6" s="235">
        <v>4</v>
      </c>
      <c r="K6" s="235">
        <v>66</v>
      </c>
      <c r="L6" s="235">
        <v>4</v>
      </c>
      <c r="M6" s="232">
        <v>64</v>
      </c>
      <c r="N6" s="235">
        <v>0</v>
      </c>
      <c r="O6" s="235">
        <v>15</v>
      </c>
      <c r="P6" s="235">
        <v>2</v>
      </c>
      <c r="Q6" s="235">
        <v>71</v>
      </c>
      <c r="R6" s="235">
        <v>0</v>
      </c>
      <c r="S6" s="235">
        <v>39</v>
      </c>
      <c r="T6" s="235">
        <v>0</v>
      </c>
      <c r="U6" s="235">
        <v>20</v>
      </c>
      <c r="V6" s="235">
        <v>0</v>
      </c>
      <c r="W6" s="235">
        <v>19</v>
      </c>
      <c r="X6" s="235">
        <v>0</v>
      </c>
      <c r="Y6" s="232">
        <v>62</v>
      </c>
    </row>
    <row r="7" spans="1:25" ht="15" customHeight="1">
      <c r="A7" s="111" t="s">
        <v>382</v>
      </c>
      <c r="B7" s="235">
        <f aca="true" t="shared" si="0" ref="B7:B20">SUM(D7,F7,H7,J7,L7,N7,P7,R7,T7,V7,X7)</f>
        <v>9</v>
      </c>
      <c r="C7" s="235">
        <f aca="true" t="shared" si="1" ref="C7:C20">SUM(E7,G7,I7,K7,M7,O7,Q7,S7,U7,W7,Y7)</f>
        <v>489</v>
      </c>
      <c r="D7" s="235">
        <v>1</v>
      </c>
      <c r="E7" s="235">
        <v>140</v>
      </c>
      <c r="F7" s="235">
        <v>0</v>
      </c>
      <c r="G7" s="235">
        <v>0</v>
      </c>
      <c r="H7" s="235">
        <v>0</v>
      </c>
      <c r="I7" s="235">
        <v>1</v>
      </c>
      <c r="J7" s="235">
        <v>4</v>
      </c>
      <c r="K7" s="235">
        <v>62</v>
      </c>
      <c r="L7" s="235">
        <v>1</v>
      </c>
      <c r="M7" s="232">
        <v>61</v>
      </c>
      <c r="N7" s="235">
        <v>0</v>
      </c>
      <c r="O7" s="235">
        <v>11</v>
      </c>
      <c r="P7" s="235">
        <v>1</v>
      </c>
      <c r="Q7" s="235">
        <v>68</v>
      </c>
      <c r="R7" s="235">
        <v>1</v>
      </c>
      <c r="S7" s="235">
        <v>45</v>
      </c>
      <c r="T7" s="235">
        <v>0</v>
      </c>
      <c r="U7" s="235">
        <v>19</v>
      </c>
      <c r="V7" s="235">
        <v>0</v>
      </c>
      <c r="W7" s="235">
        <v>18</v>
      </c>
      <c r="X7" s="235">
        <v>1</v>
      </c>
      <c r="Y7" s="232">
        <v>64</v>
      </c>
    </row>
    <row r="8" spans="1:25" ht="15" customHeight="1">
      <c r="A8" s="111" t="s">
        <v>383</v>
      </c>
      <c r="B8" s="235">
        <f t="shared" si="0"/>
        <v>5</v>
      </c>
      <c r="C8" s="235">
        <f t="shared" si="1"/>
        <v>526</v>
      </c>
      <c r="D8" s="235">
        <v>0</v>
      </c>
      <c r="E8" s="235">
        <v>146</v>
      </c>
      <c r="F8" s="235">
        <v>0</v>
      </c>
      <c r="G8" s="235">
        <v>0</v>
      </c>
      <c r="H8" s="235">
        <v>0</v>
      </c>
      <c r="I8" s="235">
        <v>3</v>
      </c>
      <c r="J8" s="235">
        <v>2</v>
      </c>
      <c r="K8" s="235">
        <v>65</v>
      </c>
      <c r="L8" s="235">
        <v>0</v>
      </c>
      <c r="M8" s="232">
        <v>73</v>
      </c>
      <c r="N8" s="235">
        <v>0</v>
      </c>
      <c r="O8" s="235">
        <v>16</v>
      </c>
      <c r="P8" s="235">
        <v>1</v>
      </c>
      <c r="Q8" s="235">
        <v>72</v>
      </c>
      <c r="R8" s="235">
        <v>1</v>
      </c>
      <c r="S8" s="235">
        <v>45</v>
      </c>
      <c r="T8" s="235">
        <v>0</v>
      </c>
      <c r="U8" s="235">
        <v>13</v>
      </c>
      <c r="V8" s="235">
        <v>0</v>
      </c>
      <c r="W8" s="235">
        <v>13</v>
      </c>
      <c r="X8" s="235">
        <v>1</v>
      </c>
      <c r="Y8" s="232">
        <v>80</v>
      </c>
    </row>
    <row r="9" spans="1:25" ht="15" customHeight="1">
      <c r="A9" s="111" t="s">
        <v>384</v>
      </c>
      <c r="B9" s="235">
        <f t="shared" si="0"/>
        <v>11</v>
      </c>
      <c r="C9" s="235">
        <f t="shared" si="1"/>
        <v>475</v>
      </c>
      <c r="D9" s="235">
        <v>0</v>
      </c>
      <c r="E9" s="235">
        <v>123</v>
      </c>
      <c r="F9" s="235">
        <v>0</v>
      </c>
      <c r="G9" s="235">
        <v>1</v>
      </c>
      <c r="H9" s="235">
        <v>0</v>
      </c>
      <c r="I9" s="235">
        <v>1</v>
      </c>
      <c r="J9" s="235">
        <v>2</v>
      </c>
      <c r="K9" s="235">
        <v>52</v>
      </c>
      <c r="L9" s="235">
        <v>3</v>
      </c>
      <c r="M9" s="232">
        <v>71</v>
      </c>
      <c r="N9" s="235">
        <v>1</v>
      </c>
      <c r="O9" s="235">
        <v>13</v>
      </c>
      <c r="P9" s="235">
        <v>5</v>
      </c>
      <c r="Q9" s="235">
        <v>60</v>
      </c>
      <c r="R9" s="235">
        <v>0</v>
      </c>
      <c r="S9" s="235">
        <v>42</v>
      </c>
      <c r="T9" s="235">
        <v>0</v>
      </c>
      <c r="U9" s="235">
        <v>17</v>
      </c>
      <c r="V9" s="235">
        <v>0</v>
      </c>
      <c r="W9" s="235">
        <v>19</v>
      </c>
      <c r="X9" s="235">
        <v>0</v>
      </c>
      <c r="Y9" s="232">
        <v>76</v>
      </c>
    </row>
    <row r="10" spans="1:25" ht="15" customHeight="1">
      <c r="A10" s="111" t="s">
        <v>385</v>
      </c>
      <c r="B10" s="235">
        <f t="shared" si="0"/>
        <v>3</v>
      </c>
      <c r="C10" s="235">
        <f t="shared" si="1"/>
        <v>513</v>
      </c>
      <c r="D10" s="235">
        <v>2</v>
      </c>
      <c r="E10" s="235">
        <v>130</v>
      </c>
      <c r="F10" s="235">
        <v>0</v>
      </c>
      <c r="G10" s="235">
        <v>0</v>
      </c>
      <c r="H10" s="235">
        <v>0</v>
      </c>
      <c r="I10" s="235">
        <v>2</v>
      </c>
      <c r="J10" s="235">
        <v>0</v>
      </c>
      <c r="K10" s="235">
        <v>71</v>
      </c>
      <c r="L10" s="235">
        <v>1</v>
      </c>
      <c r="M10" s="232">
        <v>74</v>
      </c>
      <c r="N10" s="235">
        <v>0</v>
      </c>
      <c r="O10" s="235">
        <v>10</v>
      </c>
      <c r="P10" s="235">
        <v>0</v>
      </c>
      <c r="Q10" s="235">
        <v>64</v>
      </c>
      <c r="R10" s="235">
        <v>0</v>
      </c>
      <c r="S10" s="235">
        <v>38</v>
      </c>
      <c r="T10" s="235">
        <v>0</v>
      </c>
      <c r="U10" s="235">
        <v>28</v>
      </c>
      <c r="V10" s="235">
        <v>0</v>
      </c>
      <c r="W10" s="235">
        <v>19</v>
      </c>
      <c r="X10" s="235">
        <v>0</v>
      </c>
      <c r="Y10" s="232">
        <v>77</v>
      </c>
    </row>
    <row r="11" spans="1:25" ht="15" customHeight="1">
      <c r="A11" s="111" t="s">
        <v>386</v>
      </c>
      <c r="B11" s="235">
        <f t="shared" si="0"/>
        <v>6</v>
      </c>
      <c r="C11" s="235">
        <f t="shared" si="1"/>
        <v>470</v>
      </c>
      <c r="D11" s="235">
        <v>0</v>
      </c>
      <c r="E11" s="235">
        <v>117</v>
      </c>
      <c r="F11" s="235">
        <v>0</v>
      </c>
      <c r="G11" s="235">
        <v>0</v>
      </c>
      <c r="H11" s="235">
        <v>0</v>
      </c>
      <c r="I11" s="235">
        <v>1</v>
      </c>
      <c r="J11" s="235">
        <v>2</v>
      </c>
      <c r="K11" s="235">
        <v>65</v>
      </c>
      <c r="L11" s="235">
        <v>1</v>
      </c>
      <c r="M11" s="232">
        <v>52</v>
      </c>
      <c r="N11" s="235">
        <v>1</v>
      </c>
      <c r="O11" s="235">
        <v>12</v>
      </c>
      <c r="P11" s="235">
        <v>1</v>
      </c>
      <c r="Q11" s="235">
        <v>73</v>
      </c>
      <c r="R11" s="235">
        <v>1</v>
      </c>
      <c r="S11" s="235">
        <v>33</v>
      </c>
      <c r="T11" s="235">
        <v>0</v>
      </c>
      <c r="U11" s="235">
        <v>11</v>
      </c>
      <c r="V11" s="235">
        <v>0</v>
      </c>
      <c r="W11" s="235">
        <v>15</v>
      </c>
      <c r="X11" s="235">
        <v>0</v>
      </c>
      <c r="Y11" s="232">
        <v>91</v>
      </c>
    </row>
    <row r="12" spans="1:25" ht="15" customHeight="1">
      <c r="A12" s="111" t="s">
        <v>387</v>
      </c>
      <c r="B12" s="235">
        <f t="shared" si="0"/>
        <v>7</v>
      </c>
      <c r="C12" s="235">
        <f t="shared" si="1"/>
        <v>502</v>
      </c>
      <c r="D12" s="235">
        <v>2</v>
      </c>
      <c r="E12" s="235">
        <v>119</v>
      </c>
      <c r="F12" s="235">
        <v>0</v>
      </c>
      <c r="G12" s="235">
        <v>0</v>
      </c>
      <c r="H12" s="235">
        <v>0</v>
      </c>
      <c r="I12" s="235">
        <v>2</v>
      </c>
      <c r="J12" s="235">
        <v>1</v>
      </c>
      <c r="K12" s="235">
        <v>87</v>
      </c>
      <c r="L12" s="235">
        <v>1</v>
      </c>
      <c r="M12" s="232">
        <v>54</v>
      </c>
      <c r="N12" s="235">
        <v>0</v>
      </c>
      <c r="O12" s="235">
        <v>8</v>
      </c>
      <c r="P12" s="235">
        <v>2</v>
      </c>
      <c r="Q12" s="235">
        <v>70</v>
      </c>
      <c r="R12" s="235">
        <v>0</v>
      </c>
      <c r="S12" s="235">
        <v>43</v>
      </c>
      <c r="T12" s="235">
        <v>0</v>
      </c>
      <c r="U12" s="235">
        <v>10</v>
      </c>
      <c r="V12" s="235">
        <v>0</v>
      </c>
      <c r="W12" s="235">
        <v>17</v>
      </c>
      <c r="X12" s="235">
        <v>1</v>
      </c>
      <c r="Y12" s="232">
        <v>92</v>
      </c>
    </row>
    <row r="13" spans="1:25" ht="15" customHeight="1">
      <c r="A13" s="111" t="s">
        <v>388</v>
      </c>
      <c r="B13" s="235">
        <f t="shared" si="0"/>
        <v>7</v>
      </c>
      <c r="C13" s="235">
        <f t="shared" si="1"/>
        <v>549</v>
      </c>
      <c r="D13" s="235">
        <v>1</v>
      </c>
      <c r="E13" s="235">
        <v>135</v>
      </c>
      <c r="F13" s="235">
        <v>0</v>
      </c>
      <c r="G13" s="235">
        <v>1</v>
      </c>
      <c r="H13" s="235">
        <v>0</v>
      </c>
      <c r="I13" s="235">
        <v>1</v>
      </c>
      <c r="J13" s="235">
        <v>2</v>
      </c>
      <c r="K13" s="235">
        <v>82</v>
      </c>
      <c r="L13" s="235">
        <v>0</v>
      </c>
      <c r="M13" s="232">
        <v>65</v>
      </c>
      <c r="N13" s="235">
        <v>0</v>
      </c>
      <c r="O13" s="235">
        <v>13</v>
      </c>
      <c r="P13" s="235">
        <v>1</v>
      </c>
      <c r="Q13" s="235">
        <v>53</v>
      </c>
      <c r="R13" s="235">
        <v>1</v>
      </c>
      <c r="S13" s="235">
        <v>50</v>
      </c>
      <c r="T13" s="235">
        <v>0</v>
      </c>
      <c r="U13" s="235">
        <v>25</v>
      </c>
      <c r="V13" s="235">
        <v>1</v>
      </c>
      <c r="W13" s="235">
        <v>26</v>
      </c>
      <c r="X13" s="235">
        <v>1</v>
      </c>
      <c r="Y13" s="232">
        <v>98</v>
      </c>
    </row>
    <row r="14" spans="1:25" s="243" customFormat="1" ht="15" customHeight="1">
      <c r="A14" s="111" t="s">
        <v>389</v>
      </c>
      <c r="B14" s="255">
        <f t="shared" si="0"/>
        <v>7</v>
      </c>
      <c r="C14" s="235">
        <f t="shared" si="1"/>
        <v>538</v>
      </c>
      <c r="D14" s="235">
        <v>0</v>
      </c>
      <c r="E14" s="235">
        <v>124</v>
      </c>
      <c r="F14" s="235">
        <v>0</v>
      </c>
      <c r="G14" s="235">
        <v>0</v>
      </c>
      <c r="H14" s="235">
        <v>0</v>
      </c>
      <c r="I14" s="235">
        <v>3</v>
      </c>
      <c r="J14" s="235">
        <v>2</v>
      </c>
      <c r="K14" s="235">
        <v>93</v>
      </c>
      <c r="L14" s="235">
        <v>1</v>
      </c>
      <c r="M14" s="232">
        <v>64</v>
      </c>
      <c r="N14" s="235">
        <v>2</v>
      </c>
      <c r="O14" s="235">
        <v>7</v>
      </c>
      <c r="P14" s="235">
        <v>0</v>
      </c>
      <c r="Q14" s="235">
        <v>64</v>
      </c>
      <c r="R14" s="235">
        <v>0</v>
      </c>
      <c r="S14" s="235">
        <v>47</v>
      </c>
      <c r="T14" s="235">
        <v>1</v>
      </c>
      <c r="U14" s="235">
        <v>21</v>
      </c>
      <c r="V14" s="235">
        <v>0</v>
      </c>
      <c r="W14" s="235">
        <v>25</v>
      </c>
      <c r="X14" s="235">
        <v>1</v>
      </c>
      <c r="Y14" s="232">
        <v>90</v>
      </c>
    </row>
    <row r="15" spans="1:25" s="243" customFormat="1" ht="15" customHeight="1">
      <c r="A15" s="111" t="s">
        <v>390</v>
      </c>
      <c r="B15" s="235">
        <f t="shared" si="0"/>
        <v>5</v>
      </c>
      <c r="C15" s="235">
        <f t="shared" si="1"/>
        <v>508</v>
      </c>
      <c r="D15" s="235">
        <v>0</v>
      </c>
      <c r="E15" s="235">
        <v>130</v>
      </c>
      <c r="F15" s="235">
        <v>0</v>
      </c>
      <c r="G15" s="235">
        <v>0</v>
      </c>
      <c r="H15" s="235">
        <v>0</v>
      </c>
      <c r="I15" s="235">
        <v>1</v>
      </c>
      <c r="J15" s="235">
        <v>3</v>
      </c>
      <c r="K15" s="235">
        <v>76</v>
      </c>
      <c r="L15" s="235">
        <v>2</v>
      </c>
      <c r="M15" s="232">
        <v>69</v>
      </c>
      <c r="N15" s="235">
        <v>0</v>
      </c>
      <c r="O15" s="235">
        <v>10</v>
      </c>
      <c r="P15" s="235">
        <v>0</v>
      </c>
      <c r="Q15" s="235">
        <v>72</v>
      </c>
      <c r="R15" s="235">
        <v>0</v>
      </c>
      <c r="S15" s="235">
        <v>36</v>
      </c>
      <c r="T15" s="235">
        <v>0</v>
      </c>
      <c r="U15" s="235">
        <v>14</v>
      </c>
      <c r="V15" s="235">
        <v>0</v>
      </c>
      <c r="W15" s="235">
        <v>21</v>
      </c>
      <c r="X15" s="235">
        <v>0</v>
      </c>
      <c r="Y15" s="232">
        <v>79</v>
      </c>
    </row>
    <row r="16" spans="1:25" s="243" customFormat="1" ht="15" customHeight="1">
      <c r="A16" s="111" t="s">
        <v>492</v>
      </c>
      <c r="B16" s="235">
        <f t="shared" si="0"/>
        <v>7</v>
      </c>
      <c r="C16" s="235">
        <f t="shared" si="1"/>
        <v>474</v>
      </c>
      <c r="D16" s="235">
        <v>0</v>
      </c>
      <c r="E16" s="235">
        <v>109</v>
      </c>
      <c r="F16" s="235">
        <v>0</v>
      </c>
      <c r="G16" s="235">
        <v>0</v>
      </c>
      <c r="H16" s="235">
        <v>0</v>
      </c>
      <c r="I16" s="235">
        <v>5</v>
      </c>
      <c r="J16" s="235">
        <v>1</v>
      </c>
      <c r="K16" s="235">
        <v>64</v>
      </c>
      <c r="L16" s="235">
        <v>1</v>
      </c>
      <c r="M16" s="232">
        <v>66</v>
      </c>
      <c r="N16" s="235">
        <v>0</v>
      </c>
      <c r="O16" s="235">
        <v>6</v>
      </c>
      <c r="P16" s="235">
        <v>3</v>
      </c>
      <c r="Q16" s="235">
        <v>52</v>
      </c>
      <c r="R16" s="235">
        <v>0</v>
      </c>
      <c r="S16" s="235">
        <v>53</v>
      </c>
      <c r="T16" s="235">
        <v>0</v>
      </c>
      <c r="U16" s="235">
        <v>22</v>
      </c>
      <c r="V16" s="235">
        <v>0</v>
      </c>
      <c r="W16" s="235">
        <v>18</v>
      </c>
      <c r="X16" s="235">
        <v>2</v>
      </c>
      <c r="Y16" s="232">
        <v>79</v>
      </c>
    </row>
    <row r="17" spans="1:25" s="243" customFormat="1" ht="15" customHeight="1">
      <c r="A17" s="111" t="s">
        <v>399</v>
      </c>
      <c r="B17" s="235">
        <f t="shared" si="0"/>
        <v>5</v>
      </c>
      <c r="C17" s="235">
        <f t="shared" si="1"/>
        <v>498</v>
      </c>
      <c r="D17" s="235">
        <v>1</v>
      </c>
      <c r="E17" s="235">
        <v>101</v>
      </c>
      <c r="F17" s="235">
        <v>0</v>
      </c>
      <c r="G17" s="235">
        <v>3</v>
      </c>
      <c r="H17" s="235">
        <v>0</v>
      </c>
      <c r="I17" s="235">
        <v>1</v>
      </c>
      <c r="J17" s="235">
        <v>1</v>
      </c>
      <c r="K17" s="235">
        <v>71</v>
      </c>
      <c r="L17" s="235">
        <v>2</v>
      </c>
      <c r="M17" s="232">
        <v>57</v>
      </c>
      <c r="N17" s="235">
        <v>1</v>
      </c>
      <c r="O17" s="235">
        <v>11</v>
      </c>
      <c r="P17" s="235">
        <v>0</v>
      </c>
      <c r="Q17" s="235">
        <v>36</v>
      </c>
      <c r="R17" s="235">
        <v>0</v>
      </c>
      <c r="S17" s="235">
        <v>70</v>
      </c>
      <c r="T17" s="235">
        <v>0</v>
      </c>
      <c r="U17" s="235">
        <v>16</v>
      </c>
      <c r="V17" s="235">
        <v>0</v>
      </c>
      <c r="W17" s="235">
        <v>22</v>
      </c>
      <c r="X17" s="235">
        <v>0</v>
      </c>
      <c r="Y17" s="232">
        <v>110</v>
      </c>
    </row>
    <row r="18" spans="1:25" s="243" customFormat="1" ht="15" customHeight="1">
      <c r="A18" s="111" t="s">
        <v>541</v>
      </c>
      <c r="B18" s="235">
        <f t="shared" si="0"/>
        <v>6</v>
      </c>
      <c r="C18" s="235">
        <f t="shared" si="1"/>
        <v>442</v>
      </c>
      <c r="D18" s="235">
        <v>0</v>
      </c>
      <c r="E18" s="235">
        <v>91</v>
      </c>
      <c r="F18" s="235">
        <v>0</v>
      </c>
      <c r="G18" s="235">
        <v>0</v>
      </c>
      <c r="H18" s="235">
        <v>0</v>
      </c>
      <c r="I18" s="235">
        <v>2</v>
      </c>
      <c r="J18" s="235">
        <v>2</v>
      </c>
      <c r="K18" s="235">
        <v>58</v>
      </c>
      <c r="L18" s="235">
        <v>0</v>
      </c>
      <c r="M18" s="232">
        <v>55</v>
      </c>
      <c r="N18" s="235">
        <v>0</v>
      </c>
      <c r="O18" s="235">
        <v>9</v>
      </c>
      <c r="P18" s="235">
        <v>1</v>
      </c>
      <c r="Q18" s="235">
        <v>31</v>
      </c>
      <c r="R18" s="235">
        <v>0</v>
      </c>
      <c r="S18" s="235">
        <v>55</v>
      </c>
      <c r="T18" s="235">
        <v>2</v>
      </c>
      <c r="U18" s="235">
        <v>23</v>
      </c>
      <c r="V18" s="235">
        <v>0</v>
      </c>
      <c r="W18" s="235">
        <v>22</v>
      </c>
      <c r="X18" s="235">
        <v>1</v>
      </c>
      <c r="Y18" s="232">
        <v>96</v>
      </c>
    </row>
    <row r="19" spans="1:25" s="243" customFormat="1" ht="15" customHeight="1">
      <c r="A19" s="111" t="s">
        <v>585</v>
      </c>
      <c r="B19" s="235">
        <f t="shared" si="0"/>
        <v>6</v>
      </c>
      <c r="C19" s="235">
        <f t="shared" si="1"/>
        <v>469</v>
      </c>
      <c r="D19" s="235">
        <v>0</v>
      </c>
      <c r="E19" s="235">
        <v>73</v>
      </c>
      <c r="F19" s="235">
        <v>0</v>
      </c>
      <c r="G19" s="235">
        <v>0</v>
      </c>
      <c r="H19" s="235">
        <v>0</v>
      </c>
      <c r="I19" s="235">
        <v>1</v>
      </c>
      <c r="J19" s="235">
        <v>0</v>
      </c>
      <c r="K19" s="235">
        <v>75</v>
      </c>
      <c r="L19" s="235">
        <v>2</v>
      </c>
      <c r="M19" s="232">
        <v>79</v>
      </c>
      <c r="N19" s="235">
        <v>0</v>
      </c>
      <c r="O19" s="235">
        <v>7</v>
      </c>
      <c r="P19" s="235">
        <v>2</v>
      </c>
      <c r="Q19" s="235">
        <v>27</v>
      </c>
      <c r="R19" s="235">
        <v>0</v>
      </c>
      <c r="S19" s="235">
        <v>53</v>
      </c>
      <c r="T19" s="235">
        <v>0</v>
      </c>
      <c r="U19" s="235">
        <v>10</v>
      </c>
      <c r="V19" s="235">
        <v>1</v>
      </c>
      <c r="W19" s="235">
        <v>28</v>
      </c>
      <c r="X19" s="235">
        <v>1</v>
      </c>
      <c r="Y19" s="232">
        <v>116</v>
      </c>
    </row>
    <row r="20" spans="1:25" s="243" customFormat="1" ht="15" customHeight="1">
      <c r="A20" s="143" t="s">
        <v>609</v>
      </c>
      <c r="B20" s="239">
        <f t="shared" si="0"/>
        <v>1</v>
      </c>
      <c r="C20" s="239">
        <f t="shared" si="1"/>
        <v>454</v>
      </c>
      <c r="D20" s="239">
        <v>0</v>
      </c>
      <c r="E20" s="239">
        <v>83</v>
      </c>
      <c r="F20" s="239">
        <v>0</v>
      </c>
      <c r="G20" s="239">
        <v>1</v>
      </c>
      <c r="H20" s="239">
        <v>0</v>
      </c>
      <c r="I20" s="239">
        <v>4</v>
      </c>
      <c r="J20" s="239">
        <v>0</v>
      </c>
      <c r="K20" s="239">
        <v>57</v>
      </c>
      <c r="L20" s="239">
        <v>1</v>
      </c>
      <c r="M20" s="240">
        <v>76</v>
      </c>
      <c r="N20" s="239">
        <v>0</v>
      </c>
      <c r="O20" s="239">
        <v>4</v>
      </c>
      <c r="P20" s="239">
        <v>0</v>
      </c>
      <c r="Q20" s="239">
        <v>23</v>
      </c>
      <c r="R20" s="239">
        <v>0</v>
      </c>
      <c r="S20" s="239">
        <v>73</v>
      </c>
      <c r="T20" s="239">
        <v>0</v>
      </c>
      <c r="U20" s="239">
        <v>22</v>
      </c>
      <c r="V20" s="239">
        <v>0</v>
      </c>
      <c r="W20" s="239">
        <v>16</v>
      </c>
      <c r="X20" s="239">
        <v>0</v>
      </c>
      <c r="Y20" s="240">
        <v>95</v>
      </c>
    </row>
    <row r="21" ht="13.5" customHeight="1">
      <c r="A21" s="231" t="s">
        <v>285</v>
      </c>
    </row>
    <row r="22" ht="13.5" customHeight="1">
      <c r="A22" s="231" t="s">
        <v>286</v>
      </c>
    </row>
    <row r="23" ht="13.5" customHeight="1">
      <c r="A23" s="231" t="s">
        <v>287</v>
      </c>
    </row>
  </sheetData>
  <sheetProtection/>
  <mergeCells count="14">
    <mergeCell ref="H4:I4"/>
    <mergeCell ref="J4:K4"/>
    <mergeCell ref="A1:M1"/>
    <mergeCell ref="L4:M4"/>
    <mergeCell ref="P4:Q4"/>
    <mergeCell ref="R4:S4"/>
    <mergeCell ref="T4:U4"/>
    <mergeCell ref="V4:W4"/>
    <mergeCell ref="X4:Y4"/>
    <mergeCell ref="A4:A5"/>
    <mergeCell ref="B4:C4"/>
    <mergeCell ref="N4:O4"/>
    <mergeCell ref="D4:E4"/>
    <mergeCell ref="F4:G4"/>
  </mergeCells>
  <printOptions/>
  <pageMargins left="0.5905511811023623" right="0.5905511811023623" top="0.7874015748031497" bottom="0.7874015748031497"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P34"/>
  <sheetViews>
    <sheetView showGridLines="0" zoomScalePageLayoutView="0" workbookViewId="0" topLeftCell="A1">
      <selection activeCell="A1" sqref="A1:O1"/>
    </sheetView>
  </sheetViews>
  <sheetFormatPr defaultColWidth="9.00390625" defaultRowHeight="13.5" customHeight="1"/>
  <cols>
    <col min="1" max="1" width="13.75390625" style="4" customWidth="1"/>
    <col min="2" max="3" width="5.375" style="4" customWidth="1"/>
    <col min="4" max="4" width="5.75390625" style="4" customWidth="1"/>
    <col min="5" max="6" width="6.00390625" style="4" customWidth="1"/>
    <col min="7" max="12" width="5.375" style="4" customWidth="1"/>
    <col min="13" max="13" width="6.00390625" style="4" customWidth="1"/>
    <col min="14" max="14" width="5.75390625" style="4" customWidth="1"/>
    <col min="15" max="15" width="6.00390625" style="4" customWidth="1"/>
    <col min="16" max="16384" width="9.00390625" style="4" customWidth="1"/>
  </cols>
  <sheetData>
    <row r="1" spans="1:15" ht="19.5" customHeight="1">
      <c r="A1" s="419" t="s">
        <v>313</v>
      </c>
      <c r="B1" s="419"/>
      <c r="C1" s="419"/>
      <c r="D1" s="419"/>
      <c r="E1" s="419"/>
      <c r="F1" s="419"/>
      <c r="G1" s="419"/>
      <c r="H1" s="419"/>
      <c r="I1" s="419"/>
      <c r="J1" s="419"/>
      <c r="K1" s="419"/>
      <c r="L1" s="419"/>
      <c r="M1" s="419"/>
      <c r="N1" s="419"/>
      <c r="O1" s="419"/>
    </row>
    <row r="2" spans="1:15" ht="19.5" customHeight="1">
      <c r="A2" s="22"/>
      <c r="B2" s="22"/>
      <c r="C2" s="22"/>
      <c r="D2" s="22"/>
      <c r="E2" s="22"/>
      <c r="F2" s="22"/>
      <c r="G2" s="22"/>
      <c r="H2" s="22"/>
      <c r="I2" s="22"/>
      <c r="J2" s="22"/>
      <c r="K2" s="22"/>
      <c r="L2" s="22"/>
      <c r="M2" s="22"/>
      <c r="N2" s="22"/>
      <c r="O2" s="22"/>
    </row>
    <row r="3" spans="1:15" ht="13.5" customHeight="1">
      <c r="A3" s="11" t="s">
        <v>635</v>
      </c>
      <c r="B3" s="5"/>
      <c r="C3" s="5"/>
      <c r="D3" s="5"/>
      <c r="E3" s="5"/>
      <c r="F3" s="5"/>
      <c r="G3" s="5"/>
      <c r="H3" s="5"/>
      <c r="I3" s="5"/>
      <c r="J3" s="5"/>
      <c r="K3" s="5"/>
      <c r="L3" s="5"/>
      <c r="M3" s="5"/>
      <c r="N3" s="5"/>
      <c r="O3" s="5"/>
    </row>
    <row r="4" spans="1:15" ht="13.5" customHeight="1">
      <c r="A4" s="7" t="s">
        <v>80</v>
      </c>
      <c r="B4" s="7"/>
      <c r="C4" s="7"/>
      <c r="D4" s="7"/>
      <c r="E4" s="7"/>
      <c r="F4" s="7"/>
      <c r="G4" s="7"/>
      <c r="H4" s="7"/>
      <c r="I4" s="7"/>
      <c r="J4" s="7"/>
      <c r="K4" s="7"/>
      <c r="L4" s="7"/>
      <c r="M4" s="7"/>
      <c r="N4" s="42"/>
      <c r="O4" s="40" t="s">
        <v>213</v>
      </c>
    </row>
    <row r="5" spans="1:15" ht="13.5" customHeight="1">
      <c r="A5" s="420" t="s">
        <v>179</v>
      </c>
      <c r="B5" s="626" t="s">
        <v>312</v>
      </c>
      <c r="C5" s="627"/>
      <c r="D5" s="627"/>
      <c r="E5" s="627"/>
      <c r="F5" s="627"/>
      <c r="G5" s="627"/>
      <c r="H5" s="627"/>
      <c r="I5" s="627"/>
      <c r="J5" s="627"/>
      <c r="K5" s="627"/>
      <c r="L5" s="627"/>
      <c r="M5" s="627"/>
      <c r="N5" s="627"/>
      <c r="O5" s="627"/>
    </row>
    <row r="6" spans="1:15" ht="15" customHeight="1">
      <c r="A6" s="421"/>
      <c r="B6" s="628" t="s">
        <v>78</v>
      </c>
      <c r="C6" s="630" t="s">
        <v>49</v>
      </c>
      <c r="D6" s="244"/>
      <c r="E6" s="428" t="s">
        <v>182</v>
      </c>
      <c r="F6" s="631" t="s">
        <v>183</v>
      </c>
      <c r="G6" s="632"/>
      <c r="H6" s="632"/>
      <c r="I6" s="632"/>
      <c r="J6" s="632"/>
      <c r="K6" s="632"/>
      <c r="L6" s="633"/>
      <c r="M6" s="628" t="s">
        <v>50</v>
      </c>
      <c r="N6" s="628" t="s">
        <v>51</v>
      </c>
      <c r="O6" s="634" t="s">
        <v>120</v>
      </c>
    </row>
    <row r="7" spans="1:15" ht="30" customHeight="1">
      <c r="A7" s="422"/>
      <c r="B7" s="629"/>
      <c r="C7" s="629"/>
      <c r="D7" s="140" t="s">
        <v>577</v>
      </c>
      <c r="E7" s="429"/>
      <c r="F7" s="150" t="s">
        <v>141</v>
      </c>
      <c r="G7" s="290" t="s">
        <v>53</v>
      </c>
      <c r="H7" s="290" t="s">
        <v>52</v>
      </c>
      <c r="I7" s="290" t="s">
        <v>54</v>
      </c>
      <c r="J7" s="290" t="s">
        <v>55</v>
      </c>
      <c r="K7" s="290" t="s">
        <v>56</v>
      </c>
      <c r="L7" s="290" t="s">
        <v>57</v>
      </c>
      <c r="M7" s="629"/>
      <c r="N7" s="629"/>
      <c r="O7" s="635"/>
    </row>
    <row r="8" spans="1:15" ht="15" customHeight="1">
      <c r="A8" s="111" t="s">
        <v>392</v>
      </c>
      <c r="B8" s="44">
        <v>29</v>
      </c>
      <c r="C8" s="44">
        <v>333</v>
      </c>
      <c r="D8" s="44">
        <v>242</v>
      </c>
      <c r="E8" s="245" t="s">
        <v>18</v>
      </c>
      <c r="F8" s="245">
        <f>SUM(G8:L8)</f>
        <v>1697</v>
      </c>
      <c r="G8" s="44">
        <v>54</v>
      </c>
      <c r="H8" s="44">
        <v>165</v>
      </c>
      <c r="I8" s="44">
        <v>276</v>
      </c>
      <c r="J8" s="44">
        <v>391</v>
      </c>
      <c r="K8" s="44">
        <v>397</v>
      </c>
      <c r="L8" s="44">
        <v>414</v>
      </c>
      <c r="M8" s="44">
        <v>1748</v>
      </c>
      <c r="N8" s="44">
        <f>IF(M8-F8&lt;=0,0,(M8-F8))</f>
        <v>51</v>
      </c>
      <c r="O8" s="246" t="s">
        <v>18</v>
      </c>
    </row>
    <row r="9" spans="1:15" ht="15" customHeight="1">
      <c r="A9" s="111" t="s">
        <v>393</v>
      </c>
      <c r="B9" s="44">
        <v>29</v>
      </c>
      <c r="C9" s="44">
        <v>350</v>
      </c>
      <c r="D9" s="44">
        <v>257</v>
      </c>
      <c r="E9" s="245" t="s">
        <v>18</v>
      </c>
      <c r="F9" s="245">
        <f aca="true" t="shared" si="0" ref="F9:F21">SUM(G9:L9)</f>
        <v>1744</v>
      </c>
      <c r="G9" s="44">
        <v>57</v>
      </c>
      <c r="H9" s="44">
        <v>175</v>
      </c>
      <c r="I9" s="44">
        <v>275</v>
      </c>
      <c r="J9" s="44">
        <v>374</v>
      </c>
      <c r="K9" s="44">
        <v>451</v>
      </c>
      <c r="L9" s="44">
        <v>412</v>
      </c>
      <c r="M9" s="44">
        <v>1827</v>
      </c>
      <c r="N9" s="44">
        <f aca="true" t="shared" si="1" ref="N9:N21">IF(M9-F9&lt;=0,0,(M9-F9))</f>
        <v>83</v>
      </c>
      <c r="O9" s="247" t="s">
        <v>18</v>
      </c>
    </row>
    <row r="10" spans="1:15" ht="15" customHeight="1">
      <c r="A10" s="111" t="s">
        <v>394</v>
      </c>
      <c r="B10" s="245">
        <v>28</v>
      </c>
      <c r="C10" s="44">
        <v>349</v>
      </c>
      <c r="D10" s="44">
        <v>258</v>
      </c>
      <c r="E10" s="245" t="s">
        <v>18</v>
      </c>
      <c r="F10" s="245">
        <f t="shared" si="0"/>
        <v>1772</v>
      </c>
      <c r="G10" s="44">
        <v>64</v>
      </c>
      <c r="H10" s="44">
        <v>209</v>
      </c>
      <c r="I10" s="44">
        <v>270</v>
      </c>
      <c r="J10" s="44">
        <v>352</v>
      </c>
      <c r="K10" s="44">
        <v>415</v>
      </c>
      <c r="L10" s="44">
        <v>462</v>
      </c>
      <c r="M10" s="44">
        <v>1866</v>
      </c>
      <c r="N10" s="44">
        <f t="shared" si="1"/>
        <v>94</v>
      </c>
      <c r="O10" s="247" t="s">
        <v>18</v>
      </c>
    </row>
    <row r="11" spans="1:15" ht="15" customHeight="1">
      <c r="A11" s="111" t="s">
        <v>395</v>
      </c>
      <c r="B11" s="44">
        <v>28</v>
      </c>
      <c r="C11" s="44">
        <v>353</v>
      </c>
      <c r="D11" s="44">
        <v>259</v>
      </c>
      <c r="E11" s="245" t="s">
        <v>18</v>
      </c>
      <c r="F11" s="245">
        <f t="shared" si="0"/>
        <v>1794</v>
      </c>
      <c r="G11" s="44">
        <v>67</v>
      </c>
      <c r="H11" s="44">
        <v>190</v>
      </c>
      <c r="I11" s="44">
        <v>303</v>
      </c>
      <c r="J11" s="44">
        <v>381</v>
      </c>
      <c r="K11" s="44">
        <v>410</v>
      </c>
      <c r="L11" s="44">
        <v>443</v>
      </c>
      <c r="M11" s="44">
        <v>1880</v>
      </c>
      <c r="N11" s="44">
        <f t="shared" si="1"/>
        <v>86</v>
      </c>
      <c r="O11" s="247" t="s">
        <v>18</v>
      </c>
    </row>
    <row r="12" spans="1:15" ht="15" customHeight="1">
      <c r="A12" s="111" t="s">
        <v>396</v>
      </c>
      <c r="B12" s="44">
        <v>28</v>
      </c>
      <c r="C12" s="44">
        <v>359</v>
      </c>
      <c r="D12" s="44">
        <v>265</v>
      </c>
      <c r="E12" s="245">
        <v>1875</v>
      </c>
      <c r="F12" s="245">
        <f t="shared" si="0"/>
        <v>1823</v>
      </c>
      <c r="G12" s="44">
        <v>72</v>
      </c>
      <c r="H12" s="44">
        <v>206</v>
      </c>
      <c r="I12" s="44">
        <v>285</v>
      </c>
      <c r="J12" s="44">
        <v>403</v>
      </c>
      <c r="K12" s="44">
        <v>430</v>
      </c>
      <c r="L12" s="44">
        <v>427</v>
      </c>
      <c r="M12" s="44">
        <v>1869</v>
      </c>
      <c r="N12" s="44">
        <f t="shared" si="1"/>
        <v>46</v>
      </c>
      <c r="O12" s="45">
        <f aca="true" t="shared" si="2" ref="O12:O21">F12/E12*100</f>
        <v>97.22666666666666</v>
      </c>
    </row>
    <row r="13" spans="1:16" ht="15" customHeight="1">
      <c r="A13" s="111" t="s">
        <v>397</v>
      </c>
      <c r="B13" s="44">
        <v>28</v>
      </c>
      <c r="C13" s="44">
        <v>353</v>
      </c>
      <c r="D13" s="44">
        <v>258</v>
      </c>
      <c r="E13" s="245">
        <v>1875</v>
      </c>
      <c r="F13" s="245">
        <f t="shared" si="0"/>
        <v>1857</v>
      </c>
      <c r="G13" s="44">
        <v>52</v>
      </c>
      <c r="H13" s="44">
        <v>213</v>
      </c>
      <c r="I13" s="44">
        <v>286</v>
      </c>
      <c r="J13" s="44">
        <v>390</v>
      </c>
      <c r="K13" s="44">
        <v>475</v>
      </c>
      <c r="L13" s="44">
        <v>441</v>
      </c>
      <c r="M13" s="44">
        <v>1867</v>
      </c>
      <c r="N13" s="44">
        <f t="shared" si="1"/>
        <v>10</v>
      </c>
      <c r="O13" s="45">
        <f t="shared" si="2"/>
        <v>99.03999999999999</v>
      </c>
      <c r="P13" s="173"/>
    </row>
    <row r="14" spans="1:16" ht="15" customHeight="1">
      <c r="A14" s="111" t="s">
        <v>398</v>
      </c>
      <c r="B14" s="44">
        <v>28</v>
      </c>
      <c r="C14" s="44">
        <v>363</v>
      </c>
      <c r="D14" s="44">
        <v>282</v>
      </c>
      <c r="E14" s="245">
        <v>1915</v>
      </c>
      <c r="F14" s="245">
        <f t="shared" si="0"/>
        <v>1839</v>
      </c>
      <c r="G14" s="44">
        <v>75</v>
      </c>
      <c r="H14" s="44">
        <v>185</v>
      </c>
      <c r="I14" s="44">
        <v>298</v>
      </c>
      <c r="J14" s="44">
        <v>350</v>
      </c>
      <c r="K14" s="44">
        <v>441</v>
      </c>
      <c r="L14" s="44">
        <v>490</v>
      </c>
      <c r="M14" s="44">
        <v>1876</v>
      </c>
      <c r="N14" s="44">
        <f t="shared" si="1"/>
        <v>37</v>
      </c>
      <c r="O14" s="45">
        <f t="shared" si="2"/>
        <v>96.0313315926893</v>
      </c>
      <c r="P14" s="173"/>
    </row>
    <row r="15" spans="1:16" ht="15" customHeight="1">
      <c r="A15" s="111" t="s">
        <v>382</v>
      </c>
      <c r="B15" s="44">
        <v>28</v>
      </c>
      <c r="C15" s="44">
        <v>374</v>
      </c>
      <c r="D15" s="44">
        <v>282</v>
      </c>
      <c r="E15" s="245">
        <v>1915</v>
      </c>
      <c r="F15" s="245">
        <f t="shared" si="0"/>
        <v>1801</v>
      </c>
      <c r="G15" s="44">
        <v>86</v>
      </c>
      <c r="H15" s="44">
        <v>208</v>
      </c>
      <c r="I15" s="44">
        <v>268</v>
      </c>
      <c r="J15" s="44">
        <v>369</v>
      </c>
      <c r="K15" s="44">
        <v>405</v>
      </c>
      <c r="L15" s="44">
        <v>465</v>
      </c>
      <c r="M15" s="44">
        <v>1823</v>
      </c>
      <c r="N15" s="44">
        <f t="shared" si="1"/>
        <v>22</v>
      </c>
      <c r="O15" s="45">
        <f t="shared" si="2"/>
        <v>94.04699738903393</v>
      </c>
      <c r="P15" s="173"/>
    </row>
    <row r="16" spans="1:16" ht="15" customHeight="1">
      <c r="A16" s="111" t="s">
        <v>383</v>
      </c>
      <c r="B16" s="44">
        <v>28</v>
      </c>
      <c r="C16" s="44">
        <v>412</v>
      </c>
      <c r="D16" s="44">
        <v>315</v>
      </c>
      <c r="E16" s="245">
        <v>1915</v>
      </c>
      <c r="F16" s="245">
        <f t="shared" si="0"/>
        <v>1749</v>
      </c>
      <c r="G16" s="44">
        <v>93</v>
      </c>
      <c r="H16" s="44">
        <v>215</v>
      </c>
      <c r="I16" s="44">
        <v>279</v>
      </c>
      <c r="J16" s="44">
        <v>352</v>
      </c>
      <c r="K16" s="44">
        <v>402</v>
      </c>
      <c r="L16" s="44">
        <v>408</v>
      </c>
      <c r="M16" s="44">
        <v>1781</v>
      </c>
      <c r="N16" s="44">
        <f t="shared" si="1"/>
        <v>32</v>
      </c>
      <c r="O16" s="45">
        <f t="shared" si="2"/>
        <v>91.33159268929504</v>
      </c>
      <c r="P16" s="173"/>
    </row>
    <row r="17" spans="1:16" ht="15" customHeight="1">
      <c r="A17" s="111" t="s">
        <v>384</v>
      </c>
      <c r="B17" s="44">
        <v>28</v>
      </c>
      <c r="C17" s="44">
        <v>391</v>
      </c>
      <c r="D17" s="44">
        <v>312</v>
      </c>
      <c r="E17" s="245">
        <v>1915</v>
      </c>
      <c r="F17" s="245">
        <f t="shared" si="0"/>
        <v>1736</v>
      </c>
      <c r="G17" s="44">
        <v>75</v>
      </c>
      <c r="H17" s="44">
        <v>217</v>
      </c>
      <c r="I17" s="44">
        <v>310</v>
      </c>
      <c r="J17" s="44">
        <v>334</v>
      </c>
      <c r="K17" s="44">
        <v>381</v>
      </c>
      <c r="L17" s="44">
        <v>419</v>
      </c>
      <c r="M17" s="44">
        <v>1754</v>
      </c>
      <c r="N17" s="44">
        <f t="shared" si="1"/>
        <v>18</v>
      </c>
      <c r="O17" s="45">
        <f t="shared" si="2"/>
        <v>90.65274151436032</v>
      </c>
      <c r="P17" s="173"/>
    </row>
    <row r="18" spans="1:15" ht="15" customHeight="1">
      <c r="A18" s="111" t="s">
        <v>385</v>
      </c>
      <c r="B18" s="44">
        <v>28</v>
      </c>
      <c r="C18" s="44">
        <v>368</v>
      </c>
      <c r="D18" s="44">
        <v>291</v>
      </c>
      <c r="E18" s="245">
        <v>1915</v>
      </c>
      <c r="F18" s="245">
        <f t="shared" si="0"/>
        <v>1716</v>
      </c>
      <c r="G18" s="44">
        <v>90</v>
      </c>
      <c r="H18" s="44">
        <v>215</v>
      </c>
      <c r="I18" s="44">
        <v>277</v>
      </c>
      <c r="J18" s="44">
        <v>371</v>
      </c>
      <c r="K18" s="44">
        <v>368</v>
      </c>
      <c r="L18" s="44">
        <v>395</v>
      </c>
      <c r="M18" s="44">
        <v>1710</v>
      </c>
      <c r="N18" s="44">
        <f t="shared" si="1"/>
        <v>0</v>
      </c>
      <c r="O18" s="45">
        <f t="shared" si="2"/>
        <v>89.6083550913838</v>
      </c>
    </row>
    <row r="19" spans="1:15" ht="15" customHeight="1">
      <c r="A19" s="111" t="s">
        <v>386</v>
      </c>
      <c r="B19" s="44">
        <v>28</v>
      </c>
      <c r="C19" s="44">
        <v>394</v>
      </c>
      <c r="D19" s="44">
        <v>317</v>
      </c>
      <c r="E19" s="245">
        <v>1915</v>
      </c>
      <c r="F19" s="245">
        <f t="shared" si="0"/>
        <v>1643</v>
      </c>
      <c r="G19" s="44">
        <v>81</v>
      </c>
      <c r="H19" s="44">
        <v>215</v>
      </c>
      <c r="I19" s="44">
        <v>278</v>
      </c>
      <c r="J19" s="44">
        <v>307</v>
      </c>
      <c r="K19" s="44">
        <v>380</v>
      </c>
      <c r="L19" s="44">
        <v>382</v>
      </c>
      <c r="M19" s="44">
        <v>1670</v>
      </c>
      <c r="N19" s="44">
        <f t="shared" si="1"/>
        <v>27</v>
      </c>
      <c r="O19" s="45">
        <f t="shared" si="2"/>
        <v>85.79634464751959</v>
      </c>
    </row>
    <row r="20" spans="1:15" s="7" customFormat="1" ht="15" customHeight="1">
      <c r="A20" s="111" t="s">
        <v>387</v>
      </c>
      <c r="B20" s="44">
        <v>28</v>
      </c>
      <c r="C20" s="44">
        <v>378</v>
      </c>
      <c r="D20" s="44">
        <v>297</v>
      </c>
      <c r="E20" s="245">
        <v>1915</v>
      </c>
      <c r="F20" s="245">
        <f t="shared" si="0"/>
        <v>1629</v>
      </c>
      <c r="G20" s="44">
        <v>77</v>
      </c>
      <c r="H20" s="44">
        <v>215</v>
      </c>
      <c r="I20" s="44">
        <v>280</v>
      </c>
      <c r="J20" s="44">
        <v>322</v>
      </c>
      <c r="K20" s="44">
        <v>332</v>
      </c>
      <c r="L20" s="44">
        <v>403</v>
      </c>
      <c r="M20" s="44">
        <v>1640</v>
      </c>
      <c r="N20" s="44">
        <f t="shared" si="1"/>
        <v>11</v>
      </c>
      <c r="O20" s="45">
        <f t="shared" si="2"/>
        <v>85.06527415143603</v>
      </c>
    </row>
    <row r="21" spans="1:15" ht="15" customHeight="1">
      <c r="A21" s="111" t="s">
        <v>388</v>
      </c>
      <c r="B21" s="44">
        <v>27</v>
      </c>
      <c r="C21" s="44">
        <v>354</v>
      </c>
      <c r="D21" s="44">
        <v>295</v>
      </c>
      <c r="E21" s="245">
        <v>1885</v>
      </c>
      <c r="F21" s="245">
        <f t="shared" si="0"/>
        <v>1609</v>
      </c>
      <c r="G21" s="44">
        <v>68</v>
      </c>
      <c r="H21" s="44">
        <v>240</v>
      </c>
      <c r="I21" s="44">
        <v>291</v>
      </c>
      <c r="J21" s="44">
        <v>319</v>
      </c>
      <c r="K21" s="44">
        <v>350</v>
      </c>
      <c r="L21" s="44">
        <v>341</v>
      </c>
      <c r="M21" s="44">
        <v>1620</v>
      </c>
      <c r="N21" s="44">
        <f t="shared" si="1"/>
        <v>11</v>
      </c>
      <c r="O21" s="45">
        <f t="shared" si="2"/>
        <v>85.35809018567639</v>
      </c>
    </row>
    <row r="22" spans="1:15" ht="15" customHeight="1">
      <c r="A22" s="111" t="s">
        <v>389</v>
      </c>
      <c r="B22" s="44">
        <v>27</v>
      </c>
      <c r="C22" s="44">
        <v>371</v>
      </c>
      <c r="D22" s="44">
        <v>302</v>
      </c>
      <c r="E22" s="245">
        <v>1885</v>
      </c>
      <c r="F22" s="245">
        <f>SUM(G22:L22)</f>
        <v>1676</v>
      </c>
      <c r="G22" s="44">
        <v>94</v>
      </c>
      <c r="H22" s="44">
        <v>215</v>
      </c>
      <c r="I22" s="44">
        <v>310</v>
      </c>
      <c r="J22" s="44">
        <v>341</v>
      </c>
      <c r="K22" s="44">
        <v>348</v>
      </c>
      <c r="L22" s="44">
        <v>368</v>
      </c>
      <c r="M22" s="44">
        <v>1680</v>
      </c>
      <c r="N22" s="44">
        <f>IF(M22-F22&lt;=0,0,(M22-F22))</f>
        <v>4</v>
      </c>
      <c r="O22" s="45">
        <f aca="true" t="shared" si="3" ref="O22:O31">F22/E22*100</f>
        <v>88.91246684350132</v>
      </c>
    </row>
    <row r="23" spans="1:15" s="7" customFormat="1" ht="15" customHeight="1">
      <c r="A23" s="111" t="s">
        <v>390</v>
      </c>
      <c r="B23" s="44">
        <v>27</v>
      </c>
      <c r="C23" s="44">
        <v>427</v>
      </c>
      <c r="D23" s="44">
        <v>314</v>
      </c>
      <c r="E23" s="245">
        <v>1885</v>
      </c>
      <c r="F23" s="245">
        <f>SUM(G23:L23)</f>
        <v>1759</v>
      </c>
      <c r="G23" s="44">
        <v>105</v>
      </c>
      <c r="H23" s="44">
        <v>261</v>
      </c>
      <c r="I23" s="44">
        <v>315</v>
      </c>
      <c r="J23" s="44">
        <v>343</v>
      </c>
      <c r="K23" s="44">
        <v>368</v>
      </c>
      <c r="L23" s="44">
        <v>367</v>
      </c>
      <c r="M23" s="44">
        <v>1768</v>
      </c>
      <c r="N23" s="44">
        <f>IF(M23-F23&lt;=0,0,(M23-F23))</f>
        <v>9</v>
      </c>
      <c r="O23" s="45">
        <f t="shared" si="3"/>
        <v>93.315649867374</v>
      </c>
    </row>
    <row r="24" spans="1:15" s="7" customFormat="1" ht="15" customHeight="1">
      <c r="A24" s="111" t="s">
        <v>391</v>
      </c>
      <c r="B24" s="44">
        <v>23</v>
      </c>
      <c r="C24" s="44">
        <v>330</v>
      </c>
      <c r="D24" s="44">
        <v>267</v>
      </c>
      <c r="E24" s="245">
        <v>1595</v>
      </c>
      <c r="F24" s="245">
        <f>SUM(G24:L24)</f>
        <v>1460</v>
      </c>
      <c r="G24" s="44">
        <v>90</v>
      </c>
      <c r="H24" s="44">
        <v>224</v>
      </c>
      <c r="I24" s="44">
        <v>275</v>
      </c>
      <c r="J24" s="44">
        <v>281</v>
      </c>
      <c r="K24" s="44">
        <v>291</v>
      </c>
      <c r="L24" s="44">
        <v>299</v>
      </c>
      <c r="M24" s="44">
        <v>1472</v>
      </c>
      <c r="N24" s="44">
        <f>IF(M24-F24&lt;=0,0,(M24-F24))</f>
        <v>12</v>
      </c>
      <c r="O24" s="45">
        <f t="shared" si="3"/>
        <v>91.53605015673982</v>
      </c>
    </row>
    <row r="25" spans="1:15" s="7" customFormat="1" ht="15" customHeight="1">
      <c r="A25" s="111" t="s">
        <v>493</v>
      </c>
      <c r="B25" s="44">
        <v>20</v>
      </c>
      <c r="C25" s="44">
        <v>267</v>
      </c>
      <c r="D25" s="44">
        <v>214</v>
      </c>
      <c r="E25" s="245">
        <v>1385</v>
      </c>
      <c r="F25" s="245">
        <f>SUM(G25:L25)</f>
        <v>1229</v>
      </c>
      <c r="G25" s="44">
        <v>64</v>
      </c>
      <c r="H25" s="44">
        <v>186</v>
      </c>
      <c r="I25" s="44">
        <v>224</v>
      </c>
      <c r="J25" s="44">
        <v>255</v>
      </c>
      <c r="K25" s="44">
        <v>253</v>
      </c>
      <c r="L25" s="44">
        <v>247</v>
      </c>
      <c r="M25" s="44">
        <v>1251</v>
      </c>
      <c r="N25" s="44">
        <f>IF(M25-F25&lt;=0,0,(M25-F25))</f>
        <v>22</v>
      </c>
      <c r="O25" s="45">
        <f t="shared" si="3"/>
        <v>88.73646209386281</v>
      </c>
    </row>
    <row r="26" spans="1:15" s="145" customFormat="1" ht="15" customHeight="1">
      <c r="A26" s="111" t="s">
        <v>528</v>
      </c>
      <c r="B26" s="44">
        <v>10</v>
      </c>
      <c r="C26" s="44">
        <v>176</v>
      </c>
      <c r="D26" s="44">
        <v>128</v>
      </c>
      <c r="E26" s="245">
        <v>630</v>
      </c>
      <c r="F26" s="245">
        <v>581</v>
      </c>
      <c r="G26" s="44">
        <v>38</v>
      </c>
      <c r="H26" s="44">
        <v>88</v>
      </c>
      <c r="I26" s="44">
        <v>102</v>
      </c>
      <c r="J26" s="44">
        <v>116</v>
      </c>
      <c r="K26" s="44">
        <v>122</v>
      </c>
      <c r="L26" s="44">
        <v>115</v>
      </c>
      <c r="M26" s="44">
        <v>587</v>
      </c>
      <c r="N26" s="44">
        <v>6</v>
      </c>
      <c r="O26" s="45">
        <v>92.22222222222223</v>
      </c>
    </row>
    <row r="27" spans="1:15" s="145" customFormat="1" ht="15" customHeight="1">
      <c r="A27" s="292" t="s">
        <v>542</v>
      </c>
      <c r="B27" s="287">
        <v>10</v>
      </c>
      <c r="C27" s="287">
        <v>184</v>
      </c>
      <c r="D27" s="287">
        <v>134</v>
      </c>
      <c r="E27" s="286">
        <v>630</v>
      </c>
      <c r="F27" s="286">
        <v>579</v>
      </c>
      <c r="G27" s="287">
        <v>31</v>
      </c>
      <c r="H27" s="287">
        <v>89</v>
      </c>
      <c r="I27" s="287">
        <v>105</v>
      </c>
      <c r="J27" s="287">
        <v>117</v>
      </c>
      <c r="K27" s="287">
        <v>114</v>
      </c>
      <c r="L27" s="287">
        <v>123</v>
      </c>
      <c r="M27" s="287">
        <v>593</v>
      </c>
      <c r="N27" s="44">
        <v>14</v>
      </c>
      <c r="O27" s="45">
        <v>91.9047619047619</v>
      </c>
    </row>
    <row r="28" spans="1:15" s="7" customFormat="1" ht="15" customHeight="1">
      <c r="A28" s="292" t="s">
        <v>586</v>
      </c>
      <c r="B28" s="287">
        <v>9</v>
      </c>
      <c r="C28" s="287">
        <v>183</v>
      </c>
      <c r="D28" s="287">
        <v>131</v>
      </c>
      <c r="E28" s="286">
        <v>590</v>
      </c>
      <c r="F28" s="286">
        <v>580</v>
      </c>
      <c r="G28" s="287">
        <v>36</v>
      </c>
      <c r="H28" s="287">
        <v>82</v>
      </c>
      <c r="I28" s="287">
        <v>110</v>
      </c>
      <c r="J28" s="287">
        <v>112</v>
      </c>
      <c r="K28" s="287">
        <v>121</v>
      </c>
      <c r="L28" s="287">
        <v>119</v>
      </c>
      <c r="M28" s="287">
        <v>601</v>
      </c>
      <c r="N28" s="44">
        <v>21</v>
      </c>
      <c r="O28" s="45">
        <v>98.30508474576271</v>
      </c>
    </row>
    <row r="29" spans="1:15" s="145" customFormat="1" ht="15" customHeight="1">
      <c r="A29" s="367" t="s">
        <v>610</v>
      </c>
      <c r="B29" s="276">
        <f>SUM($B$30:$B$31)</f>
        <v>9</v>
      </c>
      <c r="C29" s="276">
        <f>SUM($C$30:$C$31)</f>
        <v>180</v>
      </c>
      <c r="D29" s="276">
        <f>SUM($D$30:$D$31)</f>
        <v>132</v>
      </c>
      <c r="E29" s="275">
        <f>SUM($E$30:$E$31)</f>
        <v>590</v>
      </c>
      <c r="F29" s="275">
        <f>SUM(G29:L29)</f>
        <v>576</v>
      </c>
      <c r="G29" s="276">
        <f>SUM($G$30:$G$31)</f>
        <v>29</v>
      </c>
      <c r="H29" s="276">
        <f>SUM($H$30:$H$31)</f>
        <v>90</v>
      </c>
      <c r="I29" s="276">
        <f>SUM($I$30:$I$31)</f>
        <v>103</v>
      </c>
      <c r="J29" s="276">
        <f>SUM($J$30:$J$31)</f>
        <v>120</v>
      </c>
      <c r="K29" s="276">
        <f>SUM($K$30:$K$31)</f>
        <v>114</v>
      </c>
      <c r="L29" s="276">
        <f>SUM($L$30:$L$31)</f>
        <v>120</v>
      </c>
      <c r="M29" s="368">
        <f>SUM($M$30:$M$31)</f>
        <v>592</v>
      </c>
      <c r="N29" s="136">
        <f>IF(M29-F29&lt;=0,0,(M29-F29))</f>
        <v>16</v>
      </c>
      <c r="O29" s="137">
        <f>F29/E29*100</f>
        <v>97.6271186440678</v>
      </c>
    </row>
    <row r="30" spans="1:15" ht="15" customHeight="1">
      <c r="A30" s="369" t="s">
        <v>180</v>
      </c>
      <c r="B30" s="264">
        <v>4</v>
      </c>
      <c r="C30" s="264">
        <v>68</v>
      </c>
      <c r="D30" s="264">
        <v>50</v>
      </c>
      <c r="E30" s="263">
        <v>315</v>
      </c>
      <c r="F30" s="263">
        <f>SUM(G30:L30)</f>
        <v>281</v>
      </c>
      <c r="G30" s="264">
        <v>9</v>
      </c>
      <c r="H30" s="264">
        <v>46</v>
      </c>
      <c r="I30" s="264">
        <v>53</v>
      </c>
      <c r="J30" s="264">
        <v>58</v>
      </c>
      <c r="K30" s="264">
        <v>57</v>
      </c>
      <c r="L30" s="264">
        <v>58</v>
      </c>
      <c r="M30" s="286">
        <v>288</v>
      </c>
      <c r="N30" s="245">
        <f>IF(M30-F30&lt;=0,0,(M30-F30))</f>
        <v>7</v>
      </c>
      <c r="O30" s="43">
        <f t="shared" si="3"/>
        <v>89.20634920634922</v>
      </c>
    </row>
    <row r="31" spans="1:15" ht="15" customHeight="1">
      <c r="A31" s="370" t="s">
        <v>181</v>
      </c>
      <c r="B31" s="371">
        <v>5</v>
      </c>
      <c r="C31" s="371">
        <v>112</v>
      </c>
      <c r="D31" s="371">
        <v>82</v>
      </c>
      <c r="E31" s="372">
        <v>275</v>
      </c>
      <c r="F31" s="372">
        <f>SUM(G31:L31)</f>
        <v>295</v>
      </c>
      <c r="G31" s="371">
        <v>20</v>
      </c>
      <c r="H31" s="371">
        <v>44</v>
      </c>
      <c r="I31" s="371">
        <v>50</v>
      </c>
      <c r="J31" s="371">
        <v>62</v>
      </c>
      <c r="K31" s="371">
        <v>57</v>
      </c>
      <c r="L31" s="371">
        <v>62</v>
      </c>
      <c r="M31" s="372">
        <v>304</v>
      </c>
      <c r="N31" s="249">
        <f>IF(M31-F31&lt;=0,0,(M31-F31))</f>
        <v>9</v>
      </c>
      <c r="O31" s="116">
        <f t="shared" si="3"/>
        <v>107.27272727272728</v>
      </c>
    </row>
    <row r="32" ht="13.5" customHeight="1">
      <c r="A32" s="4" t="s">
        <v>246</v>
      </c>
    </row>
    <row r="33" ht="13.5" customHeight="1">
      <c r="A33" s="4" t="s">
        <v>184</v>
      </c>
    </row>
    <row r="34" ht="13.5" customHeight="1">
      <c r="A34" s="4" t="s">
        <v>634</v>
      </c>
    </row>
  </sheetData>
  <sheetProtection/>
  <mergeCells count="10">
    <mergeCell ref="A1:O1"/>
    <mergeCell ref="A5:A7"/>
    <mergeCell ref="B5:O5"/>
    <mergeCell ref="B6:B7"/>
    <mergeCell ref="C6:C7"/>
    <mergeCell ref="E6:E7"/>
    <mergeCell ref="F6:L6"/>
    <mergeCell ref="M6:M7"/>
    <mergeCell ref="N6:N7"/>
    <mergeCell ref="O6:O7"/>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O16"/>
  <sheetViews>
    <sheetView showGridLines="0" zoomScalePageLayoutView="0" workbookViewId="0" topLeftCell="A1">
      <selection activeCell="A1" sqref="A1:O1"/>
    </sheetView>
  </sheetViews>
  <sheetFormatPr defaultColWidth="9.00390625" defaultRowHeight="13.5" customHeight="1"/>
  <cols>
    <col min="1" max="1" width="13.75390625" style="4" customWidth="1"/>
    <col min="2" max="3" width="5.375" style="4" customWidth="1"/>
    <col min="4" max="4" width="5.75390625" style="4" customWidth="1"/>
    <col min="5" max="6" width="6.00390625" style="4" customWidth="1"/>
    <col min="7" max="12" width="5.375" style="4" customWidth="1"/>
    <col min="13" max="13" width="6.00390625" style="4" customWidth="1"/>
    <col min="14" max="14" width="5.75390625" style="4" customWidth="1"/>
    <col min="15" max="15" width="6.00390625" style="4" customWidth="1"/>
    <col min="16" max="16384" width="9.00390625" style="4" customWidth="1"/>
  </cols>
  <sheetData>
    <row r="1" spans="1:15" ht="19.5" customHeight="1">
      <c r="A1" s="638" t="s">
        <v>636</v>
      </c>
      <c r="B1" s="638"/>
      <c r="C1" s="638"/>
      <c r="D1" s="638"/>
      <c r="E1" s="638"/>
      <c r="F1" s="638"/>
      <c r="G1" s="638"/>
      <c r="H1" s="638"/>
      <c r="I1" s="638"/>
      <c r="J1" s="638"/>
      <c r="K1" s="638"/>
      <c r="L1" s="638"/>
      <c r="M1" s="638"/>
      <c r="N1" s="638"/>
      <c r="O1" s="638"/>
    </row>
    <row r="2" spans="1:15" ht="13.5" customHeight="1">
      <c r="A2" s="7" t="s">
        <v>80</v>
      </c>
      <c r="B2" s="7"/>
      <c r="C2" s="7"/>
      <c r="D2" s="7"/>
      <c r="E2" s="7"/>
      <c r="F2" s="7"/>
      <c r="G2" s="7"/>
      <c r="H2" s="7"/>
      <c r="I2" s="7"/>
      <c r="J2" s="7"/>
      <c r="K2" s="7"/>
      <c r="L2" s="7"/>
      <c r="M2" s="7"/>
      <c r="N2" s="42"/>
      <c r="O2" s="40" t="s">
        <v>213</v>
      </c>
    </row>
    <row r="3" spans="1:15" ht="13.5" customHeight="1">
      <c r="A3" s="420" t="s">
        <v>179</v>
      </c>
      <c r="B3" s="636" t="s">
        <v>314</v>
      </c>
      <c r="C3" s="637"/>
      <c r="D3" s="637"/>
      <c r="E3" s="637"/>
      <c r="F3" s="637"/>
      <c r="G3" s="637"/>
      <c r="H3" s="637"/>
      <c r="I3" s="637"/>
      <c r="J3" s="637"/>
      <c r="K3" s="637"/>
      <c r="L3" s="637"/>
      <c r="M3" s="637"/>
      <c r="N3" s="637"/>
      <c r="O3" s="637"/>
    </row>
    <row r="4" spans="1:15" ht="15" customHeight="1">
      <c r="A4" s="421"/>
      <c r="B4" s="628" t="s">
        <v>78</v>
      </c>
      <c r="C4" s="630" t="s">
        <v>49</v>
      </c>
      <c r="D4" s="244"/>
      <c r="E4" s="428" t="s">
        <v>182</v>
      </c>
      <c r="F4" s="631" t="s">
        <v>183</v>
      </c>
      <c r="G4" s="632"/>
      <c r="H4" s="632"/>
      <c r="I4" s="632"/>
      <c r="J4" s="632"/>
      <c r="K4" s="632"/>
      <c r="L4" s="633"/>
      <c r="M4" s="628" t="s">
        <v>50</v>
      </c>
      <c r="N4" s="628" t="s">
        <v>51</v>
      </c>
      <c r="O4" s="634" t="s">
        <v>120</v>
      </c>
    </row>
    <row r="5" spans="1:15" ht="30" customHeight="1">
      <c r="A5" s="422"/>
      <c r="B5" s="629"/>
      <c r="C5" s="629"/>
      <c r="D5" s="140" t="s">
        <v>577</v>
      </c>
      <c r="E5" s="429"/>
      <c r="F5" s="150" t="s">
        <v>141</v>
      </c>
      <c r="G5" s="290" t="s">
        <v>53</v>
      </c>
      <c r="H5" s="290" t="s">
        <v>52</v>
      </c>
      <c r="I5" s="290" t="s">
        <v>54</v>
      </c>
      <c r="J5" s="290" t="s">
        <v>55</v>
      </c>
      <c r="K5" s="290" t="s">
        <v>56</v>
      </c>
      <c r="L5" s="290" t="s">
        <v>57</v>
      </c>
      <c r="M5" s="629"/>
      <c r="N5" s="629"/>
      <c r="O5" s="635"/>
    </row>
    <row r="6" spans="1:15" ht="15" customHeight="1">
      <c r="A6" s="111" t="s">
        <v>400</v>
      </c>
      <c r="B6" s="44">
        <v>1</v>
      </c>
      <c r="C6" s="44">
        <v>2</v>
      </c>
      <c r="D6" s="44">
        <v>1</v>
      </c>
      <c r="E6" s="245">
        <v>5</v>
      </c>
      <c r="F6" s="245">
        <f aca="true" t="shared" si="0" ref="F6:F11">SUM(G6:L6)</f>
        <v>6</v>
      </c>
      <c r="G6" s="44">
        <v>0</v>
      </c>
      <c r="H6" s="44">
        <v>2</v>
      </c>
      <c r="I6" s="44">
        <v>1</v>
      </c>
      <c r="J6" s="44">
        <v>3</v>
      </c>
      <c r="K6" s="44">
        <v>0</v>
      </c>
      <c r="L6" s="44">
        <v>0</v>
      </c>
      <c r="M6" s="44">
        <v>6</v>
      </c>
      <c r="N6" s="44">
        <f aca="true" t="shared" si="1" ref="N6:N13">IF(M6-F6&lt;=0,0,(M6-F6))</f>
        <v>0</v>
      </c>
      <c r="O6" s="45">
        <f aca="true" t="shared" si="2" ref="O6:O13">F6/E6*100</f>
        <v>120</v>
      </c>
    </row>
    <row r="7" spans="1:15" s="7" customFormat="1" ht="15" customHeight="1">
      <c r="A7" s="111" t="s">
        <v>401</v>
      </c>
      <c r="B7" s="44">
        <v>2</v>
      </c>
      <c r="C7" s="44">
        <v>10</v>
      </c>
      <c r="D7" s="44">
        <v>5</v>
      </c>
      <c r="E7" s="245">
        <v>20</v>
      </c>
      <c r="F7" s="245">
        <f t="shared" si="0"/>
        <v>11</v>
      </c>
      <c r="G7" s="44">
        <v>3</v>
      </c>
      <c r="H7" s="44">
        <v>5</v>
      </c>
      <c r="I7" s="44">
        <v>3</v>
      </c>
      <c r="J7" s="44">
        <v>0</v>
      </c>
      <c r="K7" s="44">
        <v>0</v>
      </c>
      <c r="L7" s="44">
        <v>0</v>
      </c>
      <c r="M7" s="44">
        <v>11</v>
      </c>
      <c r="N7" s="44">
        <f t="shared" si="1"/>
        <v>0</v>
      </c>
      <c r="O7" s="45">
        <f t="shared" si="2"/>
        <v>55.00000000000001</v>
      </c>
    </row>
    <row r="8" spans="1:15" s="7" customFormat="1" ht="15" customHeight="1">
      <c r="A8" s="111" t="s">
        <v>402</v>
      </c>
      <c r="B8" s="44">
        <v>3</v>
      </c>
      <c r="C8" s="44">
        <v>11</v>
      </c>
      <c r="D8" s="44">
        <v>10</v>
      </c>
      <c r="E8" s="245">
        <v>35</v>
      </c>
      <c r="F8" s="245">
        <f t="shared" si="0"/>
        <v>26</v>
      </c>
      <c r="G8" s="44">
        <v>2</v>
      </c>
      <c r="H8" s="44">
        <v>15</v>
      </c>
      <c r="I8" s="44">
        <v>9</v>
      </c>
      <c r="J8" s="44">
        <v>0</v>
      </c>
      <c r="K8" s="44">
        <v>0</v>
      </c>
      <c r="L8" s="44">
        <v>0</v>
      </c>
      <c r="M8" s="44">
        <v>28</v>
      </c>
      <c r="N8" s="44">
        <f t="shared" si="1"/>
        <v>2</v>
      </c>
      <c r="O8" s="45">
        <f t="shared" si="2"/>
        <v>74.28571428571429</v>
      </c>
    </row>
    <row r="9" spans="1:15" s="7" customFormat="1" ht="15" customHeight="1">
      <c r="A9" s="111" t="s">
        <v>493</v>
      </c>
      <c r="B9" s="44">
        <v>5</v>
      </c>
      <c r="C9" s="44">
        <v>24</v>
      </c>
      <c r="D9" s="44">
        <v>21</v>
      </c>
      <c r="E9" s="245">
        <v>58</v>
      </c>
      <c r="F9" s="245">
        <f t="shared" si="0"/>
        <v>48</v>
      </c>
      <c r="G9" s="44">
        <v>8</v>
      </c>
      <c r="H9" s="44">
        <v>18</v>
      </c>
      <c r="I9" s="44">
        <v>22</v>
      </c>
      <c r="J9" s="44">
        <v>0</v>
      </c>
      <c r="K9" s="44">
        <v>0</v>
      </c>
      <c r="L9" s="44">
        <v>0</v>
      </c>
      <c r="M9" s="44">
        <v>48</v>
      </c>
      <c r="N9" s="44">
        <f t="shared" si="1"/>
        <v>0</v>
      </c>
      <c r="O9" s="45">
        <f t="shared" si="2"/>
        <v>82.75862068965517</v>
      </c>
    </row>
    <row r="10" spans="1:15" s="145" customFormat="1" ht="15" customHeight="1">
      <c r="A10" s="111" t="s">
        <v>527</v>
      </c>
      <c r="B10" s="44">
        <v>5</v>
      </c>
      <c r="C10" s="44">
        <v>35</v>
      </c>
      <c r="D10" s="44">
        <v>24</v>
      </c>
      <c r="E10" s="245">
        <v>58</v>
      </c>
      <c r="F10" s="245">
        <f t="shared" si="0"/>
        <v>53</v>
      </c>
      <c r="G10" s="44">
        <v>10</v>
      </c>
      <c r="H10" s="44">
        <v>24</v>
      </c>
      <c r="I10" s="44">
        <v>19</v>
      </c>
      <c r="J10" s="44">
        <v>0</v>
      </c>
      <c r="K10" s="44">
        <v>0</v>
      </c>
      <c r="L10" s="44">
        <v>0</v>
      </c>
      <c r="M10" s="44">
        <v>53</v>
      </c>
      <c r="N10" s="44">
        <f t="shared" si="1"/>
        <v>0</v>
      </c>
      <c r="O10" s="45">
        <f t="shared" si="2"/>
        <v>91.37931034482759</v>
      </c>
    </row>
    <row r="11" spans="1:15" s="145" customFormat="1" ht="15" customHeight="1">
      <c r="A11" s="111" t="s">
        <v>555</v>
      </c>
      <c r="B11" s="44">
        <v>5</v>
      </c>
      <c r="C11" s="44">
        <v>36</v>
      </c>
      <c r="D11" s="44">
        <v>25</v>
      </c>
      <c r="E11" s="245">
        <v>58</v>
      </c>
      <c r="F11" s="245">
        <f t="shared" si="0"/>
        <v>66</v>
      </c>
      <c r="G11" s="44">
        <v>10</v>
      </c>
      <c r="H11" s="44">
        <v>29</v>
      </c>
      <c r="I11" s="44">
        <v>27</v>
      </c>
      <c r="J11" s="44">
        <v>0</v>
      </c>
      <c r="K11" s="44">
        <v>0</v>
      </c>
      <c r="L11" s="44">
        <v>0</v>
      </c>
      <c r="M11" s="44">
        <v>66</v>
      </c>
      <c r="N11" s="44">
        <f>IF(M11-F11&lt;=0,0,(M11-F11))</f>
        <v>0</v>
      </c>
      <c r="O11" s="45">
        <f>F11/E11*100</f>
        <v>113.79310344827587</v>
      </c>
    </row>
    <row r="12" spans="1:15" s="7" customFormat="1" ht="15" customHeight="1">
      <c r="A12" s="111" t="s">
        <v>587</v>
      </c>
      <c r="B12" s="44">
        <v>5</v>
      </c>
      <c r="C12" s="44">
        <v>34</v>
      </c>
      <c r="D12" s="44">
        <v>24</v>
      </c>
      <c r="E12" s="245">
        <v>58</v>
      </c>
      <c r="F12" s="245">
        <f>SUM(G12:L12)</f>
        <v>53</v>
      </c>
      <c r="G12" s="44">
        <v>2</v>
      </c>
      <c r="H12" s="44">
        <v>24</v>
      </c>
      <c r="I12" s="44">
        <v>27</v>
      </c>
      <c r="J12" s="44">
        <v>0</v>
      </c>
      <c r="K12" s="44">
        <v>0</v>
      </c>
      <c r="L12" s="44">
        <v>0</v>
      </c>
      <c r="M12" s="44">
        <v>55</v>
      </c>
      <c r="N12" s="44">
        <f>IF(M12-F12&lt;=0,0,(M12-F12))</f>
        <v>2</v>
      </c>
      <c r="O12" s="45">
        <f>F12/E12*100</f>
        <v>91.37931034482759</v>
      </c>
    </row>
    <row r="13" spans="1:15" s="145" customFormat="1" ht="15" customHeight="1">
      <c r="A13" s="143" t="s">
        <v>611</v>
      </c>
      <c r="B13" s="133">
        <v>5</v>
      </c>
      <c r="C13" s="133">
        <v>34</v>
      </c>
      <c r="D13" s="133">
        <v>24</v>
      </c>
      <c r="E13" s="256">
        <v>61</v>
      </c>
      <c r="F13" s="256">
        <f>SUM(G13:L13)</f>
        <v>56</v>
      </c>
      <c r="G13" s="133">
        <v>13</v>
      </c>
      <c r="H13" s="133">
        <v>22</v>
      </c>
      <c r="I13" s="133">
        <v>21</v>
      </c>
      <c r="J13" s="133">
        <v>0</v>
      </c>
      <c r="K13" s="133">
        <v>0</v>
      </c>
      <c r="L13" s="133">
        <v>0</v>
      </c>
      <c r="M13" s="133">
        <v>57</v>
      </c>
      <c r="N13" s="133">
        <f t="shared" si="1"/>
        <v>1</v>
      </c>
      <c r="O13" s="257">
        <f t="shared" si="2"/>
        <v>91.80327868852459</v>
      </c>
    </row>
    <row r="14" ht="13.5" customHeight="1">
      <c r="A14" s="4" t="s">
        <v>246</v>
      </c>
    </row>
    <row r="15" ht="13.5" customHeight="1">
      <c r="A15" s="4" t="s">
        <v>184</v>
      </c>
    </row>
    <row r="16" ht="13.5" customHeight="1">
      <c r="A16" s="4" t="s">
        <v>638</v>
      </c>
    </row>
  </sheetData>
  <sheetProtection/>
  <mergeCells count="10">
    <mergeCell ref="A1:O1"/>
    <mergeCell ref="A3:A5"/>
    <mergeCell ref="B3:O3"/>
    <mergeCell ref="B4:B5"/>
    <mergeCell ref="C4:C5"/>
    <mergeCell ref="E4:E5"/>
    <mergeCell ref="F4:L4"/>
    <mergeCell ref="M4:M5"/>
    <mergeCell ref="N4:N5"/>
    <mergeCell ref="O4:O5"/>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O29"/>
  <sheetViews>
    <sheetView showGridLines="0" zoomScalePageLayoutView="0" workbookViewId="0" topLeftCell="A1">
      <selection activeCell="A1" sqref="A1:O1"/>
    </sheetView>
  </sheetViews>
  <sheetFormatPr defaultColWidth="9.00390625" defaultRowHeight="13.5" customHeight="1"/>
  <cols>
    <col min="1" max="1" width="13.75390625" style="4" customWidth="1"/>
    <col min="2" max="3" width="5.375" style="4" customWidth="1"/>
    <col min="4" max="4" width="5.75390625" style="4" customWidth="1"/>
    <col min="5" max="6" width="6.00390625" style="4" customWidth="1"/>
    <col min="7" max="12" width="5.375" style="4" customWidth="1"/>
    <col min="13" max="13" width="6.00390625" style="4" customWidth="1"/>
    <col min="14" max="14" width="5.75390625" style="4" customWidth="1"/>
    <col min="15" max="15" width="6.00390625" style="4" customWidth="1"/>
    <col min="16" max="16384" width="9.00390625" style="4" customWidth="1"/>
  </cols>
  <sheetData>
    <row r="1" spans="1:15" ht="19.5" customHeight="1">
      <c r="A1" s="638" t="s">
        <v>637</v>
      </c>
      <c r="B1" s="638"/>
      <c r="C1" s="638"/>
      <c r="D1" s="638"/>
      <c r="E1" s="638"/>
      <c r="F1" s="638"/>
      <c r="G1" s="638"/>
      <c r="H1" s="638"/>
      <c r="I1" s="638"/>
      <c r="J1" s="638"/>
      <c r="K1" s="638"/>
      <c r="L1" s="638"/>
      <c r="M1" s="638"/>
      <c r="N1" s="638"/>
      <c r="O1" s="638"/>
    </row>
    <row r="2" spans="1:15" ht="13.5" customHeight="1">
      <c r="A2" s="7" t="s">
        <v>80</v>
      </c>
      <c r="B2" s="7"/>
      <c r="C2" s="7"/>
      <c r="D2" s="7"/>
      <c r="E2" s="7"/>
      <c r="F2" s="7"/>
      <c r="G2" s="7"/>
      <c r="H2" s="7"/>
      <c r="I2" s="7"/>
      <c r="J2" s="7"/>
      <c r="K2" s="7"/>
      <c r="L2" s="7"/>
      <c r="M2" s="7"/>
      <c r="N2" s="42"/>
      <c r="O2" s="40" t="s">
        <v>213</v>
      </c>
    </row>
    <row r="3" spans="1:15" ht="13.5" customHeight="1">
      <c r="A3" s="644" t="s">
        <v>569</v>
      </c>
      <c r="B3" s="647" t="s">
        <v>340</v>
      </c>
      <c r="C3" s="648"/>
      <c r="D3" s="648"/>
      <c r="E3" s="648"/>
      <c r="F3" s="648"/>
      <c r="G3" s="648"/>
      <c r="H3" s="648"/>
      <c r="I3" s="648"/>
      <c r="J3" s="648"/>
      <c r="K3" s="648"/>
      <c r="L3" s="648"/>
      <c r="M3" s="648"/>
      <c r="N3" s="648"/>
      <c r="O3" s="648"/>
    </row>
    <row r="4" spans="1:15" ht="15" customHeight="1">
      <c r="A4" s="645"/>
      <c r="B4" s="649" t="s">
        <v>78</v>
      </c>
      <c r="C4" s="651" t="s">
        <v>49</v>
      </c>
      <c r="D4" s="259"/>
      <c r="E4" s="652" t="s">
        <v>182</v>
      </c>
      <c r="F4" s="654" t="s">
        <v>183</v>
      </c>
      <c r="G4" s="655"/>
      <c r="H4" s="655"/>
      <c r="I4" s="655"/>
      <c r="J4" s="655"/>
      <c r="K4" s="655"/>
      <c r="L4" s="656"/>
      <c r="M4" s="649" t="s">
        <v>50</v>
      </c>
      <c r="N4" s="649" t="s">
        <v>51</v>
      </c>
      <c r="O4" s="657" t="s">
        <v>120</v>
      </c>
    </row>
    <row r="5" spans="1:15" ht="30" customHeight="1">
      <c r="A5" s="646"/>
      <c r="B5" s="650"/>
      <c r="C5" s="650"/>
      <c r="D5" s="260" t="s">
        <v>577</v>
      </c>
      <c r="E5" s="653"/>
      <c r="F5" s="261" t="s">
        <v>141</v>
      </c>
      <c r="G5" s="291" t="s">
        <v>53</v>
      </c>
      <c r="H5" s="291" t="s">
        <v>52</v>
      </c>
      <c r="I5" s="291" t="s">
        <v>54</v>
      </c>
      <c r="J5" s="291" t="s">
        <v>55</v>
      </c>
      <c r="K5" s="291" t="s">
        <v>56</v>
      </c>
      <c r="L5" s="291" t="s">
        <v>57</v>
      </c>
      <c r="M5" s="650"/>
      <c r="N5" s="650"/>
      <c r="O5" s="658"/>
    </row>
    <row r="6" spans="1:15" ht="15" customHeight="1">
      <c r="A6" s="389" t="s">
        <v>404</v>
      </c>
      <c r="B6" s="278"/>
      <c r="C6" s="278"/>
      <c r="D6" s="282"/>
      <c r="E6" s="279"/>
      <c r="F6" s="283"/>
      <c r="G6" s="284"/>
      <c r="H6" s="284"/>
      <c r="I6" s="284"/>
      <c r="J6" s="284"/>
      <c r="K6" s="284"/>
      <c r="L6" s="284"/>
      <c r="M6" s="278"/>
      <c r="N6" s="278"/>
      <c r="O6" s="280"/>
    </row>
    <row r="7" spans="1:15" s="7" customFormat="1" ht="15" customHeight="1">
      <c r="A7" s="292" t="s">
        <v>403</v>
      </c>
      <c r="B7" s="641">
        <v>1</v>
      </c>
      <c r="C7" s="641">
        <v>13</v>
      </c>
      <c r="D7" s="641">
        <v>10</v>
      </c>
      <c r="E7" s="285">
        <v>50</v>
      </c>
      <c r="F7" s="286">
        <f>SUM(G7:L7)</f>
        <v>52</v>
      </c>
      <c r="G7" s="287">
        <v>0</v>
      </c>
      <c r="H7" s="287">
        <v>0</v>
      </c>
      <c r="I7" s="287">
        <v>0</v>
      </c>
      <c r="J7" s="287">
        <v>15</v>
      </c>
      <c r="K7" s="287">
        <v>18</v>
      </c>
      <c r="L7" s="287">
        <v>19</v>
      </c>
      <c r="M7" s="287">
        <v>52</v>
      </c>
      <c r="N7" s="287">
        <f>IF(M7-F7&lt;=0,0,(M7-F7))</f>
        <v>0</v>
      </c>
      <c r="O7" s="288">
        <f>F7/E7*100</f>
        <v>104</v>
      </c>
    </row>
    <row r="8" spans="1:15" s="145" customFormat="1" ht="15" customHeight="1">
      <c r="A8" s="293" t="s">
        <v>341</v>
      </c>
      <c r="B8" s="642"/>
      <c r="C8" s="642"/>
      <c r="D8" s="642">
        <v>10</v>
      </c>
      <c r="E8" s="266">
        <v>50</v>
      </c>
      <c r="F8" s="267">
        <f>SUM(G8:L8)</f>
        <v>41</v>
      </c>
      <c r="G8" s="268">
        <v>1</v>
      </c>
      <c r="H8" s="268">
        <v>7</v>
      </c>
      <c r="I8" s="268">
        <v>6</v>
      </c>
      <c r="J8" s="268">
        <v>8</v>
      </c>
      <c r="K8" s="268">
        <v>15</v>
      </c>
      <c r="L8" s="268">
        <v>4</v>
      </c>
      <c r="M8" s="268">
        <v>41</v>
      </c>
      <c r="N8" s="268">
        <f>IF(M8-F8&lt;=0,0,(M8-F8))</f>
        <v>0</v>
      </c>
      <c r="O8" s="269">
        <f>F8/E8*100</f>
        <v>82</v>
      </c>
    </row>
    <row r="9" spans="1:15" s="145" customFormat="1" ht="15" customHeight="1">
      <c r="A9" s="294" t="s">
        <v>402</v>
      </c>
      <c r="B9" s="281"/>
      <c r="C9" s="281"/>
      <c r="D9" s="281"/>
      <c r="E9" s="262"/>
      <c r="F9" s="263"/>
      <c r="G9" s="264"/>
      <c r="H9" s="264"/>
      <c r="I9" s="264"/>
      <c r="J9" s="264"/>
      <c r="K9" s="264"/>
      <c r="L9" s="264"/>
      <c r="M9" s="264"/>
      <c r="N9" s="264"/>
      <c r="O9" s="265"/>
    </row>
    <row r="10" spans="1:15" s="145" customFormat="1" ht="15" customHeight="1">
      <c r="A10" s="292" t="s">
        <v>403</v>
      </c>
      <c r="B10" s="641">
        <v>9</v>
      </c>
      <c r="C10" s="641">
        <v>127</v>
      </c>
      <c r="D10" s="641">
        <v>104</v>
      </c>
      <c r="E10" s="286">
        <v>266</v>
      </c>
      <c r="F10" s="286">
        <f>SUM(G10:L10)</f>
        <v>211</v>
      </c>
      <c r="G10" s="287">
        <v>0</v>
      </c>
      <c r="H10" s="287">
        <v>0</v>
      </c>
      <c r="I10" s="287">
        <v>0</v>
      </c>
      <c r="J10" s="287">
        <v>52</v>
      </c>
      <c r="K10" s="287">
        <v>73</v>
      </c>
      <c r="L10" s="287">
        <v>86</v>
      </c>
      <c r="M10" s="287">
        <v>211</v>
      </c>
      <c r="N10" s="287">
        <f>IF(M10-F10&lt;=0,0,(M10-F10))</f>
        <v>0</v>
      </c>
      <c r="O10" s="288">
        <f>F10/E10*100</f>
        <v>79.32330827067669</v>
      </c>
    </row>
    <row r="11" spans="1:15" s="145" customFormat="1" ht="15" customHeight="1">
      <c r="A11" s="293" t="s">
        <v>341</v>
      </c>
      <c r="B11" s="642"/>
      <c r="C11" s="642">
        <v>13</v>
      </c>
      <c r="D11" s="642">
        <v>10</v>
      </c>
      <c r="E11" s="267">
        <v>354</v>
      </c>
      <c r="F11" s="267">
        <f>SUM(G11:L11)</f>
        <v>334</v>
      </c>
      <c r="G11" s="268">
        <v>14</v>
      </c>
      <c r="H11" s="268">
        <v>55</v>
      </c>
      <c r="I11" s="268">
        <v>62</v>
      </c>
      <c r="J11" s="268">
        <v>68</v>
      </c>
      <c r="K11" s="268">
        <v>63</v>
      </c>
      <c r="L11" s="268">
        <v>72</v>
      </c>
      <c r="M11" s="268">
        <v>334</v>
      </c>
      <c r="N11" s="268">
        <f>IF(M11-F11&lt;=0,0,(M11-F11))</f>
        <v>0</v>
      </c>
      <c r="O11" s="269">
        <f>F11/E11*100</f>
        <v>94.35028248587571</v>
      </c>
    </row>
    <row r="12" spans="1:15" s="145" customFormat="1" ht="15" customHeight="1">
      <c r="A12" s="292" t="s">
        <v>493</v>
      </c>
      <c r="B12" s="407"/>
      <c r="C12" s="407"/>
      <c r="D12" s="407"/>
      <c r="E12" s="286"/>
      <c r="F12" s="286"/>
      <c r="G12" s="287"/>
      <c r="H12" s="287"/>
      <c r="I12" s="287"/>
      <c r="J12" s="287"/>
      <c r="K12" s="287"/>
      <c r="L12" s="287"/>
      <c r="M12" s="287"/>
      <c r="N12" s="287"/>
      <c r="O12" s="288"/>
    </row>
    <row r="13" spans="1:15" s="145" customFormat="1" ht="15" customHeight="1">
      <c r="A13" s="292" t="s">
        <v>494</v>
      </c>
      <c r="B13" s="641">
        <v>15</v>
      </c>
      <c r="C13" s="641">
        <v>232</v>
      </c>
      <c r="D13" s="641">
        <v>198</v>
      </c>
      <c r="E13" s="286">
        <v>578</v>
      </c>
      <c r="F13" s="286">
        <f>SUM(G13:L13)</f>
        <v>515</v>
      </c>
      <c r="G13" s="287">
        <v>0</v>
      </c>
      <c r="H13" s="287">
        <v>0</v>
      </c>
      <c r="I13" s="287">
        <v>1</v>
      </c>
      <c r="J13" s="287">
        <v>159</v>
      </c>
      <c r="K13" s="287">
        <v>156</v>
      </c>
      <c r="L13" s="287">
        <v>199</v>
      </c>
      <c r="M13" s="287">
        <v>515</v>
      </c>
      <c r="N13" s="287">
        <f>IF(M13-F13&lt;=0,0,(M13-F13))</f>
        <v>0</v>
      </c>
      <c r="O13" s="288">
        <f>F13/E13*100</f>
        <v>89.10034602076125</v>
      </c>
    </row>
    <row r="14" spans="1:15" s="145" customFormat="1" ht="15" customHeight="1">
      <c r="A14" s="293" t="s">
        <v>495</v>
      </c>
      <c r="B14" s="642"/>
      <c r="C14" s="642">
        <v>-215</v>
      </c>
      <c r="D14" s="642">
        <v>-178</v>
      </c>
      <c r="E14" s="267">
        <v>602</v>
      </c>
      <c r="F14" s="267">
        <f>SUM(G14:L14)</f>
        <v>585</v>
      </c>
      <c r="G14" s="268">
        <v>35</v>
      </c>
      <c r="H14" s="268">
        <v>94</v>
      </c>
      <c r="I14" s="268">
        <v>123</v>
      </c>
      <c r="J14" s="268">
        <v>108</v>
      </c>
      <c r="K14" s="268">
        <v>108</v>
      </c>
      <c r="L14" s="268">
        <v>117</v>
      </c>
      <c r="M14" s="268">
        <v>589</v>
      </c>
      <c r="N14" s="268">
        <f>IF(M14-F14&lt;=0,0,(M14-F14))</f>
        <v>4</v>
      </c>
      <c r="O14" s="269">
        <f>F14/E14*100</f>
        <v>97.17607973421927</v>
      </c>
    </row>
    <row r="15" spans="1:15" s="145" customFormat="1" ht="15" customHeight="1">
      <c r="A15" s="292" t="s">
        <v>558</v>
      </c>
      <c r="B15" s="407"/>
      <c r="C15" s="407"/>
      <c r="D15" s="407"/>
      <c r="E15" s="286"/>
      <c r="F15" s="286"/>
      <c r="G15" s="287"/>
      <c r="H15" s="287"/>
      <c r="I15" s="287"/>
      <c r="J15" s="287"/>
      <c r="K15" s="287"/>
      <c r="L15" s="287"/>
      <c r="M15" s="287"/>
      <c r="N15" s="287"/>
      <c r="O15" s="288"/>
    </row>
    <row r="16" spans="1:15" s="145" customFormat="1" ht="15" customHeight="1">
      <c r="A16" s="292" t="s">
        <v>543</v>
      </c>
      <c r="B16" s="641">
        <v>26</v>
      </c>
      <c r="C16" s="641">
        <v>547</v>
      </c>
      <c r="D16" s="641">
        <v>401</v>
      </c>
      <c r="E16" s="286">
        <v>880</v>
      </c>
      <c r="F16" s="286">
        <f>SUM(G16:L16)</f>
        <v>733</v>
      </c>
      <c r="G16" s="287">
        <v>0</v>
      </c>
      <c r="H16" s="287">
        <v>0</v>
      </c>
      <c r="I16" s="287">
        <v>0</v>
      </c>
      <c r="J16" s="287">
        <v>211</v>
      </c>
      <c r="K16" s="287">
        <v>267</v>
      </c>
      <c r="L16" s="287">
        <v>255</v>
      </c>
      <c r="M16" s="287">
        <v>733</v>
      </c>
      <c r="N16" s="287">
        <v>0</v>
      </c>
      <c r="O16" s="288">
        <f>F16/E16*100</f>
        <v>83.29545454545455</v>
      </c>
    </row>
    <row r="17" spans="1:15" s="145" customFormat="1" ht="15" customHeight="1">
      <c r="A17" s="293" t="s">
        <v>544</v>
      </c>
      <c r="B17" s="642"/>
      <c r="C17" s="642">
        <v>-215</v>
      </c>
      <c r="D17" s="642">
        <v>-178</v>
      </c>
      <c r="E17" s="267">
        <v>1300</v>
      </c>
      <c r="F17" s="267">
        <f>SUM(G17:L17)</f>
        <v>1265</v>
      </c>
      <c r="G17" s="268">
        <v>85</v>
      </c>
      <c r="H17" s="268">
        <v>191</v>
      </c>
      <c r="I17" s="268">
        <v>244</v>
      </c>
      <c r="J17" s="268">
        <v>261</v>
      </c>
      <c r="K17" s="268">
        <v>238</v>
      </c>
      <c r="L17" s="268">
        <v>246</v>
      </c>
      <c r="M17" s="268">
        <v>1276</v>
      </c>
      <c r="N17" s="268">
        <v>11</v>
      </c>
      <c r="O17" s="269">
        <f>F17/E17*100</f>
        <v>97.3076923076923</v>
      </c>
    </row>
    <row r="18" spans="1:15" s="145" customFormat="1" ht="15" customHeight="1">
      <c r="A18" s="292" t="s">
        <v>542</v>
      </c>
      <c r="B18" s="407"/>
      <c r="C18" s="407"/>
      <c r="D18" s="407"/>
      <c r="E18" s="286"/>
      <c r="F18" s="286"/>
      <c r="G18" s="287"/>
      <c r="H18" s="287"/>
      <c r="I18" s="287"/>
      <c r="J18" s="287"/>
      <c r="K18" s="287"/>
      <c r="L18" s="287"/>
      <c r="M18" s="287"/>
      <c r="N18" s="287"/>
      <c r="O18" s="288"/>
    </row>
    <row r="19" spans="1:15" s="145" customFormat="1" ht="15" customHeight="1">
      <c r="A19" s="292" t="s">
        <v>543</v>
      </c>
      <c r="B19" s="641">
        <v>27</v>
      </c>
      <c r="C19" s="641">
        <v>590</v>
      </c>
      <c r="D19" s="641">
        <v>431</v>
      </c>
      <c r="E19" s="286">
        <v>1040</v>
      </c>
      <c r="F19" s="286">
        <f>SUM(G19:L19)</f>
        <v>824</v>
      </c>
      <c r="G19" s="287">
        <v>0</v>
      </c>
      <c r="H19" s="287">
        <v>0</v>
      </c>
      <c r="I19" s="287">
        <v>0</v>
      </c>
      <c r="J19" s="287">
        <v>273</v>
      </c>
      <c r="K19" s="287">
        <v>257</v>
      </c>
      <c r="L19" s="287">
        <v>294</v>
      </c>
      <c r="M19" s="287">
        <v>824</v>
      </c>
      <c r="N19" s="287">
        <f>IF(M19-F19&lt;=0,0,(M19-F19))</f>
        <v>0</v>
      </c>
      <c r="O19" s="288">
        <f>F19/E19*100</f>
        <v>79.23076923076923</v>
      </c>
    </row>
    <row r="20" spans="1:15" s="145" customFormat="1" ht="15" customHeight="1">
      <c r="A20" s="293" t="s">
        <v>544</v>
      </c>
      <c r="B20" s="642"/>
      <c r="C20" s="642">
        <v>-215</v>
      </c>
      <c r="D20" s="642">
        <v>-178</v>
      </c>
      <c r="E20" s="267">
        <v>1320</v>
      </c>
      <c r="F20" s="267">
        <f>SUM(G20:L20)</f>
        <v>1358</v>
      </c>
      <c r="G20" s="268">
        <v>76</v>
      </c>
      <c r="H20" s="268">
        <v>222</v>
      </c>
      <c r="I20" s="268">
        <v>223</v>
      </c>
      <c r="J20" s="268">
        <v>257</v>
      </c>
      <c r="K20" s="268">
        <v>305</v>
      </c>
      <c r="L20" s="268">
        <v>275</v>
      </c>
      <c r="M20" s="268">
        <v>1379</v>
      </c>
      <c r="N20" s="268">
        <f>IF(M20-F20&lt;=0,0,(M20-F20))</f>
        <v>21</v>
      </c>
      <c r="O20" s="269">
        <f>F20/E20*100</f>
        <v>102.87878787878788</v>
      </c>
    </row>
    <row r="21" spans="1:15" s="7" customFormat="1" ht="15" customHeight="1">
      <c r="A21" s="292" t="s">
        <v>581</v>
      </c>
      <c r="B21" s="407"/>
      <c r="C21" s="407"/>
      <c r="D21" s="407"/>
      <c r="E21" s="286"/>
      <c r="F21" s="286"/>
      <c r="G21" s="287"/>
      <c r="H21" s="287"/>
      <c r="I21" s="287"/>
      <c r="J21" s="287"/>
      <c r="K21" s="287"/>
      <c r="L21" s="287"/>
      <c r="M21" s="287"/>
      <c r="N21" s="287"/>
      <c r="O21" s="288"/>
    </row>
    <row r="22" spans="1:15" s="7" customFormat="1" ht="15" customHeight="1">
      <c r="A22" s="292" t="s">
        <v>543</v>
      </c>
      <c r="B22" s="641">
        <v>27</v>
      </c>
      <c r="C22" s="641">
        <v>623</v>
      </c>
      <c r="D22" s="641">
        <v>457</v>
      </c>
      <c r="E22" s="286">
        <v>970</v>
      </c>
      <c r="F22" s="286">
        <f>SUM(G22:L22)</f>
        <v>767</v>
      </c>
      <c r="G22" s="287">
        <v>0</v>
      </c>
      <c r="H22" s="287">
        <v>0</v>
      </c>
      <c r="I22" s="287">
        <v>0</v>
      </c>
      <c r="J22" s="287">
        <v>232</v>
      </c>
      <c r="K22" s="287">
        <v>274</v>
      </c>
      <c r="L22" s="287">
        <v>261</v>
      </c>
      <c r="M22" s="287">
        <v>767</v>
      </c>
      <c r="N22" s="287">
        <f>IF(M22-F22&lt;=0,0,(M22-F22))</f>
        <v>0</v>
      </c>
      <c r="O22" s="288">
        <f>F22/E22*100</f>
        <v>79.0721649484536</v>
      </c>
    </row>
    <row r="23" spans="1:15" s="7" customFormat="1" ht="15" customHeight="1">
      <c r="A23" s="405" t="s">
        <v>544</v>
      </c>
      <c r="B23" s="643"/>
      <c r="C23" s="643">
        <v>-215</v>
      </c>
      <c r="D23" s="643">
        <v>-178</v>
      </c>
      <c r="E23" s="372">
        <v>1345</v>
      </c>
      <c r="F23" s="372">
        <f>SUM(G23:L23)</f>
        <v>1371</v>
      </c>
      <c r="G23" s="371">
        <v>81</v>
      </c>
      <c r="H23" s="371">
        <v>200</v>
      </c>
      <c r="I23" s="371">
        <v>247</v>
      </c>
      <c r="J23" s="371">
        <v>239</v>
      </c>
      <c r="K23" s="371">
        <v>285</v>
      </c>
      <c r="L23" s="371">
        <v>319</v>
      </c>
      <c r="M23" s="371">
        <v>1389</v>
      </c>
      <c r="N23" s="371">
        <f>IF(M23-F23&lt;=0,0,(M23-F23))</f>
        <v>18</v>
      </c>
      <c r="O23" s="406">
        <f>F23/E23*100</f>
        <v>101.93308550185873</v>
      </c>
    </row>
    <row r="24" spans="1:15" s="145" customFormat="1" ht="15" customHeight="1">
      <c r="A24" s="295" t="s">
        <v>612</v>
      </c>
      <c r="B24" s="408"/>
      <c r="C24" s="408"/>
      <c r="D24" s="408"/>
      <c r="E24" s="275"/>
      <c r="F24" s="275"/>
      <c r="G24" s="276"/>
      <c r="H24" s="276"/>
      <c r="I24" s="276"/>
      <c r="J24" s="276"/>
      <c r="K24" s="276"/>
      <c r="L24" s="276"/>
      <c r="M24" s="276"/>
      <c r="N24" s="276"/>
      <c r="O24" s="277"/>
    </row>
    <row r="25" spans="1:15" s="145" customFormat="1" ht="15" customHeight="1">
      <c r="A25" s="295" t="s">
        <v>543</v>
      </c>
      <c r="B25" s="639">
        <v>29</v>
      </c>
      <c r="C25" s="639">
        <v>656</v>
      </c>
      <c r="D25" s="639">
        <v>485</v>
      </c>
      <c r="E25" s="275">
        <v>1045</v>
      </c>
      <c r="F25" s="275">
        <f>SUM(G25:L25)</f>
        <v>743</v>
      </c>
      <c r="G25" s="276">
        <v>0</v>
      </c>
      <c r="H25" s="276">
        <v>0</v>
      </c>
      <c r="I25" s="276">
        <v>0</v>
      </c>
      <c r="J25" s="276">
        <v>241</v>
      </c>
      <c r="K25" s="276">
        <v>224</v>
      </c>
      <c r="L25" s="276">
        <v>278</v>
      </c>
      <c r="M25" s="276">
        <v>743</v>
      </c>
      <c r="N25" s="276">
        <f>IF(M25-F25&lt;=0,0,(M25-F25))</f>
        <v>0</v>
      </c>
      <c r="O25" s="277">
        <f>F25/E25*100</f>
        <v>71.10047846889952</v>
      </c>
    </row>
    <row r="26" spans="1:15" s="145" customFormat="1" ht="15" customHeight="1">
      <c r="A26" s="296" t="s">
        <v>544</v>
      </c>
      <c r="B26" s="640"/>
      <c r="C26" s="640"/>
      <c r="D26" s="640"/>
      <c r="E26" s="270">
        <v>1438</v>
      </c>
      <c r="F26" s="270">
        <f>SUM(G26:L26)</f>
        <v>1446</v>
      </c>
      <c r="G26" s="271">
        <v>64</v>
      </c>
      <c r="H26" s="271">
        <v>220</v>
      </c>
      <c r="I26" s="271">
        <v>242</v>
      </c>
      <c r="J26" s="271">
        <v>313</v>
      </c>
      <c r="K26" s="271">
        <v>282</v>
      </c>
      <c r="L26" s="271">
        <v>325</v>
      </c>
      <c r="M26" s="271">
        <v>1475</v>
      </c>
      <c r="N26" s="271">
        <f>IF(M26-F26&lt;=0,0,(M26-F26))</f>
        <v>29</v>
      </c>
      <c r="O26" s="272">
        <f>F26/E26*100</f>
        <v>100.55632823365785</v>
      </c>
    </row>
    <row r="27" ht="13.5" customHeight="1">
      <c r="A27" s="4" t="s">
        <v>246</v>
      </c>
    </row>
    <row r="28" ht="13.5" customHeight="1">
      <c r="A28" s="4" t="s">
        <v>184</v>
      </c>
    </row>
    <row r="29" ht="13.5" customHeight="1">
      <c r="A29" s="4" t="s">
        <v>639</v>
      </c>
    </row>
  </sheetData>
  <sheetProtection/>
  <mergeCells count="31">
    <mergeCell ref="A1:O1"/>
    <mergeCell ref="A3:A5"/>
    <mergeCell ref="B3:O3"/>
    <mergeCell ref="B4:B5"/>
    <mergeCell ref="C4:C5"/>
    <mergeCell ref="E4:E5"/>
    <mergeCell ref="F4:L4"/>
    <mergeCell ref="M4:M5"/>
    <mergeCell ref="N4:N5"/>
    <mergeCell ref="O4:O5"/>
    <mergeCell ref="B7:B8"/>
    <mergeCell ref="C7:C8"/>
    <mergeCell ref="D7:D8"/>
    <mergeCell ref="B10:B11"/>
    <mergeCell ref="C10:C11"/>
    <mergeCell ref="D10:D11"/>
    <mergeCell ref="B13:B14"/>
    <mergeCell ref="C13:C14"/>
    <mergeCell ref="D13:D14"/>
    <mergeCell ref="B16:B17"/>
    <mergeCell ref="C16:C17"/>
    <mergeCell ref="D16:D17"/>
    <mergeCell ref="B25:B26"/>
    <mergeCell ref="C25:C26"/>
    <mergeCell ref="D25:D26"/>
    <mergeCell ref="B19:B20"/>
    <mergeCell ref="C19:C20"/>
    <mergeCell ref="D19:D20"/>
    <mergeCell ref="B22:B23"/>
    <mergeCell ref="C22:C23"/>
    <mergeCell ref="D22:D23"/>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O85"/>
  <sheetViews>
    <sheetView showGridLines="0" zoomScaleSheetLayoutView="100" zoomScalePageLayoutView="0" workbookViewId="0" topLeftCell="A1">
      <pane ySplit="4" topLeftCell="A5" activePane="bottomLeft" state="frozen"/>
      <selection pane="topLeft" activeCell="A2" sqref="A2"/>
      <selection pane="bottomLeft" activeCell="A2" sqref="A2"/>
    </sheetView>
  </sheetViews>
  <sheetFormatPr defaultColWidth="9.00390625" defaultRowHeight="13.5" customHeight="1"/>
  <cols>
    <col min="1" max="1" width="0.875" style="4" customWidth="1"/>
    <col min="2" max="3" width="2.125" style="4" customWidth="1"/>
    <col min="4" max="4" width="26.875" style="4" customWidth="1"/>
    <col min="5" max="5" width="0.875" style="4" customWidth="1"/>
    <col min="6" max="7" width="6.625" style="4" customWidth="1"/>
    <col min="8" max="8" width="0.875" style="4" customWidth="1"/>
    <col min="9" max="10" width="2.125" style="4" customWidth="1"/>
    <col min="11" max="11" width="26.875" style="4" customWidth="1"/>
    <col min="12" max="12" width="0.875" style="4" customWidth="1"/>
    <col min="13" max="14" width="6.625" style="4" customWidth="1"/>
    <col min="15" max="15" width="9.00390625" style="7" customWidth="1"/>
    <col min="16" max="16384" width="9.00390625" style="4" customWidth="1"/>
  </cols>
  <sheetData>
    <row r="1" spans="1:14" ht="19.5" customHeight="1">
      <c r="A1" s="419" t="s">
        <v>288</v>
      </c>
      <c r="B1" s="419"/>
      <c r="C1" s="419"/>
      <c r="D1" s="419"/>
      <c r="E1" s="419"/>
      <c r="F1" s="419"/>
      <c r="G1" s="419"/>
      <c r="H1" s="419"/>
      <c r="I1" s="419"/>
      <c r="J1" s="419"/>
      <c r="K1" s="419"/>
      <c r="L1" s="419"/>
      <c r="M1" s="419"/>
      <c r="N1" s="419"/>
    </row>
    <row r="2" spans="1:7" ht="19.5" customHeight="1">
      <c r="A2" s="38"/>
      <c r="B2" s="39"/>
      <c r="C2" s="39"/>
      <c r="D2" s="39"/>
      <c r="E2" s="39"/>
      <c r="F2" s="39"/>
      <c r="G2" s="39"/>
    </row>
    <row r="3" spans="1:14" ht="13.5" customHeight="1">
      <c r="A3" s="7" t="s">
        <v>80</v>
      </c>
      <c r="C3" s="7"/>
      <c r="D3" s="7"/>
      <c r="E3" s="7"/>
      <c r="F3" s="26"/>
      <c r="G3" s="40"/>
      <c r="N3" s="24" t="s">
        <v>613</v>
      </c>
    </row>
    <row r="4" spans="1:14" ht="30" customHeight="1">
      <c r="A4" s="659" t="s">
        <v>185</v>
      </c>
      <c r="B4" s="659"/>
      <c r="C4" s="659"/>
      <c r="D4" s="659"/>
      <c r="E4" s="659"/>
      <c r="F4" s="162" t="s">
        <v>40</v>
      </c>
      <c r="G4" s="163" t="s">
        <v>186</v>
      </c>
      <c r="H4" s="659" t="s">
        <v>185</v>
      </c>
      <c r="I4" s="659"/>
      <c r="J4" s="659"/>
      <c r="K4" s="659"/>
      <c r="L4" s="659"/>
      <c r="M4" s="162" t="s">
        <v>40</v>
      </c>
      <c r="N4" s="164" t="s">
        <v>186</v>
      </c>
    </row>
    <row r="5" spans="1:15" s="41" customFormat="1" ht="15" customHeight="1">
      <c r="A5" s="113"/>
      <c r="B5" s="7" t="s">
        <v>41</v>
      </c>
      <c r="C5" s="7"/>
      <c r="D5" s="7"/>
      <c r="E5" s="7"/>
      <c r="F5" s="138"/>
      <c r="G5" s="126"/>
      <c r="H5" s="4"/>
      <c r="I5" s="4" t="s">
        <v>107</v>
      </c>
      <c r="J5" s="7"/>
      <c r="K5" s="7"/>
      <c r="L5" s="7"/>
      <c r="M5" s="138"/>
      <c r="N5" s="139"/>
      <c r="O5" s="113"/>
    </row>
    <row r="6" spans="1:14" ht="15" customHeight="1">
      <c r="A6" s="7"/>
      <c r="B6" s="7"/>
      <c r="C6" s="7" t="s">
        <v>44</v>
      </c>
      <c r="D6" s="7"/>
      <c r="E6" s="7"/>
      <c r="F6" s="176">
        <v>12</v>
      </c>
      <c r="G6" s="177">
        <v>879</v>
      </c>
      <c r="J6" s="7" t="s">
        <v>455</v>
      </c>
      <c r="K6" s="7"/>
      <c r="L6" s="7"/>
      <c r="M6" s="44">
        <v>36</v>
      </c>
      <c r="N6" s="104" t="s">
        <v>620</v>
      </c>
    </row>
    <row r="7" spans="1:14" ht="15" customHeight="1">
      <c r="A7" s="7"/>
      <c r="B7" s="7"/>
      <c r="C7" s="7" t="s">
        <v>70</v>
      </c>
      <c r="D7" s="7"/>
      <c r="E7" s="7"/>
      <c r="F7" s="176">
        <v>1</v>
      </c>
      <c r="G7" s="177">
        <v>120</v>
      </c>
      <c r="J7" s="7" t="s">
        <v>456</v>
      </c>
      <c r="K7" s="7"/>
      <c r="L7" s="7"/>
      <c r="M7" s="44">
        <v>36</v>
      </c>
      <c r="N7" s="104" t="s">
        <v>620</v>
      </c>
    </row>
    <row r="8" spans="1:14" ht="15" customHeight="1">
      <c r="A8" s="7"/>
      <c r="B8" s="7"/>
      <c r="C8" s="7" t="s">
        <v>71</v>
      </c>
      <c r="D8" s="7"/>
      <c r="E8" s="7"/>
      <c r="F8" s="176">
        <v>4</v>
      </c>
      <c r="G8" s="205">
        <v>384</v>
      </c>
      <c r="J8" s="7" t="s">
        <v>457</v>
      </c>
      <c r="K8" s="7"/>
      <c r="L8" s="7"/>
      <c r="M8" s="44">
        <v>2</v>
      </c>
      <c r="N8" s="104" t="s">
        <v>620</v>
      </c>
    </row>
    <row r="9" spans="1:15" s="41" customFormat="1" ht="15" customHeight="1">
      <c r="A9" s="113"/>
      <c r="B9" s="113"/>
      <c r="C9" s="7" t="s">
        <v>72</v>
      </c>
      <c r="D9" s="7"/>
      <c r="E9" s="7"/>
      <c r="F9" s="44">
        <v>3</v>
      </c>
      <c r="G9" s="177">
        <v>150</v>
      </c>
      <c r="H9" s="4"/>
      <c r="I9" s="4"/>
      <c r="J9" s="4" t="s">
        <v>458</v>
      </c>
      <c r="K9" s="7"/>
      <c r="L9" s="7"/>
      <c r="M9" s="44">
        <v>7</v>
      </c>
      <c r="N9" s="104" t="s">
        <v>620</v>
      </c>
      <c r="O9" s="7"/>
    </row>
    <row r="10" spans="1:14" ht="15" customHeight="1">
      <c r="A10" s="7"/>
      <c r="B10" s="7"/>
      <c r="C10" s="7" t="s">
        <v>45</v>
      </c>
      <c r="D10" s="7"/>
      <c r="E10" s="7"/>
      <c r="F10" s="44">
        <v>2</v>
      </c>
      <c r="G10" s="177">
        <v>31</v>
      </c>
      <c r="J10" s="7" t="s">
        <v>459</v>
      </c>
      <c r="K10" s="7"/>
      <c r="L10" s="7"/>
      <c r="M10" s="44">
        <v>25</v>
      </c>
      <c r="N10" s="104">
        <v>724</v>
      </c>
    </row>
    <row r="11" spans="1:14" ht="15" customHeight="1">
      <c r="A11" s="7"/>
      <c r="B11" s="7"/>
      <c r="C11" s="7" t="s">
        <v>326</v>
      </c>
      <c r="D11" s="7"/>
      <c r="E11" s="7"/>
      <c r="F11" s="176">
        <v>64</v>
      </c>
      <c r="G11" s="177">
        <v>1571</v>
      </c>
      <c r="J11" s="7" t="s">
        <v>460</v>
      </c>
      <c r="K11" s="7"/>
      <c r="L11" s="7"/>
      <c r="M11" s="44">
        <v>24</v>
      </c>
      <c r="N11" s="104" t="s">
        <v>620</v>
      </c>
    </row>
    <row r="12" spans="1:14" ht="15" customHeight="1">
      <c r="A12" s="7"/>
      <c r="B12" s="7"/>
      <c r="C12" s="7" t="s">
        <v>327</v>
      </c>
      <c r="D12" s="7"/>
      <c r="E12" s="7"/>
      <c r="F12" s="44">
        <v>8</v>
      </c>
      <c r="G12" s="177">
        <v>243</v>
      </c>
      <c r="J12" s="7" t="s">
        <v>461</v>
      </c>
      <c r="K12" s="7"/>
      <c r="L12" s="7"/>
      <c r="M12" s="44">
        <v>39</v>
      </c>
      <c r="N12" s="104">
        <v>671</v>
      </c>
    </row>
    <row r="13" spans="1:14" ht="15" customHeight="1">
      <c r="A13" s="7"/>
      <c r="B13" s="7"/>
      <c r="C13" s="7" t="s">
        <v>46</v>
      </c>
      <c r="D13" s="7"/>
      <c r="E13" s="7"/>
      <c r="F13" s="176">
        <v>58</v>
      </c>
      <c r="G13" s="177">
        <v>1207</v>
      </c>
      <c r="J13" s="7" t="s">
        <v>462</v>
      </c>
      <c r="K13" s="7"/>
      <c r="L13" s="7"/>
      <c r="M13" s="44">
        <v>2</v>
      </c>
      <c r="N13" s="104">
        <v>30</v>
      </c>
    </row>
    <row r="14" spans="3:14" ht="15" customHeight="1">
      <c r="C14" s="4" t="s">
        <v>48</v>
      </c>
      <c r="F14" s="31">
        <v>39</v>
      </c>
      <c r="G14" s="206">
        <v>654</v>
      </c>
      <c r="J14" s="7" t="s">
        <v>593</v>
      </c>
      <c r="K14" s="7"/>
      <c r="L14" s="7"/>
      <c r="M14" s="44">
        <v>2</v>
      </c>
      <c r="N14" s="104" t="s">
        <v>620</v>
      </c>
    </row>
    <row r="15" spans="1:15" s="41" customFormat="1" ht="15" customHeight="1">
      <c r="A15" s="7"/>
      <c r="B15" s="7"/>
      <c r="C15" s="7" t="s">
        <v>328</v>
      </c>
      <c r="D15" s="7"/>
      <c r="E15" s="7"/>
      <c r="F15" s="176">
        <v>12</v>
      </c>
      <c r="G15" s="177">
        <v>309</v>
      </c>
      <c r="H15" s="4"/>
      <c r="I15" s="4"/>
      <c r="J15" s="7" t="s">
        <v>463</v>
      </c>
      <c r="K15" s="7"/>
      <c r="L15" s="7"/>
      <c r="M15" s="44">
        <v>3</v>
      </c>
      <c r="N15" s="104">
        <v>66</v>
      </c>
      <c r="O15" s="7"/>
    </row>
    <row r="16" spans="1:14" ht="15" customHeight="1">
      <c r="A16" s="7"/>
      <c r="B16" s="7"/>
      <c r="C16" s="7" t="s">
        <v>329</v>
      </c>
      <c r="D16" s="7"/>
      <c r="E16" s="7"/>
      <c r="F16" s="176">
        <v>2</v>
      </c>
      <c r="G16" s="177">
        <v>54</v>
      </c>
      <c r="J16" s="7" t="s">
        <v>464</v>
      </c>
      <c r="K16" s="7"/>
      <c r="L16" s="7"/>
      <c r="M16" s="44">
        <v>65</v>
      </c>
      <c r="N16" s="104">
        <v>1283</v>
      </c>
    </row>
    <row r="17" spans="1:14" ht="15" customHeight="1">
      <c r="A17" s="113"/>
      <c r="B17" s="113"/>
      <c r="C17" s="7" t="s">
        <v>330</v>
      </c>
      <c r="D17" s="7"/>
      <c r="E17" s="7"/>
      <c r="F17" s="44">
        <v>67</v>
      </c>
      <c r="G17" s="177"/>
      <c r="J17" s="7" t="s">
        <v>465</v>
      </c>
      <c r="K17" s="7"/>
      <c r="L17" s="7"/>
      <c r="M17" s="44">
        <v>2</v>
      </c>
      <c r="N17" s="104" t="s">
        <v>620</v>
      </c>
    </row>
    <row r="18" spans="1:14" ht="15" customHeight="1">
      <c r="A18" s="7"/>
      <c r="B18" s="7"/>
      <c r="C18" s="7" t="s">
        <v>331</v>
      </c>
      <c r="D18" s="7"/>
      <c r="E18" s="7"/>
      <c r="F18" s="44">
        <v>7</v>
      </c>
      <c r="G18" s="177"/>
      <c r="J18" s="7" t="s">
        <v>466</v>
      </c>
      <c r="K18" s="7"/>
      <c r="L18" s="7"/>
      <c r="M18" s="44">
        <v>4</v>
      </c>
      <c r="N18" s="104">
        <v>300</v>
      </c>
    </row>
    <row r="19" spans="1:14" ht="15" customHeight="1">
      <c r="A19" s="7"/>
      <c r="B19" s="7"/>
      <c r="C19" s="7" t="s">
        <v>73</v>
      </c>
      <c r="D19" s="7"/>
      <c r="E19" s="7"/>
      <c r="F19" s="44">
        <v>11</v>
      </c>
      <c r="G19" s="177"/>
      <c r="J19" s="7" t="s">
        <v>467</v>
      </c>
      <c r="K19" s="7"/>
      <c r="L19" s="7"/>
      <c r="M19" s="44">
        <v>21</v>
      </c>
      <c r="N19" s="104" t="s">
        <v>620</v>
      </c>
    </row>
    <row r="20" spans="1:14" ht="15" customHeight="1">
      <c r="A20" s="7"/>
      <c r="B20" s="7"/>
      <c r="C20" s="7" t="s">
        <v>47</v>
      </c>
      <c r="D20" s="7"/>
      <c r="E20" s="7"/>
      <c r="F20" s="44">
        <v>1</v>
      </c>
      <c r="G20" s="177"/>
      <c r="J20" s="7" t="s">
        <v>468</v>
      </c>
      <c r="K20" s="7"/>
      <c r="L20" s="7"/>
      <c r="M20" s="44">
        <v>4</v>
      </c>
      <c r="N20" s="104" t="s">
        <v>620</v>
      </c>
    </row>
    <row r="21" spans="1:14" ht="15" customHeight="1">
      <c r="A21" s="7"/>
      <c r="B21" s="7"/>
      <c r="C21" s="7" t="s">
        <v>214</v>
      </c>
      <c r="D21" s="7"/>
      <c r="E21" s="7"/>
      <c r="F21" s="44">
        <v>1</v>
      </c>
      <c r="G21" s="177"/>
      <c r="J21" s="4" t="s">
        <v>469</v>
      </c>
      <c r="K21" s="7"/>
      <c r="L21" s="7"/>
      <c r="M21" s="44">
        <v>3</v>
      </c>
      <c r="N21" s="104" t="s">
        <v>620</v>
      </c>
    </row>
    <row r="22" spans="1:14" ht="15" customHeight="1">
      <c r="A22" s="7"/>
      <c r="B22" s="7"/>
      <c r="C22" s="7" t="s">
        <v>88</v>
      </c>
      <c r="D22" s="7"/>
      <c r="E22" s="7"/>
      <c r="F22" s="44">
        <v>1</v>
      </c>
      <c r="G22" s="177"/>
      <c r="H22" s="208"/>
      <c r="I22" s="7"/>
      <c r="J22" s="4" t="s">
        <v>470</v>
      </c>
      <c r="K22" s="7"/>
      <c r="L22" s="7"/>
      <c r="M22" s="31">
        <v>3</v>
      </c>
      <c r="N22" s="104" t="s">
        <v>620</v>
      </c>
    </row>
    <row r="23" spans="1:14" ht="15" customHeight="1">
      <c r="A23" s="7"/>
      <c r="B23" s="7"/>
      <c r="C23" s="7" t="s">
        <v>89</v>
      </c>
      <c r="D23" s="7"/>
      <c r="E23" s="7"/>
      <c r="F23" s="44">
        <v>1</v>
      </c>
      <c r="G23" s="177"/>
      <c r="H23" s="208"/>
      <c r="I23" s="7" t="s">
        <v>253</v>
      </c>
      <c r="J23" s="7"/>
      <c r="K23" s="7"/>
      <c r="L23" s="7"/>
      <c r="M23" s="31"/>
      <c r="N23" s="32"/>
    </row>
    <row r="24" spans="1:15" s="41" customFormat="1" ht="15" customHeight="1">
      <c r="A24" s="7"/>
      <c r="B24" s="7"/>
      <c r="C24" s="7" t="s">
        <v>332</v>
      </c>
      <c r="D24" s="7"/>
      <c r="E24" s="7"/>
      <c r="F24" s="44">
        <v>2</v>
      </c>
      <c r="G24" s="54"/>
      <c r="H24" s="208"/>
      <c r="I24" s="7"/>
      <c r="J24" s="7" t="s">
        <v>471</v>
      </c>
      <c r="K24" s="7"/>
      <c r="L24" s="7"/>
      <c r="M24" s="31">
        <v>51</v>
      </c>
      <c r="N24" s="660">
        <v>530</v>
      </c>
      <c r="O24" s="113"/>
    </row>
    <row r="25" spans="1:15" s="41" customFormat="1" ht="15" customHeight="1">
      <c r="A25" s="7"/>
      <c r="B25" s="7"/>
      <c r="C25" s="7" t="s">
        <v>333</v>
      </c>
      <c r="D25" s="7"/>
      <c r="E25" s="7"/>
      <c r="F25" s="44">
        <v>1</v>
      </c>
      <c r="G25" s="54"/>
      <c r="H25" s="208"/>
      <c r="I25" s="7"/>
      <c r="J25" s="7" t="s">
        <v>472</v>
      </c>
      <c r="K25" s="7"/>
      <c r="L25" s="7"/>
      <c r="M25" s="31">
        <v>35</v>
      </c>
      <c r="N25" s="660"/>
      <c r="O25" s="113"/>
    </row>
    <row r="26" spans="1:14" ht="15" customHeight="1">
      <c r="A26" s="7"/>
      <c r="B26" s="7"/>
      <c r="C26" s="7"/>
      <c r="D26" s="7"/>
      <c r="E26" s="7"/>
      <c r="F26" s="44"/>
      <c r="G26" s="54"/>
      <c r="H26" s="208"/>
      <c r="I26" s="7"/>
      <c r="J26" s="7" t="s">
        <v>473</v>
      </c>
      <c r="K26" s="7"/>
      <c r="L26" s="7"/>
      <c r="M26" s="31">
        <v>10</v>
      </c>
      <c r="N26" s="660"/>
    </row>
    <row r="27" spans="1:14" ht="15" customHeight="1">
      <c r="A27" s="114"/>
      <c r="B27" s="114"/>
      <c r="C27" s="114"/>
      <c r="D27" s="114"/>
      <c r="E27" s="114"/>
      <c r="F27" s="178"/>
      <c r="G27" s="179"/>
      <c r="H27" s="189"/>
      <c r="I27" s="114"/>
      <c r="J27" s="114" t="s">
        <v>474</v>
      </c>
      <c r="K27" s="114"/>
      <c r="L27" s="114"/>
      <c r="M27" s="209">
        <v>16</v>
      </c>
      <c r="N27" s="211">
        <v>0</v>
      </c>
    </row>
    <row r="28" spans="1:14" ht="15" customHeight="1">
      <c r="A28" s="113"/>
      <c r="B28" s="7" t="s">
        <v>42</v>
      </c>
      <c r="C28" s="7"/>
      <c r="D28" s="7"/>
      <c r="E28" s="7"/>
      <c r="F28" s="44"/>
      <c r="G28" s="177"/>
      <c r="H28" s="7"/>
      <c r="I28" s="7" t="s">
        <v>43</v>
      </c>
      <c r="J28" s="7"/>
      <c r="K28" s="7"/>
      <c r="L28" s="7"/>
      <c r="M28" s="176"/>
      <c r="N28" s="104"/>
    </row>
    <row r="29" spans="1:14" ht="15" customHeight="1">
      <c r="A29" s="7"/>
      <c r="B29" s="7"/>
      <c r="C29" s="7" t="s">
        <v>74</v>
      </c>
      <c r="D29" s="7"/>
      <c r="E29" s="7"/>
      <c r="F29" s="44">
        <v>1</v>
      </c>
      <c r="G29" s="177">
        <v>45</v>
      </c>
      <c r="H29" s="41"/>
      <c r="I29" s="41"/>
      <c r="J29" s="7" t="s">
        <v>76</v>
      </c>
      <c r="K29" s="7"/>
      <c r="L29" s="7"/>
      <c r="M29" s="44">
        <v>1</v>
      </c>
      <c r="N29" s="104">
        <v>0</v>
      </c>
    </row>
    <row r="30" spans="1:14" ht="15" customHeight="1">
      <c r="A30" s="7"/>
      <c r="B30" s="7"/>
      <c r="C30" s="7" t="s">
        <v>75</v>
      </c>
      <c r="D30" s="7"/>
      <c r="E30" s="7"/>
      <c r="F30" s="44">
        <v>2</v>
      </c>
      <c r="G30" s="177">
        <v>11</v>
      </c>
      <c r="J30" s="7" t="s">
        <v>261</v>
      </c>
      <c r="K30" s="7"/>
      <c r="L30" s="7"/>
      <c r="M30" s="44">
        <v>7</v>
      </c>
      <c r="N30" s="104"/>
    </row>
    <row r="31" spans="1:14" ht="15" customHeight="1">
      <c r="A31" s="7"/>
      <c r="B31" s="7"/>
      <c r="C31" s="7" t="s">
        <v>266</v>
      </c>
      <c r="D31" s="7"/>
      <c r="E31" s="7"/>
      <c r="F31" s="44">
        <v>1</v>
      </c>
      <c r="G31" s="177">
        <v>92</v>
      </c>
      <c r="J31" s="7" t="s">
        <v>262</v>
      </c>
      <c r="K31" s="7"/>
      <c r="L31" s="7"/>
      <c r="M31" s="44">
        <v>1</v>
      </c>
      <c r="N31" s="104"/>
    </row>
    <row r="32" spans="1:15" s="41" customFormat="1" ht="15" customHeight="1">
      <c r="A32" s="7"/>
      <c r="B32" s="7"/>
      <c r="C32" s="7" t="s">
        <v>323</v>
      </c>
      <c r="D32" s="7"/>
      <c r="E32" s="7"/>
      <c r="F32" s="44">
        <v>9</v>
      </c>
      <c r="G32" s="177">
        <v>590</v>
      </c>
      <c r="H32" s="4"/>
      <c r="I32" s="4"/>
      <c r="J32" s="7" t="s">
        <v>263</v>
      </c>
      <c r="K32" s="7"/>
      <c r="L32" s="7"/>
      <c r="M32" s="44">
        <v>1</v>
      </c>
      <c r="N32" s="104"/>
      <c r="O32" s="113"/>
    </row>
    <row r="33" spans="1:14" ht="15" customHeight="1">
      <c r="A33" s="7"/>
      <c r="B33" s="7"/>
      <c r="C33" s="7" t="s">
        <v>324</v>
      </c>
      <c r="D33" s="7"/>
      <c r="E33" s="7"/>
      <c r="F33" s="44">
        <v>5</v>
      </c>
      <c r="G33" s="177">
        <v>61</v>
      </c>
      <c r="J33" s="7" t="s">
        <v>90</v>
      </c>
      <c r="K33" s="7"/>
      <c r="L33" s="7"/>
      <c r="M33" s="44">
        <v>1</v>
      </c>
      <c r="N33" s="104">
        <v>0</v>
      </c>
    </row>
    <row r="34" spans="1:14" ht="15" customHeight="1">
      <c r="A34" s="7"/>
      <c r="B34" s="7"/>
      <c r="C34" s="7" t="s">
        <v>342</v>
      </c>
      <c r="D34" s="7"/>
      <c r="E34" s="7"/>
      <c r="F34" s="44">
        <v>29</v>
      </c>
      <c r="G34" s="177">
        <v>2483</v>
      </c>
      <c r="J34" s="7" t="s">
        <v>264</v>
      </c>
      <c r="K34" s="7"/>
      <c r="L34" s="7"/>
      <c r="M34" s="44">
        <v>1</v>
      </c>
      <c r="N34" s="104"/>
    </row>
    <row r="35" spans="1:14" ht="15" customHeight="1">
      <c r="A35" s="105"/>
      <c r="B35" s="105"/>
      <c r="C35" s="105" t="s">
        <v>325</v>
      </c>
      <c r="D35" s="105"/>
      <c r="E35" s="105"/>
      <c r="F35" s="46">
        <v>21</v>
      </c>
      <c r="G35" s="304"/>
      <c r="H35" s="105"/>
      <c r="I35" s="105"/>
      <c r="J35" s="105" t="s">
        <v>265</v>
      </c>
      <c r="K35" s="105"/>
      <c r="L35" s="105"/>
      <c r="M35" s="46">
        <v>1</v>
      </c>
      <c r="N35" s="210"/>
    </row>
    <row r="36" spans="1:14" ht="13.5" customHeight="1">
      <c r="A36" s="224" t="s">
        <v>625</v>
      </c>
      <c r="B36" s="224"/>
      <c r="C36" s="224"/>
      <c r="D36" s="224"/>
      <c r="E36" s="224"/>
      <c r="F36" s="225"/>
      <c r="G36" s="226"/>
      <c r="H36" s="227"/>
      <c r="I36" s="227"/>
      <c r="J36" s="227"/>
      <c r="K36" s="227"/>
      <c r="L36" s="227"/>
      <c r="M36" s="227"/>
      <c r="N36" s="227"/>
    </row>
    <row r="37" spans="1:15" s="227" customFormat="1" ht="13.5" customHeight="1">
      <c r="A37" s="224" t="s">
        <v>260</v>
      </c>
      <c r="B37" s="224"/>
      <c r="C37" s="224"/>
      <c r="D37" s="224"/>
      <c r="E37" s="224"/>
      <c r="F37" s="225"/>
      <c r="G37" s="226"/>
      <c r="O37" s="224"/>
    </row>
    <row r="38" spans="1:15" s="227" customFormat="1" ht="13.5" customHeight="1">
      <c r="A38" s="227" t="s">
        <v>210</v>
      </c>
      <c r="O38" s="224"/>
    </row>
    <row r="39" spans="1:15" s="227" customFormat="1" ht="13.5" customHeight="1">
      <c r="A39" s="227" t="s">
        <v>211</v>
      </c>
      <c r="O39" s="224"/>
    </row>
    <row r="40" spans="1:15" s="227" customFormat="1" ht="13.5" customHeight="1">
      <c r="A40" s="227" t="s">
        <v>334</v>
      </c>
      <c r="O40" s="224"/>
    </row>
    <row r="41" spans="1:15" s="227" customFormat="1" ht="13.5" customHeight="1">
      <c r="A41" s="227" t="s">
        <v>335</v>
      </c>
      <c r="H41" s="4"/>
      <c r="I41" s="4"/>
      <c r="J41" s="4"/>
      <c r="K41" s="4"/>
      <c r="L41" s="4"/>
      <c r="M41" s="4"/>
      <c r="N41" s="4"/>
      <c r="O41" s="224"/>
    </row>
    <row r="42" spans="1:15" s="227" customFormat="1" ht="13.5" customHeight="1">
      <c r="A42" s="4" t="s">
        <v>598</v>
      </c>
      <c r="B42" s="4"/>
      <c r="C42" s="4"/>
      <c r="D42" s="4"/>
      <c r="E42" s="4"/>
      <c r="F42" s="4"/>
      <c r="G42" s="4"/>
      <c r="H42" s="4"/>
      <c r="I42" s="4"/>
      <c r="J42" s="4"/>
      <c r="K42" s="4"/>
      <c r="L42" s="4"/>
      <c r="M42" s="4"/>
      <c r="N42" s="4"/>
      <c r="O42" s="224"/>
    </row>
    <row r="43" ht="13.5" customHeight="1">
      <c r="B43" s="151"/>
    </row>
    <row r="57" ht="13.5" customHeight="1">
      <c r="H57" s="7"/>
    </row>
    <row r="84" spans="1:5" ht="13.5" customHeight="1">
      <c r="A84" s="7"/>
      <c r="B84" s="7"/>
      <c r="C84" s="7"/>
      <c r="D84" s="7"/>
      <c r="E84" s="7"/>
    </row>
    <row r="85" spans="2:5" ht="13.5" customHeight="1">
      <c r="B85" s="7"/>
      <c r="C85" s="7"/>
      <c r="D85" s="7"/>
      <c r="E85" s="7"/>
    </row>
  </sheetData>
  <sheetProtection/>
  <mergeCells count="4">
    <mergeCell ref="A1:N1"/>
    <mergeCell ref="H4:L4"/>
    <mergeCell ref="A4:E4"/>
    <mergeCell ref="N24:N26"/>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37"/>
  <sheetViews>
    <sheetView showGridLines="0" zoomScalePageLayoutView="0" workbookViewId="0" topLeftCell="A1">
      <pane xSplit="1" ySplit="6" topLeftCell="B7"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3.5" customHeight="1"/>
  <cols>
    <col min="1" max="1" width="16.75390625" style="4" customWidth="1"/>
    <col min="2" max="5" width="18.75390625" style="4" customWidth="1"/>
    <col min="6" max="6" width="10.375" style="4" customWidth="1"/>
    <col min="7" max="16384" width="9.00390625" style="4" customWidth="1"/>
  </cols>
  <sheetData>
    <row r="1" spans="1:6" ht="19.5" customHeight="1">
      <c r="A1" s="419" t="s">
        <v>289</v>
      </c>
      <c r="B1" s="419"/>
      <c r="C1" s="419"/>
      <c r="D1" s="419"/>
      <c r="E1" s="419"/>
      <c r="F1" s="5"/>
    </row>
    <row r="2" spans="1:6" ht="19.5" customHeight="1">
      <c r="A2" s="5"/>
      <c r="B2" s="5"/>
      <c r="C2" s="5"/>
      <c r="D2" s="5"/>
      <c r="E2" s="5"/>
      <c r="F2" s="5"/>
    </row>
    <row r="3" ht="19.5" customHeight="1">
      <c r="A3" s="11" t="s">
        <v>290</v>
      </c>
    </row>
    <row r="4" spans="1:5" ht="13.5" customHeight="1">
      <c r="A4" s="7" t="s">
        <v>626</v>
      </c>
      <c r="B4" s="7"/>
      <c r="C4" s="7"/>
      <c r="D4" s="7"/>
      <c r="E4" s="26"/>
    </row>
    <row r="5" spans="1:5" ht="15" customHeight="1">
      <c r="A5" s="420" t="s">
        <v>125</v>
      </c>
      <c r="B5" s="497" t="s">
        <v>187</v>
      </c>
      <c r="C5" s="661" t="s">
        <v>311</v>
      </c>
      <c r="D5" s="242"/>
      <c r="E5" s="661" t="s">
        <v>188</v>
      </c>
    </row>
    <row r="6" spans="1:5" ht="15" customHeight="1">
      <c r="A6" s="422"/>
      <c r="B6" s="499"/>
      <c r="C6" s="662"/>
      <c r="D6" s="390" t="s">
        <v>310</v>
      </c>
      <c r="E6" s="662"/>
    </row>
    <row r="7" spans="1:6" ht="15" customHeight="1">
      <c r="A7" s="297" t="s">
        <v>405</v>
      </c>
      <c r="B7" s="141">
        <f aca="true" t="shared" si="0" ref="B7:B20">SUM(C7,E7)</f>
        <v>50435</v>
      </c>
      <c r="C7" s="142">
        <v>29716</v>
      </c>
      <c r="D7" s="142">
        <v>737</v>
      </c>
      <c r="E7" s="141">
        <v>20719</v>
      </c>
      <c r="F7" s="23"/>
    </row>
    <row r="8" spans="1:6" ht="15" customHeight="1">
      <c r="A8" s="111" t="s">
        <v>406</v>
      </c>
      <c r="B8" s="16">
        <f t="shared" si="0"/>
        <v>50764</v>
      </c>
      <c r="C8" s="1">
        <v>31085</v>
      </c>
      <c r="D8" s="1">
        <v>720</v>
      </c>
      <c r="E8" s="16">
        <v>19679</v>
      </c>
      <c r="F8" s="23"/>
    </row>
    <row r="9" spans="1:6" ht="15" customHeight="1">
      <c r="A9" s="111" t="s">
        <v>407</v>
      </c>
      <c r="B9" s="16">
        <f t="shared" si="0"/>
        <v>49699</v>
      </c>
      <c r="C9" s="1">
        <v>29939</v>
      </c>
      <c r="D9" s="1">
        <v>670</v>
      </c>
      <c r="E9" s="16">
        <v>19760</v>
      </c>
      <c r="F9" s="23"/>
    </row>
    <row r="10" spans="1:6" ht="15" customHeight="1">
      <c r="A10" s="111" t="s">
        <v>408</v>
      </c>
      <c r="B10" s="16">
        <f t="shared" si="0"/>
        <v>50346</v>
      </c>
      <c r="C10" s="1">
        <v>30845</v>
      </c>
      <c r="D10" s="1">
        <v>752</v>
      </c>
      <c r="E10" s="16">
        <v>19501</v>
      </c>
      <c r="F10" s="23"/>
    </row>
    <row r="11" spans="1:6" ht="15" customHeight="1">
      <c r="A11" s="111" t="s">
        <v>409</v>
      </c>
      <c r="B11" s="16">
        <f t="shared" si="0"/>
        <v>49897</v>
      </c>
      <c r="C11" s="1">
        <v>30601</v>
      </c>
      <c r="D11" s="1">
        <v>827</v>
      </c>
      <c r="E11" s="16">
        <v>19296</v>
      </c>
      <c r="F11" s="23"/>
    </row>
    <row r="12" spans="1:6" ht="15" customHeight="1">
      <c r="A12" s="111" t="s">
        <v>410</v>
      </c>
      <c r="B12" s="16">
        <f t="shared" si="0"/>
        <v>49351</v>
      </c>
      <c r="C12" s="1">
        <v>30297</v>
      </c>
      <c r="D12" s="1">
        <v>755</v>
      </c>
      <c r="E12" s="16">
        <v>19054</v>
      </c>
      <c r="F12" s="23"/>
    </row>
    <row r="13" spans="1:6" ht="15" customHeight="1">
      <c r="A13" s="111" t="s">
        <v>411</v>
      </c>
      <c r="B13" s="16">
        <f t="shared" si="0"/>
        <v>48554</v>
      </c>
      <c r="C13" s="1">
        <v>30159</v>
      </c>
      <c r="D13" s="1">
        <v>770</v>
      </c>
      <c r="E13" s="16">
        <v>18395</v>
      </c>
      <c r="F13" s="23"/>
    </row>
    <row r="14" spans="1:6" ht="15" customHeight="1">
      <c r="A14" s="111" t="s">
        <v>412</v>
      </c>
      <c r="B14" s="16">
        <f t="shared" si="0"/>
        <v>46964</v>
      </c>
      <c r="C14" s="1">
        <v>29465</v>
      </c>
      <c r="D14" s="1">
        <v>804</v>
      </c>
      <c r="E14" s="16">
        <v>17499</v>
      </c>
      <c r="F14" s="23"/>
    </row>
    <row r="15" spans="1:6" ht="15" customHeight="1">
      <c r="A15" s="111" t="s">
        <v>413</v>
      </c>
      <c r="B15" s="16">
        <f t="shared" si="0"/>
        <v>45484</v>
      </c>
      <c r="C15" s="1">
        <v>29007</v>
      </c>
      <c r="D15" s="1">
        <v>775</v>
      </c>
      <c r="E15" s="16">
        <v>16477</v>
      </c>
      <c r="F15" s="23"/>
    </row>
    <row r="16" spans="1:6" ht="15" customHeight="1">
      <c r="A16" s="111" t="s">
        <v>414</v>
      </c>
      <c r="B16" s="16">
        <f t="shared" si="0"/>
        <v>44419</v>
      </c>
      <c r="C16" s="1">
        <v>28651</v>
      </c>
      <c r="D16" s="1">
        <v>777</v>
      </c>
      <c r="E16" s="16">
        <v>15768</v>
      </c>
      <c r="F16" s="23"/>
    </row>
    <row r="17" spans="1:5" ht="15" customHeight="1">
      <c r="A17" s="111" t="s">
        <v>415</v>
      </c>
      <c r="B17" s="16">
        <f t="shared" si="0"/>
        <v>42820</v>
      </c>
      <c r="C17" s="1">
        <v>27625</v>
      </c>
      <c r="D17" s="1">
        <v>786</v>
      </c>
      <c r="E17" s="16">
        <v>15195</v>
      </c>
    </row>
    <row r="18" spans="1:5" ht="15" customHeight="1">
      <c r="A18" s="111" t="s">
        <v>416</v>
      </c>
      <c r="B18" s="16">
        <f t="shared" si="0"/>
        <v>41530</v>
      </c>
      <c r="C18" s="1">
        <v>27136</v>
      </c>
      <c r="D18" s="1">
        <v>748</v>
      </c>
      <c r="E18" s="16">
        <v>14394</v>
      </c>
    </row>
    <row r="19" spans="1:5" s="7" customFormat="1" ht="15" customHeight="1">
      <c r="A19" s="111" t="s">
        <v>417</v>
      </c>
      <c r="B19" s="16">
        <f t="shared" si="0"/>
        <v>39898</v>
      </c>
      <c r="C19" s="1">
        <v>26184</v>
      </c>
      <c r="D19" s="1">
        <v>707</v>
      </c>
      <c r="E19" s="16">
        <v>13714</v>
      </c>
    </row>
    <row r="20" spans="1:5" ht="15" customHeight="1">
      <c r="A20" s="111" t="s">
        <v>418</v>
      </c>
      <c r="B20" s="16">
        <f t="shared" si="0"/>
        <v>37965</v>
      </c>
      <c r="C20" s="1">
        <v>24637</v>
      </c>
      <c r="D20" s="1">
        <v>670</v>
      </c>
      <c r="E20" s="16">
        <v>13328</v>
      </c>
    </row>
    <row r="21" spans="1:5" ht="15" customHeight="1">
      <c r="A21" s="111" t="s">
        <v>419</v>
      </c>
      <c r="B21" s="16">
        <f aca="true" t="shared" si="1" ref="B21:B28">SUM(C21,E21)</f>
        <v>36092</v>
      </c>
      <c r="C21" s="1">
        <v>23147</v>
      </c>
      <c r="D21" s="1">
        <v>585</v>
      </c>
      <c r="E21" s="16">
        <v>12945</v>
      </c>
    </row>
    <row r="22" spans="1:5" s="7" customFormat="1" ht="15" customHeight="1">
      <c r="A22" s="111" t="s">
        <v>420</v>
      </c>
      <c r="B22" s="16">
        <f t="shared" si="1"/>
        <v>34369</v>
      </c>
      <c r="C22" s="1">
        <v>21871</v>
      </c>
      <c r="D22" s="1">
        <v>529</v>
      </c>
      <c r="E22" s="16">
        <v>12498</v>
      </c>
    </row>
    <row r="23" spans="1:5" s="7" customFormat="1" ht="15" customHeight="1">
      <c r="A23" s="111" t="s">
        <v>421</v>
      </c>
      <c r="B23" s="16">
        <f t="shared" si="1"/>
        <v>32364</v>
      </c>
      <c r="C23" s="1">
        <v>20418</v>
      </c>
      <c r="D23" s="1">
        <v>464</v>
      </c>
      <c r="E23" s="16">
        <v>11946</v>
      </c>
    </row>
    <row r="24" spans="1:5" s="7" customFormat="1" ht="15" customHeight="1">
      <c r="A24" s="111" t="s">
        <v>496</v>
      </c>
      <c r="B24" s="16">
        <f t="shared" si="1"/>
        <v>30732</v>
      </c>
      <c r="C24" s="1">
        <v>19146</v>
      </c>
      <c r="D24" s="1">
        <v>357</v>
      </c>
      <c r="E24" s="16">
        <v>11586</v>
      </c>
    </row>
    <row r="25" spans="1:5" s="7" customFormat="1" ht="15" customHeight="1">
      <c r="A25" s="292" t="s">
        <v>545</v>
      </c>
      <c r="B25" s="373">
        <f t="shared" si="1"/>
        <v>29568</v>
      </c>
      <c r="C25" s="373">
        <v>18401</v>
      </c>
      <c r="D25" s="373">
        <v>336</v>
      </c>
      <c r="E25" s="374">
        <v>11167</v>
      </c>
    </row>
    <row r="26" spans="1:5" s="7" customFormat="1" ht="15" customHeight="1">
      <c r="A26" s="292" t="s">
        <v>546</v>
      </c>
      <c r="B26" s="373">
        <f>SUM(C26,E26)</f>
        <v>28507</v>
      </c>
      <c r="C26" s="373">
        <v>17932</v>
      </c>
      <c r="D26" s="373">
        <v>308</v>
      </c>
      <c r="E26" s="374">
        <v>10575</v>
      </c>
    </row>
    <row r="27" spans="1:5" s="7" customFormat="1" ht="15" customHeight="1">
      <c r="A27" s="292" t="s">
        <v>588</v>
      </c>
      <c r="B27" s="373">
        <f>SUM(C27,E27)</f>
        <v>27647</v>
      </c>
      <c r="C27" s="373">
        <v>17589</v>
      </c>
      <c r="D27" s="373">
        <v>309</v>
      </c>
      <c r="E27" s="374">
        <v>10058</v>
      </c>
    </row>
    <row r="28" spans="1:5" s="7" customFormat="1" ht="15" customHeight="1">
      <c r="A28" s="296" t="s">
        <v>614</v>
      </c>
      <c r="B28" s="375">
        <f t="shared" si="1"/>
        <v>26688</v>
      </c>
      <c r="C28" s="375">
        <v>17312</v>
      </c>
      <c r="D28" s="375">
        <v>286</v>
      </c>
      <c r="E28" s="376">
        <v>9376</v>
      </c>
    </row>
    <row r="29" spans="1:5" ht="13.5" customHeight="1">
      <c r="A29" s="7" t="s">
        <v>232</v>
      </c>
      <c r="B29" s="15"/>
      <c r="C29" s="15"/>
      <c r="D29" s="15"/>
      <c r="E29" s="15"/>
    </row>
    <row r="32" ht="13.5" customHeight="1">
      <c r="A32" s="199"/>
    </row>
    <row r="37" ht="13.5" customHeight="1">
      <c r="G37" s="36"/>
    </row>
  </sheetData>
  <sheetProtection/>
  <mergeCells count="5">
    <mergeCell ref="A1:E1"/>
    <mergeCell ref="B5:B6"/>
    <mergeCell ref="A5:A6"/>
    <mergeCell ref="E5:E6"/>
    <mergeCell ref="C5:C6"/>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47"/>
  <sheetViews>
    <sheetView showGridLines="0" zoomScalePageLayoutView="0" workbookViewId="0" topLeftCell="A1">
      <pane xSplit="1" ySplit="9" topLeftCell="B10" activePane="bottomRight" state="frozen"/>
      <selection pane="topLeft" activeCell="A1" sqref="A1:T1"/>
      <selection pane="topRight" activeCell="A1" sqref="A1:T1"/>
      <selection pane="bottomLeft" activeCell="A1" sqref="A1:T1"/>
      <selection pane="bottomRight" activeCell="A1" sqref="A1:L1"/>
    </sheetView>
  </sheetViews>
  <sheetFormatPr defaultColWidth="9.00390625" defaultRowHeight="13.5" customHeight="1"/>
  <cols>
    <col min="1" max="1" width="15.625" style="4" customWidth="1"/>
    <col min="2" max="12" width="6.875" style="4" customWidth="1"/>
    <col min="13" max="20" width="8.125" style="4" customWidth="1"/>
    <col min="21" max="16384" width="9.00390625" style="4" customWidth="1"/>
  </cols>
  <sheetData>
    <row r="1" spans="1:12" ht="19.5" customHeight="1">
      <c r="A1" s="419" t="s">
        <v>32</v>
      </c>
      <c r="B1" s="419"/>
      <c r="C1" s="419"/>
      <c r="D1" s="419"/>
      <c r="E1" s="419"/>
      <c r="F1" s="419"/>
      <c r="G1" s="419"/>
      <c r="H1" s="419"/>
      <c r="I1" s="419"/>
      <c r="J1" s="419"/>
      <c r="K1" s="419"/>
      <c r="L1" s="419"/>
    </row>
    <row r="2" spans="1:12" ht="6" customHeight="1">
      <c r="A2" s="110"/>
      <c r="B2" s="110"/>
      <c r="C2" s="110"/>
      <c r="D2" s="110"/>
      <c r="E2" s="110"/>
      <c r="F2" s="110"/>
      <c r="G2" s="110"/>
      <c r="H2" s="110"/>
      <c r="I2" s="110"/>
      <c r="J2" s="110"/>
      <c r="K2" s="110"/>
      <c r="L2" s="110"/>
    </row>
    <row r="3" spans="1:12" ht="15" customHeight="1">
      <c r="A3" s="415" t="s">
        <v>12</v>
      </c>
      <c r="B3" s="415"/>
      <c r="C3" s="415"/>
      <c r="D3" s="415"/>
      <c r="E3" s="415"/>
      <c r="F3" s="415"/>
      <c r="G3" s="415"/>
      <c r="H3" s="415"/>
      <c r="I3" s="415"/>
      <c r="J3" s="415"/>
      <c r="K3" s="415"/>
      <c r="L3" s="415"/>
    </row>
    <row r="4" ht="6" customHeight="1">
      <c r="D4" s="109"/>
    </row>
    <row r="5" spans="1:12" ht="19.5" customHeight="1">
      <c r="A5" s="10" t="s">
        <v>255</v>
      </c>
      <c r="B5" s="7"/>
      <c r="C5" s="7"/>
      <c r="D5" s="7"/>
      <c r="E5" s="7"/>
      <c r="F5" s="7"/>
      <c r="G5" s="7"/>
      <c r="H5" s="7"/>
      <c r="I5" s="7"/>
      <c r="J5" s="7"/>
      <c r="K5" s="7"/>
      <c r="L5" s="7"/>
    </row>
    <row r="6" spans="1:12" ht="13.5" customHeight="1">
      <c r="A6" s="7" t="s">
        <v>14</v>
      </c>
      <c r="B6" s="7"/>
      <c r="C6" s="7"/>
      <c r="D6" s="7"/>
      <c r="E6" s="7"/>
      <c r="F6" s="7"/>
      <c r="G6" s="7"/>
      <c r="H6" s="7"/>
      <c r="I6" s="7"/>
      <c r="J6" s="7"/>
      <c r="K6" s="7"/>
      <c r="L6" s="7"/>
    </row>
    <row r="7" spans="1:12" ht="15.75" customHeight="1">
      <c r="A7" s="420" t="s">
        <v>125</v>
      </c>
      <c r="B7" s="423" t="s">
        <v>8</v>
      </c>
      <c r="C7" s="423"/>
      <c r="D7" s="424" t="s">
        <v>127</v>
      </c>
      <c r="E7" s="425"/>
      <c r="F7" s="425"/>
      <c r="G7" s="426"/>
      <c r="H7" s="427" t="s">
        <v>77</v>
      </c>
      <c r="I7" s="424" t="s">
        <v>128</v>
      </c>
      <c r="J7" s="425"/>
      <c r="K7" s="425"/>
      <c r="L7" s="425"/>
    </row>
    <row r="8" spans="1:12" ht="15.75" customHeight="1">
      <c r="A8" s="421"/>
      <c r="B8" s="416" t="s">
        <v>126</v>
      </c>
      <c r="C8" s="430" t="s">
        <v>9</v>
      </c>
      <c r="D8" s="416" t="s">
        <v>126</v>
      </c>
      <c r="E8" s="416"/>
      <c r="F8" s="417" t="s">
        <v>9</v>
      </c>
      <c r="G8" s="417"/>
      <c r="H8" s="428"/>
      <c r="I8" s="416" t="s">
        <v>126</v>
      </c>
      <c r="J8" s="416"/>
      <c r="K8" s="417" t="s">
        <v>9</v>
      </c>
      <c r="L8" s="418"/>
    </row>
    <row r="9" spans="1:12" ht="15.75" customHeight="1">
      <c r="A9" s="422"/>
      <c r="B9" s="416"/>
      <c r="C9" s="430"/>
      <c r="D9" s="28" t="s">
        <v>10</v>
      </c>
      <c r="E9" s="28" t="s">
        <v>11</v>
      </c>
      <c r="F9" s="28" t="s">
        <v>10</v>
      </c>
      <c r="G9" s="28" t="s">
        <v>11</v>
      </c>
      <c r="H9" s="429"/>
      <c r="I9" s="28" t="s">
        <v>10</v>
      </c>
      <c r="J9" s="28" t="s">
        <v>11</v>
      </c>
      <c r="K9" s="28" t="s">
        <v>10</v>
      </c>
      <c r="L9" s="29" t="s">
        <v>11</v>
      </c>
    </row>
    <row r="10" spans="1:14" ht="15.75" customHeight="1">
      <c r="A10" s="111" t="s">
        <v>343</v>
      </c>
      <c r="B10" s="1">
        <v>51842</v>
      </c>
      <c r="C10" s="1">
        <v>36896</v>
      </c>
      <c r="D10" s="1">
        <v>60166</v>
      </c>
      <c r="E10" s="1">
        <v>44399</v>
      </c>
      <c r="F10" s="1">
        <v>32214</v>
      </c>
      <c r="G10" s="1">
        <v>35641</v>
      </c>
      <c r="H10" s="1">
        <v>23150</v>
      </c>
      <c r="I10" s="1">
        <v>6142</v>
      </c>
      <c r="J10" s="1">
        <v>3609</v>
      </c>
      <c r="K10" s="1">
        <v>1788</v>
      </c>
      <c r="L10" s="16">
        <v>2283</v>
      </c>
      <c r="N10" s="173"/>
    </row>
    <row r="11" spans="1:12" ht="15.75" customHeight="1">
      <c r="A11" s="111" t="s">
        <v>344</v>
      </c>
      <c r="B11" s="1">
        <v>46875</v>
      </c>
      <c r="C11" s="1">
        <v>31355</v>
      </c>
      <c r="D11" s="1">
        <v>64387</v>
      </c>
      <c r="E11" s="1">
        <v>44855</v>
      </c>
      <c r="F11" s="1">
        <v>36099</v>
      </c>
      <c r="G11" s="1">
        <v>36726</v>
      </c>
      <c r="H11" s="1">
        <v>27340</v>
      </c>
      <c r="I11" s="1">
        <v>6382</v>
      </c>
      <c r="J11" s="1">
        <v>3590</v>
      </c>
      <c r="K11" s="1">
        <v>1944</v>
      </c>
      <c r="L11" s="16">
        <v>2307</v>
      </c>
    </row>
    <row r="12" spans="1:12" ht="15.75" customHeight="1">
      <c r="A12" s="111" t="s">
        <v>345</v>
      </c>
      <c r="B12" s="1">
        <v>46331</v>
      </c>
      <c r="C12" s="1">
        <v>30607</v>
      </c>
      <c r="D12" s="1">
        <v>72231</v>
      </c>
      <c r="E12" s="1">
        <v>44872</v>
      </c>
      <c r="F12" s="1">
        <v>44446</v>
      </c>
      <c r="G12" s="1">
        <v>37027</v>
      </c>
      <c r="H12" s="1">
        <v>30981</v>
      </c>
      <c r="I12" s="1">
        <v>6569</v>
      </c>
      <c r="J12" s="1">
        <v>3773</v>
      </c>
      <c r="K12" s="1">
        <v>2074</v>
      </c>
      <c r="L12" s="16">
        <v>2424</v>
      </c>
    </row>
    <row r="13" spans="1:12" ht="15.75" customHeight="1">
      <c r="A13" s="111" t="s">
        <v>346</v>
      </c>
      <c r="B13" s="1">
        <v>46751</v>
      </c>
      <c r="C13" s="1">
        <v>30716</v>
      </c>
      <c r="D13" s="1">
        <v>67011</v>
      </c>
      <c r="E13" s="1">
        <v>45471</v>
      </c>
      <c r="F13" s="1">
        <v>40464</v>
      </c>
      <c r="G13" s="1">
        <v>38211</v>
      </c>
      <c r="H13" s="1">
        <v>32101</v>
      </c>
      <c r="I13" s="1">
        <v>6671</v>
      </c>
      <c r="J13" s="1">
        <v>4030</v>
      </c>
      <c r="K13" s="1">
        <v>2137</v>
      </c>
      <c r="L13" s="16">
        <v>2653</v>
      </c>
    </row>
    <row r="14" spans="1:12" ht="15.75" customHeight="1">
      <c r="A14" s="111" t="s">
        <v>347</v>
      </c>
      <c r="B14" s="1">
        <v>49393</v>
      </c>
      <c r="C14" s="1">
        <v>33910</v>
      </c>
      <c r="D14" s="1">
        <v>60123</v>
      </c>
      <c r="E14" s="1">
        <v>41905</v>
      </c>
      <c r="F14" s="1">
        <v>36774</v>
      </c>
      <c r="G14" s="1">
        <v>35459</v>
      </c>
      <c r="H14" s="1">
        <v>33519</v>
      </c>
      <c r="I14" s="1">
        <v>6605</v>
      </c>
      <c r="J14" s="1">
        <v>4163</v>
      </c>
      <c r="K14" s="1">
        <v>2293</v>
      </c>
      <c r="L14" s="16">
        <v>2859</v>
      </c>
    </row>
    <row r="15" spans="1:12" ht="15.75" customHeight="1">
      <c r="A15" s="111" t="s">
        <v>348</v>
      </c>
      <c r="B15" s="1">
        <v>44939</v>
      </c>
      <c r="C15" s="1">
        <v>30773</v>
      </c>
      <c r="D15" s="1">
        <v>56346</v>
      </c>
      <c r="E15" s="1">
        <v>40382</v>
      </c>
      <c r="F15" s="1">
        <v>33421</v>
      </c>
      <c r="G15" s="1">
        <v>35543</v>
      </c>
      <c r="H15" s="1">
        <v>34235</v>
      </c>
      <c r="I15" s="1">
        <v>6449</v>
      </c>
      <c r="J15" s="1">
        <v>3915</v>
      </c>
      <c r="K15" s="1">
        <v>2198</v>
      </c>
      <c r="L15" s="16">
        <v>2776</v>
      </c>
    </row>
    <row r="16" spans="1:12" s="109" customFormat="1" ht="15.75" customHeight="1">
      <c r="A16" s="111" t="s">
        <v>349</v>
      </c>
      <c r="B16" s="1">
        <v>42252</v>
      </c>
      <c r="C16" s="1">
        <v>28698</v>
      </c>
      <c r="D16" s="1">
        <v>51474</v>
      </c>
      <c r="E16" s="1">
        <v>41080</v>
      </c>
      <c r="F16" s="1">
        <v>30945</v>
      </c>
      <c r="G16" s="1">
        <v>36686</v>
      </c>
      <c r="H16" s="1">
        <v>33432</v>
      </c>
      <c r="I16" s="1">
        <v>6330</v>
      </c>
      <c r="J16" s="1">
        <v>3572</v>
      </c>
      <c r="K16" s="1">
        <v>2099</v>
      </c>
      <c r="L16" s="16">
        <v>2896</v>
      </c>
    </row>
    <row r="17" spans="1:12" s="109" customFormat="1" ht="15.75" customHeight="1">
      <c r="A17" s="111" t="s">
        <v>350</v>
      </c>
      <c r="B17" s="1">
        <v>36775</v>
      </c>
      <c r="C17" s="1">
        <v>28471</v>
      </c>
      <c r="D17" s="1">
        <v>46501</v>
      </c>
      <c r="E17" s="1">
        <v>38288</v>
      </c>
      <c r="F17" s="1">
        <v>28672</v>
      </c>
      <c r="G17" s="1">
        <v>34541</v>
      </c>
      <c r="H17" s="1">
        <v>30345</v>
      </c>
      <c r="I17" s="1">
        <v>5573</v>
      </c>
      <c r="J17" s="1">
        <v>3403</v>
      </c>
      <c r="K17" s="1">
        <v>1933</v>
      </c>
      <c r="L17" s="16">
        <v>2801</v>
      </c>
    </row>
    <row r="18" spans="1:12" s="109" customFormat="1" ht="15.75" customHeight="1">
      <c r="A18" s="111" t="s">
        <v>351</v>
      </c>
      <c r="B18" s="1">
        <v>27560</v>
      </c>
      <c r="C18" s="1">
        <v>24808</v>
      </c>
      <c r="D18" s="1">
        <v>39375</v>
      </c>
      <c r="E18" s="1">
        <v>35642</v>
      </c>
      <c r="F18" s="1">
        <v>30467</v>
      </c>
      <c r="G18" s="1">
        <v>33588</v>
      </c>
      <c r="H18" s="1">
        <v>28025</v>
      </c>
      <c r="I18" s="1">
        <v>2005</v>
      </c>
      <c r="J18" s="1">
        <v>2934</v>
      </c>
      <c r="K18" s="1">
        <v>1762</v>
      </c>
      <c r="L18" s="16">
        <v>2653</v>
      </c>
    </row>
    <row r="19" spans="1:12" s="109" customFormat="1" ht="15.75" customHeight="1">
      <c r="A19" s="111" t="s">
        <v>352</v>
      </c>
      <c r="B19" s="1">
        <v>25844</v>
      </c>
      <c r="C19" s="1">
        <v>22631</v>
      </c>
      <c r="D19" s="1">
        <v>41137</v>
      </c>
      <c r="E19" s="1">
        <v>37833</v>
      </c>
      <c r="F19" s="1">
        <v>33661</v>
      </c>
      <c r="G19" s="1">
        <v>36043</v>
      </c>
      <c r="H19" s="1">
        <v>30788</v>
      </c>
      <c r="I19" s="1">
        <v>2313</v>
      </c>
      <c r="J19" s="1">
        <v>2826</v>
      </c>
      <c r="K19" s="1">
        <v>1929</v>
      </c>
      <c r="L19" s="16">
        <v>2488</v>
      </c>
    </row>
    <row r="20" spans="1:12" s="109" customFormat="1" ht="15.75" customHeight="1">
      <c r="A20" s="111" t="s">
        <v>353</v>
      </c>
      <c r="B20" s="1">
        <v>28533</v>
      </c>
      <c r="C20" s="1">
        <v>26156</v>
      </c>
      <c r="D20" s="1">
        <v>40081</v>
      </c>
      <c r="E20" s="1">
        <v>37895</v>
      </c>
      <c r="F20" s="1">
        <v>31860</v>
      </c>
      <c r="G20" s="1">
        <v>36177</v>
      </c>
      <c r="H20" s="1">
        <v>29031</v>
      </c>
      <c r="I20" s="1">
        <v>2426</v>
      </c>
      <c r="J20" s="1">
        <v>2957</v>
      </c>
      <c r="K20" s="1">
        <v>2055</v>
      </c>
      <c r="L20" s="16">
        <v>2652</v>
      </c>
    </row>
    <row r="21" spans="1:12" s="109" customFormat="1" ht="15.75" customHeight="1">
      <c r="A21" s="111" t="s">
        <v>354</v>
      </c>
      <c r="B21" s="1">
        <v>35100</v>
      </c>
      <c r="C21" s="1">
        <v>32703</v>
      </c>
      <c r="D21" s="1">
        <v>37586</v>
      </c>
      <c r="E21" s="1">
        <v>37588</v>
      </c>
      <c r="F21" s="1">
        <v>30154</v>
      </c>
      <c r="G21" s="1">
        <v>36008</v>
      </c>
      <c r="H21" s="1">
        <v>29077</v>
      </c>
      <c r="I21" s="1">
        <v>2534</v>
      </c>
      <c r="J21" s="1">
        <v>3228</v>
      </c>
      <c r="K21" s="1">
        <v>2142</v>
      </c>
      <c r="L21" s="16">
        <v>2882</v>
      </c>
    </row>
    <row r="22" spans="1:12" s="228" customFormat="1" ht="15.75" customHeight="1">
      <c r="A22" s="111" t="s">
        <v>355</v>
      </c>
      <c r="B22" s="1">
        <v>39762</v>
      </c>
      <c r="C22" s="1">
        <v>36002</v>
      </c>
      <c r="D22" s="1">
        <v>32567</v>
      </c>
      <c r="E22" s="1">
        <v>33862</v>
      </c>
      <c r="F22" s="1">
        <v>25956</v>
      </c>
      <c r="G22" s="1">
        <v>32478</v>
      </c>
      <c r="H22" s="1">
        <v>24828</v>
      </c>
      <c r="I22" s="1">
        <v>2389</v>
      </c>
      <c r="J22" s="1">
        <v>3119</v>
      </c>
      <c r="K22" s="1">
        <v>2075</v>
      </c>
      <c r="L22" s="16">
        <v>2772</v>
      </c>
    </row>
    <row r="23" spans="1:12" s="109" customFormat="1" ht="15.75" customHeight="1">
      <c r="A23" s="111" t="s">
        <v>356</v>
      </c>
      <c r="B23" s="1">
        <v>44315</v>
      </c>
      <c r="C23" s="1">
        <v>40484</v>
      </c>
      <c r="D23" s="1">
        <v>28566</v>
      </c>
      <c r="E23" s="1">
        <v>32023</v>
      </c>
      <c r="F23" s="1">
        <v>22511</v>
      </c>
      <c r="G23" s="1">
        <v>30793</v>
      </c>
      <c r="H23" s="1">
        <v>20075</v>
      </c>
      <c r="I23" s="1">
        <v>2334</v>
      </c>
      <c r="J23" s="1">
        <v>3107</v>
      </c>
      <c r="K23" s="1">
        <v>2071</v>
      </c>
      <c r="L23" s="16">
        <v>2762</v>
      </c>
    </row>
    <row r="24" spans="1:12" s="109" customFormat="1" ht="15.75" customHeight="1">
      <c r="A24" s="111" t="s">
        <v>357</v>
      </c>
      <c r="B24" s="1">
        <v>49569</v>
      </c>
      <c r="C24" s="1">
        <v>45391</v>
      </c>
      <c r="D24" s="1">
        <v>25946</v>
      </c>
      <c r="E24" s="1">
        <v>29203</v>
      </c>
      <c r="F24" s="1">
        <v>19969</v>
      </c>
      <c r="G24" s="1">
        <v>27923</v>
      </c>
      <c r="H24" s="1">
        <v>16031</v>
      </c>
      <c r="I24" s="1">
        <v>1957</v>
      </c>
      <c r="J24" s="1">
        <v>2834</v>
      </c>
      <c r="K24" s="1">
        <v>1762</v>
      </c>
      <c r="L24" s="16">
        <v>2542</v>
      </c>
    </row>
    <row r="25" spans="1:12" s="109" customFormat="1" ht="15.75" customHeight="1">
      <c r="A25" s="111" t="s">
        <v>358</v>
      </c>
      <c r="B25" s="1">
        <v>52151</v>
      </c>
      <c r="C25" s="1">
        <v>47357</v>
      </c>
      <c r="D25" s="1">
        <v>24375</v>
      </c>
      <c r="E25" s="1">
        <v>27091</v>
      </c>
      <c r="F25" s="1">
        <v>18590</v>
      </c>
      <c r="G25" s="1">
        <v>25921</v>
      </c>
      <c r="H25" s="1">
        <v>14456</v>
      </c>
      <c r="I25" s="1">
        <v>1828</v>
      </c>
      <c r="J25" s="1">
        <v>2610</v>
      </c>
      <c r="K25" s="1">
        <v>1691</v>
      </c>
      <c r="L25" s="16">
        <v>2342</v>
      </c>
    </row>
    <row r="26" spans="1:12" s="109" customFormat="1" ht="15.75" customHeight="1">
      <c r="A26" s="111" t="s">
        <v>359</v>
      </c>
      <c r="B26" s="1">
        <v>48782</v>
      </c>
      <c r="C26" s="1">
        <v>44764</v>
      </c>
      <c r="D26" s="1">
        <v>22325</v>
      </c>
      <c r="E26" s="1">
        <v>26630</v>
      </c>
      <c r="F26" s="1">
        <v>17638</v>
      </c>
      <c r="G26" s="1">
        <v>25531</v>
      </c>
      <c r="H26" s="1">
        <v>13272</v>
      </c>
      <c r="I26" s="1">
        <v>1634</v>
      </c>
      <c r="J26" s="1">
        <v>2455</v>
      </c>
      <c r="K26" s="1">
        <v>1490</v>
      </c>
      <c r="L26" s="16">
        <v>2162</v>
      </c>
    </row>
    <row r="27" spans="1:12" s="109" customFormat="1" ht="15.75" customHeight="1">
      <c r="A27" s="111" t="s">
        <v>490</v>
      </c>
      <c r="B27" s="1">
        <v>46228</v>
      </c>
      <c r="C27" s="1">
        <v>42923</v>
      </c>
      <c r="D27" s="1">
        <v>20683</v>
      </c>
      <c r="E27" s="1">
        <v>25756</v>
      </c>
      <c r="F27" s="1">
        <v>16278</v>
      </c>
      <c r="G27" s="1">
        <v>24737</v>
      </c>
      <c r="H27" s="1">
        <v>11487</v>
      </c>
      <c r="I27" s="1">
        <v>1534</v>
      </c>
      <c r="J27" s="1">
        <v>2184</v>
      </c>
      <c r="K27" s="1">
        <v>1449</v>
      </c>
      <c r="L27" s="16">
        <v>1985</v>
      </c>
    </row>
    <row r="28" spans="1:12" s="109" customFormat="1" ht="15.75" customHeight="1">
      <c r="A28" s="111" t="s">
        <v>491</v>
      </c>
      <c r="B28" s="1">
        <v>47394</v>
      </c>
      <c r="C28" s="1">
        <v>44258</v>
      </c>
      <c r="D28" s="1">
        <v>19033</v>
      </c>
      <c r="E28" s="1">
        <v>25216</v>
      </c>
      <c r="F28" s="1">
        <v>15071</v>
      </c>
      <c r="G28" s="1">
        <v>24240</v>
      </c>
      <c r="H28" s="1">
        <v>10340</v>
      </c>
      <c r="I28" s="1">
        <v>1370</v>
      </c>
      <c r="J28" s="1">
        <v>2274</v>
      </c>
      <c r="K28" s="1">
        <v>1268</v>
      </c>
      <c r="L28" s="16">
        <v>2054</v>
      </c>
    </row>
    <row r="29" spans="1:12" s="109" customFormat="1" ht="15.75" customHeight="1">
      <c r="A29" s="308" t="s">
        <v>531</v>
      </c>
      <c r="B29" s="309">
        <v>45427</v>
      </c>
      <c r="C29" s="309">
        <v>42491</v>
      </c>
      <c r="D29" s="309">
        <v>18250</v>
      </c>
      <c r="E29" s="309">
        <v>22969</v>
      </c>
      <c r="F29" s="309">
        <v>14551</v>
      </c>
      <c r="G29" s="309">
        <v>22038</v>
      </c>
      <c r="H29" s="309">
        <v>9127</v>
      </c>
      <c r="I29" s="309">
        <v>1288</v>
      </c>
      <c r="J29" s="309">
        <v>1875</v>
      </c>
      <c r="K29" s="309">
        <v>1212</v>
      </c>
      <c r="L29" s="258">
        <v>1691</v>
      </c>
    </row>
    <row r="30" spans="1:12" s="228" customFormat="1" ht="15.75" customHeight="1">
      <c r="A30" s="308" t="s">
        <v>582</v>
      </c>
      <c r="B30" s="309">
        <v>44430</v>
      </c>
      <c r="C30" s="309">
        <v>41771</v>
      </c>
      <c r="D30" s="309">
        <v>17857</v>
      </c>
      <c r="E30" s="309">
        <v>21983</v>
      </c>
      <c r="F30" s="309">
        <v>14433</v>
      </c>
      <c r="G30" s="309">
        <v>21295</v>
      </c>
      <c r="H30" s="309">
        <v>8045</v>
      </c>
      <c r="I30" s="309">
        <v>1118</v>
      </c>
      <c r="J30" s="309">
        <v>1669</v>
      </c>
      <c r="K30" s="309">
        <v>1058</v>
      </c>
      <c r="L30" s="258">
        <v>1538</v>
      </c>
    </row>
    <row r="31" spans="1:12" s="109" customFormat="1" ht="15.75" customHeight="1">
      <c r="A31" s="305" t="s">
        <v>600</v>
      </c>
      <c r="B31" s="306">
        <f>SUM(B32:B43)</f>
        <v>53095</v>
      </c>
      <c r="C31" s="306">
        <f aca="true" t="shared" si="0" ref="C31:L31">SUM(C32:C43)</f>
        <v>49736</v>
      </c>
      <c r="D31" s="306">
        <f t="shared" si="0"/>
        <v>21881</v>
      </c>
      <c r="E31" s="306">
        <f t="shared" si="0"/>
        <v>18635</v>
      </c>
      <c r="F31" s="306">
        <f t="shared" si="0"/>
        <v>15641</v>
      </c>
      <c r="G31" s="306">
        <f t="shared" si="0"/>
        <v>21218</v>
      </c>
      <c r="H31" s="306">
        <f t="shared" si="0"/>
        <v>7955</v>
      </c>
      <c r="I31" s="306">
        <f t="shared" si="0"/>
        <v>1242</v>
      </c>
      <c r="J31" s="306">
        <f t="shared" si="0"/>
        <v>1763</v>
      </c>
      <c r="K31" s="306">
        <f t="shared" si="0"/>
        <v>1171</v>
      </c>
      <c r="L31" s="307">
        <f t="shared" si="0"/>
        <v>1616</v>
      </c>
    </row>
    <row r="32" spans="1:12" ht="15.75" customHeight="1">
      <c r="A32" s="308" t="s">
        <v>601</v>
      </c>
      <c r="B32" s="309">
        <v>4241</v>
      </c>
      <c r="C32" s="313">
        <v>3920</v>
      </c>
      <c r="D32" s="309">
        <v>1685</v>
      </c>
      <c r="E32" s="309">
        <v>1927</v>
      </c>
      <c r="F32" s="309">
        <v>1433</v>
      </c>
      <c r="G32" s="309">
        <v>1903</v>
      </c>
      <c r="H32" s="309">
        <v>771</v>
      </c>
      <c r="I32" s="309">
        <v>154</v>
      </c>
      <c r="J32" s="309">
        <v>235</v>
      </c>
      <c r="K32" s="309">
        <v>145</v>
      </c>
      <c r="L32" s="258">
        <v>224</v>
      </c>
    </row>
    <row r="33" spans="1:12" ht="15.75" customHeight="1">
      <c r="A33" s="308" t="s">
        <v>580</v>
      </c>
      <c r="B33" s="309">
        <v>4178</v>
      </c>
      <c r="C33" s="309">
        <v>3926</v>
      </c>
      <c r="D33" s="309">
        <v>1768</v>
      </c>
      <c r="E33" s="309">
        <v>1774</v>
      </c>
      <c r="F33" s="309">
        <v>1330</v>
      </c>
      <c r="G33" s="309">
        <v>1759</v>
      </c>
      <c r="H33" s="309">
        <v>607</v>
      </c>
      <c r="I33" s="309">
        <v>117</v>
      </c>
      <c r="J33" s="309">
        <v>158</v>
      </c>
      <c r="K33" s="309">
        <v>109</v>
      </c>
      <c r="L33" s="258">
        <v>143</v>
      </c>
    </row>
    <row r="34" spans="1:12" ht="15.75" customHeight="1">
      <c r="A34" s="308" t="s">
        <v>108</v>
      </c>
      <c r="B34" s="309">
        <v>4273</v>
      </c>
      <c r="C34" s="309">
        <v>4056</v>
      </c>
      <c r="D34" s="309">
        <v>1470</v>
      </c>
      <c r="E34" s="309">
        <v>1749</v>
      </c>
      <c r="F34" s="309">
        <v>1314</v>
      </c>
      <c r="G34" s="309">
        <v>1743</v>
      </c>
      <c r="H34" s="309">
        <v>707</v>
      </c>
      <c r="I34" s="309">
        <v>121</v>
      </c>
      <c r="J34" s="309">
        <v>175</v>
      </c>
      <c r="K34" s="309">
        <v>109</v>
      </c>
      <c r="L34" s="258">
        <v>170</v>
      </c>
    </row>
    <row r="35" spans="1:12" ht="15.75" customHeight="1">
      <c r="A35" s="308" t="s">
        <v>109</v>
      </c>
      <c r="B35" s="309">
        <v>4459</v>
      </c>
      <c r="C35" s="309">
        <v>4219</v>
      </c>
      <c r="D35" s="309">
        <v>1290</v>
      </c>
      <c r="E35" s="309">
        <v>1752</v>
      </c>
      <c r="F35" s="309">
        <v>1238</v>
      </c>
      <c r="G35" s="309">
        <v>1711</v>
      </c>
      <c r="H35" s="309">
        <v>643</v>
      </c>
      <c r="I35" s="309">
        <v>85</v>
      </c>
      <c r="J35" s="309">
        <v>138</v>
      </c>
      <c r="K35" s="309">
        <v>81</v>
      </c>
      <c r="L35" s="258">
        <v>128</v>
      </c>
    </row>
    <row r="36" spans="1:12" ht="15.75" customHeight="1">
      <c r="A36" s="308" t="s">
        <v>110</v>
      </c>
      <c r="B36" s="309">
        <v>4436</v>
      </c>
      <c r="C36" s="309">
        <v>4192</v>
      </c>
      <c r="D36" s="309">
        <v>1311</v>
      </c>
      <c r="E36" s="309">
        <v>1833</v>
      </c>
      <c r="F36" s="309">
        <v>1268</v>
      </c>
      <c r="G36" s="309">
        <v>1821</v>
      </c>
      <c r="H36" s="309">
        <v>628</v>
      </c>
      <c r="I36" s="309">
        <v>96</v>
      </c>
      <c r="J36" s="309">
        <v>129</v>
      </c>
      <c r="K36" s="309">
        <v>93</v>
      </c>
      <c r="L36" s="258">
        <v>123</v>
      </c>
    </row>
    <row r="37" spans="1:12" ht="15.75" customHeight="1">
      <c r="A37" s="308" t="s">
        <v>111</v>
      </c>
      <c r="B37" s="309">
        <v>4358</v>
      </c>
      <c r="C37" s="309">
        <v>4123</v>
      </c>
      <c r="D37" s="309">
        <v>1352</v>
      </c>
      <c r="E37" s="309">
        <v>1887</v>
      </c>
      <c r="F37" s="309">
        <v>1329</v>
      </c>
      <c r="G37" s="309">
        <v>1842</v>
      </c>
      <c r="H37" s="309">
        <v>651</v>
      </c>
      <c r="I37" s="309">
        <v>87</v>
      </c>
      <c r="J37" s="309">
        <v>145</v>
      </c>
      <c r="K37" s="309">
        <v>84</v>
      </c>
      <c r="L37" s="258">
        <v>133</v>
      </c>
    </row>
    <row r="38" spans="1:12" ht="15.75" customHeight="1">
      <c r="A38" s="308" t="s">
        <v>112</v>
      </c>
      <c r="B38" s="309">
        <v>4315</v>
      </c>
      <c r="C38" s="309">
        <v>4102</v>
      </c>
      <c r="D38" s="309">
        <v>1847</v>
      </c>
      <c r="E38" s="309">
        <v>1310</v>
      </c>
      <c r="F38" s="309">
        <v>1314</v>
      </c>
      <c r="G38" s="309">
        <v>1811</v>
      </c>
      <c r="H38" s="309">
        <v>700</v>
      </c>
      <c r="I38" s="309">
        <v>104</v>
      </c>
      <c r="J38" s="309">
        <v>122</v>
      </c>
      <c r="K38" s="309">
        <v>99</v>
      </c>
      <c r="L38" s="258">
        <v>116</v>
      </c>
    </row>
    <row r="39" spans="1:12" ht="15.75" customHeight="1">
      <c r="A39" s="308" t="s">
        <v>113</v>
      </c>
      <c r="B39" s="309">
        <v>4426</v>
      </c>
      <c r="C39" s="309">
        <v>4169</v>
      </c>
      <c r="D39" s="309">
        <v>1933</v>
      </c>
      <c r="E39" s="309">
        <v>1273</v>
      </c>
      <c r="F39" s="309">
        <v>1277</v>
      </c>
      <c r="G39" s="309">
        <v>1731</v>
      </c>
      <c r="H39" s="309">
        <v>644</v>
      </c>
      <c r="I39" s="309">
        <v>110</v>
      </c>
      <c r="J39" s="309">
        <v>113</v>
      </c>
      <c r="K39" s="309">
        <v>107</v>
      </c>
      <c r="L39" s="258">
        <v>107</v>
      </c>
    </row>
    <row r="40" spans="1:12" ht="15.75" customHeight="1">
      <c r="A40" s="308" t="s">
        <v>114</v>
      </c>
      <c r="B40" s="309">
        <v>4360</v>
      </c>
      <c r="C40" s="309">
        <v>4088</v>
      </c>
      <c r="D40" s="309">
        <v>2119</v>
      </c>
      <c r="E40" s="309">
        <v>1212</v>
      </c>
      <c r="F40" s="309">
        <v>1214</v>
      </c>
      <c r="G40" s="309">
        <v>1635</v>
      </c>
      <c r="H40" s="309">
        <v>487</v>
      </c>
      <c r="I40" s="309">
        <v>96</v>
      </c>
      <c r="J40" s="309">
        <v>119</v>
      </c>
      <c r="K40" s="309">
        <v>91</v>
      </c>
      <c r="L40" s="258">
        <v>95</v>
      </c>
    </row>
    <row r="41" spans="1:12" ht="15.75" customHeight="1">
      <c r="A41" s="308" t="s">
        <v>602</v>
      </c>
      <c r="B41" s="309">
        <v>4470</v>
      </c>
      <c r="C41" s="309">
        <v>4161</v>
      </c>
      <c r="D41" s="309">
        <v>2223</v>
      </c>
      <c r="E41" s="309">
        <v>1270</v>
      </c>
      <c r="F41" s="309">
        <v>1272</v>
      </c>
      <c r="G41" s="309">
        <v>1665</v>
      </c>
      <c r="H41" s="309">
        <v>585</v>
      </c>
      <c r="I41" s="309">
        <v>95</v>
      </c>
      <c r="J41" s="309">
        <v>99</v>
      </c>
      <c r="K41" s="309">
        <v>91</v>
      </c>
      <c r="L41" s="258">
        <v>82</v>
      </c>
    </row>
    <row r="42" spans="1:12" ht="15.75" customHeight="1">
      <c r="A42" s="308" t="s">
        <v>532</v>
      </c>
      <c r="B42" s="309">
        <v>4776</v>
      </c>
      <c r="C42" s="309">
        <v>4395</v>
      </c>
      <c r="D42" s="309">
        <v>2424</v>
      </c>
      <c r="E42" s="309">
        <v>1296</v>
      </c>
      <c r="F42" s="309">
        <v>1298</v>
      </c>
      <c r="G42" s="309">
        <v>1761</v>
      </c>
      <c r="H42" s="309">
        <v>763</v>
      </c>
      <c r="I42" s="309">
        <v>86</v>
      </c>
      <c r="J42" s="309">
        <v>145</v>
      </c>
      <c r="K42" s="309">
        <v>77</v>
      </c>
      <c r="L42" s="258">
        <v>128</v>
      </c>
    </row>
    <row r="43" spans="1:12" ht="15.75" customHeight="1">
      <c r="A43" s="310" t="s">
        <v>533</v>
      </c>
      <c r="B43" s="311">
        <v>4803</v>
      </c>
      <c r="C43" s="311">
        <v>4385</v>
      </c>
      <c r="D43" s="311">
        <v>2459</v>
      </c>
      <c r="E43" s="311">
        <v>1352</v>
      </c>
      <c r="F43" s="311">
        <v>1354</v>
      </c>
      <c r="G43" s="311">
        <v>1836</v>
      </c>
      <c r="H43" s="311">
        <v>769</v>
      </c>
      <c r="I43" s="311">
        <v>91</v>
      </c>
      <c r="J43" s="311">
        <v>185</v>
      </c>
      <c r="K43" s="311">
        <v>85</v>
      </c>
      <c r="L43" s="312">
        <v>167</v>
      </c>
    </row>
    <row r="44" spans="1:12" ht="13.5" customHeight="1">
      <c r="A44" s="7" t="s">
        <v>13</v>
      </c>
      <c r="B44" s="3"/>
      <c r="C44" s="3"/>
      <c r="D44" s="3"/>
      <c r="E44" s="3"/>
      <c r="F44" s="3"/>
      <c r="G44" s="3"/>
      <c r="H44" s="3"/>
      <c r="I44" s="3"/>
      <c r="J44" s="3"/>
      <c r="K44" s="3"/>
      <c r="L44" s="3"/>
    </row>
    <row r="45" ht="13.5" customHeight="1">
      <c r="A45" s="4" t="s">
        <v>224</v>
      </c>
    </row>
    <row r="47" ht="13.5" customHeight="1">
      <c r="A47" s="151"/>
    </row>
  </sheetData>
  <sheetProtection/>
  <mergeCells count="13">
    <mergeCell ref="C8:C9"/>
    <mergeCell ref="D8:E8"/>
    <mergeCell ref="F8:G8"/>
    <mergeCell ref="A3:L3"/>
    <mergeCell ref="I8:J8"/>
    <mergeCell ref="K8:L8"/>
    <mergeCell ref="A1:L1"/>
    <mergeCell ref="A7:A9"/>
    <mergeCell ref="B7:C7"/>
    <mergeCell ref="D7:G7"/>
    <mergeCell ref="H7:H9"/>
    <mergeCell ref="I7:L7"/>
    <mergeCell ref="B8:B9"/>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Q35"/>
  <sheetViews>
    <sheetView showGridLines="0" zoomScalePageLayoutView="0" workbookViewId="0" topLeftCell="A1">
      <pane xSplit="1" ySplit="4" topLeftCell="B5"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3.5" customHeight="1"/>
  <cols>
    <col min="1" max="1" width="15.625" style="4" customWidth="1"/>
    <col min="2" max="2" width="6.00390625" style="4" customWidth="1"/>
    <col min="3" max="3" width="9.25390625" style="4" customWidth="1"/>
    <col min="4" max="4" width="6.00390625" style="4" customWidth="1"/>
    <col min="5" max="5" width="9.25390625" style="4" customWidth="1"/>
    <col min="6" max="6" width="6.00390625" style="4" customWidth="1"/>
    <col min="7" max="7" width="9.25390625" style="4" customWidth="1"/>
    <col min="8" max="8" width="6.00390625" style="4" customWidth="1"/>
    <col min="9" max="9" width="9.25390625" style="4" customWidth="1"/>
    <col min="10" max="10" width="6.00390625" style="4" customWidth="1"/>
    <col min="11" max="11" width="9.25390625" style="4" customWidth="1"/>
    <col min="12" max="16384" width="9.00390625" style="4" customWidth="1"/>
  </cols>
  <sheetData>
    <row r="1" spans="1:11" ht="19.5" customHeight="1">
      <c r="A1" s="663" t="s">
        <v>291</v>
      </c>
      <c r="B1" s="663"/>
      <c r="C1" s="663"/>
      <c r="D1" s="663"/>
      <c r="E1" s="663"/>
      <c r="F1" s="663"/>
      <c r="G1" s="663"/>
      <c r="H1" s="663"/>
      <c r="I1" s="663"/>
      <c r="J1" s="663"/>
      <c r="K1" s="663"/>
    </row>
    <row r="2" spans="1:11" ht="13.5" customHeight="1">
      <c r="A2" s="7" t="s">
        <v>627</v>
      </c>
      <c r="B2" s="7"/>
      <c r="C2" s="7"/>
      <c r="D2" s="7"/>
      <c r="E2" s="7"/>
      <c r="F2" s="7"/>
      <c r="G2" s="7"/>
      <c r="H2" s="7"/>
      <c r="I2" s="7"/>
      <c r="J2" s="7"/>
      <c r="K2" s="7"/>
    </row>
    <row r="3" spans="1:11" ht="15" customHeight="1">
      <c r="A3" s="420" t="s">
        <v>125</v>
      </c>
      <c r="B3" s="665" t="s">
        <v>141</v>
      </c>
      <c r="C3" s="665"/>
      <c r="D3" s="665" t="s">
        <v>189</v>
      </c>
      <c r="E3" s="665"/>
      <c r="F3" s="665" t="s">
        <v>190</v>
      </c>
      <c r="G3" s="665"/>
      <c r="H3" s="664" t="s">
        <v>121</v>
      </c>
      <c r="I3" s="664"/>
      <c r="J3" s="665" t="s">
        <v>191</v>
      </c>
      <c r="K3" s="666"/>
    </row>
    <row r="4" spans="1:11" ht="15" customHeight="1">
      <c r="A4" s="422"/>
      <c r="B4" s="149" t="s">
        <v>192</v>
      </c>
      <c r="C4" s="149" t="s">
        <v>193</v>
      </c>
      <c r="D4" s="149" t="s">
        <v>192</v>
      </c>
      <c r="E4" s="149" t="s">
        <v>193</v>
      </c>
      <c r="F4" s="149" t="s">
        <v>192</v>
      </c>
      <c r="G4" s="149" t="s">
        <v>193</v>
      </c>
      <c r="H4" s="149" t="s">
        <v>192</v>
      </c>
      <c r="I4" s="149" t="s">
        <v>193</v>
      </c>
      <c r="J4" s="149" t="s">
        <v>192</v>
      </c>
      <c r="K4" s="165" t="s">
        <v>193</v>
      </c>
    </row>
    <row r="5" spans="1:11" ht="15" customHeight="1">
      <c r="A5" s="297" t="s">
        <v>343</v>
      </c>
      <c r="B5" s="1">
        <f aca="true" t="shared" si="0" ref="B5:B14">SUM(D5,F5,H5,J5)</f>
        <v>7718</v>
      </c>
      <c r="C5" s="1">
        <f aca="true" t="shared" si="1" ref="C5:C14">SUM(E5,G5,I5,K5)</f>
        <v>3414878</v>
      </c>
      <c r="D5" s="1">
        <v>7416</v>
      </c>
      <c r="E5" s="1">
        <v>3155357</v>
      </c>
      <c r="F5" s="1">
        <v>263</v>
      </c>
      <c r="G5" s="1">
        <v>239900</v>
      </c>
      <c r="H5" s="1">
        <v>2</v>
      </c>
      <c r="I5" s="1">
        <v>2071</v>
      </c>
      <c r="J5" s="1">
        <v>37</v>
      </c>
      <c r="K5" s="16">
        <v>17550</v>
      </c>
    </row>
    <row r="6" spans="1:11" ht="15" customHeight="1">
      <c r="A6" s="111" t="s">
        <v>344</v>
      </c>
      <c r="B6" s="1">
        <f t="shared" si="0"/>
        <v>7448</v>
      </c>
      <c r="C6" s="1">
        <f t="shared" si="1"/>
        <v>3324089</v>
      </c>
      <c r="D6" s="1">
        <v>7161</v>
      </c>
      <c r="E6" s="1">
        <v>3076943</v>
      </c>
      <c r="F6" s="1">
        <v>250</v>
      </c>
      <c r="G6" s="1">
        <v>229466</v>
      </c>
      <c r="H6" s="1">
        <v>0</v>
      </c>
      <c r="I6" s="1">
        <v>0</v>
      </c>
      <c r="J6" s="1">
        <v>37</v>
      </c>
      <c r="K6" s="16">
        <v>17680</v>
      </c>
    </row>
    <row r="7" spans="1:11" ht="15" customHeight="1">
      <c r="A7" s="111" t="s">
        <v>345</v>
      </c>
      <c r="B7" s="1">
        <f t="shared" si="0"/>
        <v>7175</v>
      </c>
      <c r="C7" s="1">
        <f t="shared" si="1"/>
        <v>3241705</v>
      </c>
      <c r="D7" s="1">
        <v>6888</v>
      </c>
      <c r="E7" s="1">
        <v>2997267</v>
      </c>
      <c r="F7" s="1">
        <v>246</v>
      </c>
      <c r="G7" s="1">
        <v>225475</v>
      </c>
      <c r="H7" s="1">
        <v>0</v>
      </c>
      <c r="I7" s="1">
        <v>0</v>
      </c>
      <c r="J7" s="1">
        <v>41</v>
      </c>
      <c r="K7" s="16">
        <v>18963</v>
      </c>
    </row>
    <row r="8" spans="1:11" ht="15" customHeight="1">
      <c r="A8" s="111" t="s">
        <v>346</v>
      </c>
      <c r="B8" s="1">
        <f t="shared" si="0"/>
        <v>6845</v>
      </c>
      <c r="C8" s="1">
        <f t="shared" si="1"/>
        <v>3095461</v>
      </c>
      <c r="D8" s="1">
        <v>6569</v>
      </c>
      <c r="E8" s="1">
        <v>2863819</v>
      </c>
      <c r="F8" s="1">
        <v>235</v>
      </c>
      <c r="G8" s="1">
        <v>212894</v>
      </c>
      <c r="H8" s="1">
        <v>0</v>
      </c>
      <c r="I8" s="1">
        <v>0</v>
      </c>
      <c r="J8" s="1">
        <v>41</v>
      </c>
      <c r="K8" s="16">
        <v>18748</v>
      </c>
    </row>
    <row r="9" spans="1:11" ht="15" customHeight="1">
      <c r="A9" s="111" t="s">
        <v>347</v>
      </c>
      <c r="B9" s="1">
        <f t="shared" si="0"/>
        <v>6512</v>
      </c>
      <c r="C9" s="1">
        <f t="shared" si="1"/>
        <v>2961328</v>
      </c>
      <c r="D9" s="1">
        <v>6248</v>
      </c>
      <c r="E9" s="1">
        <v>2741923</v>
      </c>
      <c r="F9" s="1">
        <v>224</v>
      </c>
      <c r="G9" s="1">
        <v>201661</v>
      </c>
      <c r="H9" s="1">
        <v>0</v>
      </c>
      <c r="I9" s="1">
        <v>0</v>
      </c>
      <c r="J9" s="1">
        <v>40</v>
      </c>
      <c r="K9" s="16">
        <v>17744</v>
      </c>
    </row>
    <row r="10" spans="1:11" ht="15" customHeight="1">
      <c r="A10" s="111" t="s">
        <v>348</v>
      </c>
      <c r="B10" s="1">
        <f t="shared" si="0"/>
        <v>5010</v>
      </c>
      <c r="C10" s="1">
        <f t="shared" si="1"/>
        <v>2022937</v>
      </c>
      <c r="D10" s="1">
        <v>4826</v>
      </c>
      <c r="E10" s="1">
        <v>1875641</v>
      </c>
      <c r="F10" s="1">
        <v>143</v>
      </c>
      <c r="G10" s="1">
        <v>129104</v>
      </c>
      <c r="H10" s="1">
        <v>0</v>
      </c>
      <c r="I10" s="1">
        <v>0</v>
      </c>
      <c r="J10" s="1">
        <v>41</v>
      </c>
      <c r="K10" s="16">
        <v>18192</v>
      </c>
    </row>
    <row r="11" spans="1:11" ht="15" customHeight="1">
      <c r="A11" s="111" t="s">
        <v>349</v>
      </c>
      <c r="B11" s="1">
        <f t="shared" si="0"/>
        <v>4668</v>
      </c>
      <c r="C11" s="1">
        <f t="shared" si="1"/>
        <v>1875099</v>
      </c>
      <c r="D11" s="1">
        <v>4493</v>
      </c>
      <c r="E11" s="1">
        <v>1736478</v>
      </c>
      <c r="F11" s="1">
        <v>136</v>
      </c>
      <c r="G11" s="1">
        <v>121585</v>
      </c>
      <c r="H11" s="31">
        <v>0</v>
      </c>
      <c r="I11" s="1">
        <v>0</v>
      </c>
      <c r="J11" s="1">
        <v>39</v>
      </c>
      <c r="K11" s="16">
        <v>17036</v>
      </c>
    </row>
    <row r="12" spans="1:11" ht="15" customHeight="1">
      <c r="A12" s="111" t="s">
        <v>350</v>
      </c>
      <c r="B12" s="1">
        <f t="shared" si="0"/>
        <v>4280</v>
      </c>
      <c r="C12" s="1">
        <f t="shared" si="1"/>
        <v>1720744</v>
      </c>
      <c r="D12" s="1">
        <v>4122</v>
      </c>
      <c r="E12" s="1">
        <v>1594711</v>
      </c>
      <c r="F12" s="1">
        <v>125</v>
      </c>
      <c r="G12" s="1">
        <v>111486</v>
      </c>
      <c r="H12" s="31">
        <v>0</v>
      </c>
      <c r="I12" s="1">
        <v>0</v>
      </c>
      <c r="J12" s="1">
        <v>33</v>
      </c>
      <c r="K12" s="16">
        <v>14547</v>
      </c>
    </row>
    <row r="13" spans="1:11" ht="15" customHeight="1">
      <c r="A13" s="111" t="s">
        <v>351</v>
      </c>
      <c r="B13" s="1">
        <f t="shared" si="0"/>
        <v>3945</v>
      </c>
      <c r="C13" s="1">
        <f t="shared" si="1"/>
        <v>1569822</v>
      </c>
      <c r="D13" s="1">
        <v>3804</v>
      </c>
      <c r="E13" s="1">
        <v>1455835</v>
      </c>
      <c r="F13" s="1">
        <v>116</v>
      </c>
      <c r="G13" s="1">
        <v>103169</v>
      </c>
      <c r="H13" s="31">
        <v>0</v>
      </c>
      <c r="I13" s="1">
        <v>0</v>
      </c>
      <c r="J13" s="1">
        <v>25</v>
      </c>
      <c r="K13" s="16">
        <v>10818</v>
      </c>
    </row>
    <row r="14" spans="1:11" ht="15" customHeight="1">
      <c r="A14" s="111" t="s">
        <v>352</v>
      </c>
      <c r="B14" s="1">
        <f t="shared" si="0"/>
        <v>3672</v>
      </c>
      <c r="C14" s="1">
        <f t="shared" si="1"/>
        <v>1459980</v>
      </c>
      <c r="D14" s="1">
        <v>3538</v>
      </c>
      <c r="E14" s="1">
        <v>1351142</v>
      </c>
      <c r="F14" s="1">
        <v>112</v>
      </c>
      <c r="G14" s="1">
        <v>99407</v>
      </c>
      <c r="H14" s="31">
        <v>0</v>
      </c>
      <c r="I14" s="1">
        <v>0</v>
      </c>
      <c r="J14" s="1">
        <v>22</v>
      </c>
      <c r="K14" s="16">
        <v>9431</v>
      </c>
    </row>
    <row r="15" spans="1:11" ht="15" customHeight="1">
      <c r="A15" s="111" t="s">
        <v>353</v>
      </c>
      <c r="B15" s="1">
        <f aca="true" t="shared" si="2" ref="B15:C18">SUM(D15,F15,H15,J15)</f>
        <v>3295</v>
      </c>
      <c r="C15" s="1">
        <f t="shared" si="2"/>
        <v>1305256</v>
      </c>
      <c r="D15" s="1">
        <v>3165</v>
      </c>
      <c r="E15" s="1">
        <v>1201588</v>
      </c>
      <c r="F15" s="1">
        <v>104</v>
      </c>
      <c r="G15" s="1">
        <v>92080</v>
      </c>
      <c r="H15" s="1">
        <v>0</v>
      </c>
      <c r="I15" s="1">
        <v>0</v>
      </c>
      <c r="J15" s="1">
        <v>26</v>
      </c>
      <c r="K15" s="16">
        <v>11588</v>
      </c>
    </row>
    <row r="16" spans="1:11" ht="15" customHeight="1">
      <c r="A16" s="111" t="s">
        <v>354</v>
      </c>
      <c r="B16" s="1">
        <f t="shared" si="2"/>
        <v>2989</v>
      </c>
      <c r="C16" s="1">
        <f t="shared" si="2"/>
        <v>1180416</v>
      </c>
      <c r="D16" s="1">
        <v>2866</v>
      </c>
      <c r="E16" s="1">
        <v>1083944</v>
      </c>
      <c r="F16" s="1">
        <v>96</v>
      </c>
      <c r="G16" s="1">
        <v>84608</v>
      </c>
      <c r="H16" s="1">
        <v>0</v>
      </c>
      <c r="I16" s="1">
        <v>0</v>
      </c>
      <c r="J16" s="1">
        <v>27</v>
      </c>
      <c r="K16" s="16">
        <v>11864</v>
      </c>
    </row>
    <row r="17" spans="1:11" s="7" customFormat="1" ht="15" customHeight="1">
      <c r="A17" s="111" t="s">
        <v>355</v>
      </c>
      <c r="B17" s="1">
        <f>SUM(D17,F17,H17,J17)</f>
        <v>2652</v>
      </c>
      <c r="C17" s="1">
        <f>SUM(E17,G17,I17,K17)</f>
        <v>1043197</v>
      </c>
      <c r="D17" s="1">
        <v>2539</v>
      </c>
      <c r="E17" s="1">
        <v>955218</v>
      </c>
      <c r="F17" s="1">
        <v>88</v>
      </c>
      <c r="G17" s="1">
        <v>77469</v>
      </c>
      <c r="H17" s="1">
        <v>0</v>
      </c>
      <c r="I17" s="1">
        <v>0</v>
      </c>
      <c r="J17" s="1">
        <v>25</v>
      </c>
      <c r="K17" s="16">
        <v>10510</v>
      </c>
    </row>
    <row r="18" spans="1:11" ht="15" customHeight="1">
      <c r="A18" s="111" t="s">
        <v>356</v>
      </c>
      <c r="B18" s="1">
        <f t="shared" si="2"/>
        <v>2367</v>
      </c>
      <c r="C18" s="1">
        <f t="shared" si="2"/>
        <v>933411</v>
      </c>
      <c r="D18" s="1">
        <v>2267</v>
      </c>
      <c r="E18" s="1">
        <v>855755</v>
      </c>
      <c r="F18" s="1">
        <v>77</v>
      </c>
      <c r="G18" s="1">
        <v>67770</v>
      </c>
      <c r="H18" s="1">
        <v>0</v>
      </c>
      <c r="I18" s="1">
        <v>0</v>
      </c>
      <c r="J18" s="1">
        <v>23</v>
      </c>
      <c r="K18" s="16">
        <v>9886</v>
      </c>
    </row>
    <row r="19" spans="1:11" ht="15" customHeight="1">
      <c r="A19" s="111" t="s">
        <v>357</v>
      </c>
      <c r="B19" s="1">
        <f aca="true" t="shared" si="3" ref="B19:C26">SUM(D19,F19,H19,J19)</f>
        <v>2082</v>
      </c>
      <c r="C19" s="1">
        <f t="shared" si="3"/>
        <v>806599</v>
      </c>
      <c r="D19" s="1">
        <v>1990</v>
      </c>
      <c r="E19" s="1">
        <v>737366</v>
      </c>
      <c r="F19" s="1">
        <v>70</v>
      </c>
      <c r="G19" s="1">
        <v>60471</v>
      </c>
      <c r="H19" s="1">
        <v>0</v>
      </c>
      <c r="I19" s="1">
        <v>0</v>
      </c>
      <c r="J19" s="1">
        <v>22</v>
      </c>
      <c r="K19" s="16">
        <v>8762</v>
      </c>
    </row>
    <row r="20" spans="1:11" s="7" customFormat="1" ht="15" customHeight="1">
      <c r="A20" s="111" t="s">
        <v>358</v>
      </c>
      <c r="B20" s="1">
        <f t="shared" si="3"/>
        <v>1788</v>
      </c>
      <c r="C20" s="1">
        <f t="shared" si="3"/>
        <v>697830</v>
      </c>
      <c r="D20" s="1">
        <v>1703</v>
      </c>
      <c r="E20" s="1">
        <v>632543</v>
      </c>
      <c r="F20" s="1">
        <v>66</v>
      </c>
      <c r="G20" s="1">
        <v>57726</v>
      </c>
      <c r="H20" s="1">
        <v>0</v>
      </c>
      <c r="I20" s="1">
        <v>0</v>
      </c>
      <c r="J20" s="1">
        <v>19</v>
      </c>
      <c r="K20" s="16">
        <v>7561</v>
      </c>
    </row>
    <row r="21" spans="1:11" s="7" customFormat="1" ht="15" customHeight="1">
      <c r="A21" s="111" t="s">
        <v>359</v>
      </c>
      <c r="B21" s="1">
        <f t="shared" si="3"/>
        <v>1516</v>
      </c>
      <c r="C21" s="1">
        <f t="shared" si="3"/>
        <v>592551</v>
      </c>
      <c r="D21" s="1">
        <v>1433</v>
      </c>
      <c r="E21" s="1">
        <v>529395</v>
      </c>
      <c r="F21" s="1">
        <v>63</v>
      </c>
      <c r="G21" s="1">
        <v>55192</v>
      </c>
      <c r="H21" s="1">
        <v>0</v>
      </c>
      <c r="I21" s="1">
        <v>0</v>
      </c>
      <c r="J21" s="1">
        <v>20</v>
      </c>
      <c r="K21" s="16">
        <v>7964</v>
      </c>
    </row>
    <row r="22" spans="1:11" s="7" customFormat="1" ht="15" customHeight="1">
      <c r="A22" s="111" t="s">
        <v>490</v>
      </c>
      <c r="B22" s="1">
        <f t="shared" si="3"/>
        <v>1263</v>
      </c>
      <c r="C22" s="1">
        <f t="shared" si="3"/>
        <v>491565</v>
      </c>
      <c r="D22" s="1">
        <v>1192</v>
      </c>
      <c r="E22" s="1">
        <v>434667</v>
      </c>
      <c r="F22" s="1">
        <v>61</v>
      </c>
      <c r="G22" s="1">
        <v>53187</v>
      </c>
      <c r="H22" s="1">
        <v>0</v>
      </c>
      <c r="I22" s="1">
        <v>0</v>
      </c>
      <c r="J22" s="1">
        <v>10</v>
      </c>
      <c r="K22" s="16">
        <v>3711</v>
      </c>
    </row>
    <row r="23" spans="1:11" s="145" customFormat="1" ht="15" customHeight="1">
      <c r="A23" s="292" t="s">
        <v>547</v>
      </c>
      <c r="B23" s="373">
        <f t="shared" si="3"/>
        <v>1049</v>
      </c>
      <c r="C23" s="373">
        <f t="shared" si="3"/>
        <v>402447</v>
      </c>
      <c r="D23" s="309">
        <v>988</v>
      </c>
      <c r="E23" s="309">
        <v>353898</v>
      </c>
      <c r="F23" s="309">
        <v>52</v>
      </c>
      <c r="G23" s="309">
        <v>45199</v>
      </c>
      <c r="H23" s="309">
        <v>0</v>
      </c>
      <c r="I23" s="309">
        <v>0</v>
      </c>
      <c r="J23" s="309">
        <v>9</v>
      </c>
      <c r="K23" s="258">
        <v>3350</v>
      </c>
    </row>
    <row r="24" spans="1:11" s="145" customFormat="1" ht="15" customHeight="1">
      <c r="A24" s="292" t="s">
        <v>548</v>
      </c>
      <c r="B24" s="373">
        <f>SUM(D24,F24,H24,J24)</f>
        <v>861</v>
      </c>
      <c r="C24" s="373">
        <f>SUM(E24,G24,I24,K24)</f>
        <v>330072</v>
      </c>
      <c r="D24" s="373">
        <v>807</v>
      </c>
      <c r="E24" s="373">
        <v>286694</v>
      </c>
      <c r="F24" s="373">
        <v>47</v>
      </c>
      <c r="G24" s="373">
        <v>40955</v>
      </c>
      <c r="H24" s="373">
        <v>0</v>
      </c>
      <c r="I24" s="373">
        <v>0</v>
      </c>
      <c r="J24" s="373">
        <v>7</v>
      </c>
      <c r="K24" s="374">
        <v>2423</v>
      </c>
    </row>
    <row r="25" spans="1:11" s="7" customFormat="1" ht="15" customHeight="1">
      <c r="A25" s="292" t="s">
        <v>589</v>
      </c>
      <c r="B25" s="373">
        <f>SUM(D25,F25,H25,J25)</f>
        <v>714</v>
      </c>
      <c r="C25" s="373">
        <f>SUM(E25,G25,I25,K25)</f>
        <v>279510</v>
      </c>
      <c r="D25" s="373">
        <v>661</v>
      </c>
      <c r="E25" s="373">
        <v>237389</v>
      </c>
      <c r="F25" s="373">
        <v>45</v>
      </c>
      <c r="G25" s="373">
        <v>39475</v>
      </c>
      <c r="H25" s="373">
        <v>0</v>
      </c>
      <c r="I25" s="373">
        <v>0</v>
      </c>
      <c r="J25" s="373">
        <v>8</v>
      </c>
      <c r="K25" s="374">
        <v>2646</v>
      </c>
    </row>
    <row r="26" spans="1:11" s="145" customFormat="1" ht="15" customHeight="1">
      <c r="A26" s="296" t="s">
        <v>615</v>
      </c>
      <c r="B26" s="375">
        <f t="shared" si="3"/>
        <v>562</v>
      </c>
      <c r="C26" s="375">
        <f t="shared" si="3"/>
        <v>221314</v>
      </c>
      <c r="D26" s="375">
        <v>514</v>
      </c>
      <c r="E26" s="375">
        <v>183024</v>
      </c>
      <c r="F26" s="375">
        <v>41</v>
      </c>
      <c r="G26" s="375">
        <v>36116</v>
      </c>
      <c r="H26" s="375">
        <v>0</v>
      </c>
      <c r="I26" s="375">
        <v>0</v>
      </c>
      <c r="J26" s="375">
        <v>7</v>
      </c>
      <c r="K26" s="376">
        <v>2174</v>
      </c>
    </row>
    <row r="27" spans="1:11" ht="13.5" customHeight="1">
      <c r="A27" s="7" t="s">
        <v>232</v>
      </c>
      <c r="E27" s="7"/>
      <c r="J27" s="7"/>
      <c r="K27" s="7"/>
    </row>
    <row r="29" ht="13.5" customHeight="1">
      <c r="A29" s="151"/>
    </row>
    <row r="30" ht="13.5" customHeight="1">
      <c r="A30" s="199"/>
    </row>
    <row r="31" ht="13.5" customHeight="1">
      <c r="F31" s="4" t="s">
        <v>228</v>
      </c>
    </row>
    <row r="35" spans="14:17" ht="13.5" customHeight="1">
      <c r="N35" s="36"/>
      <c r="O35" s="36"/>
      <c r="P35" s="36"/>
      <c r="Q35" s="36"/>
    </row>
  </sheetData>
  <sheetProtection/>
  <mergeCells count="7">
    <mergeCell ref="A1:K1"/>
    <mergeCell ref="H3:I3"/>
    <mergeCell ref="J3:K3"/>
    <mergeCell ref="A3:A4"/>
    <mergeCell ref="B3:C3"/>
    <mergeCell ref="D3:E3"/>
    <mergeCell ref="F3:G3"/>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S35"/>
  <sheetViews>
    <sheetView showGridLines="0" zoomScalePageLayoutView="0" workbookViewId="0" topLeftCell="A1">
      <pane xSplit="1" ySplit="4" topLeftCell="B5"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3.5" customHeight="1"/>
  <cols>
    <col min="1" max="1" width="15.625" style="4" customWidth="1"/>
    <col min="2" max="2" width="8.00390625" style="4" customWidth="1"/>
    <col min="3" max="3" width="11.125" style="4" customWidth="1"/>
    <col min="4" max="4" width="8.00390625" style="4" customWidth="1"/>
    <col min="5" max="5" width="11.125" style="4" customWidth="1"/>
    <col min="6" max="6" width="8.00390625" style="4" customWidth="1"/>
    <col min="7" max="7" width="11.125" style="4" customWidth="1"/>
    <col min="8" max="8" width="8.00390625" style="4" customWidth="1"/>
    <col min="9" max="9" width="11.125" style="4" customWidth="1"/>
    <col min="10" max="10" width="6.625" style="4" customWidth="1"/>
    <col min="11" max="11" width="10.25390625" style="4" customWidth="1"/>
    <col min="12" max="12" width="6.625" style="4" customWidth="1"/>
    <col min="13" max="13" width="11.25390625" style="4" customWidth="1"/>
    <col min="14" max="16384" width="9.00390625" style="4" customWidth="1"/>
  </cols>
  <sheetData>
    <row r="1" spans="1:13" ht="19.5" customHeight="1">
      <c r="A1" s="663" t="s">
        <v>292</v>
      </c>
      <c r="B1" s="663"/>
      <c r="C1" s="663"/>
      <c r="D1" s="663"/>
      <c r="E1" s="663"/>
      <c r="F1" s="663"/>
      <c r="G1" s="663"/>
      <c r="H1" s="663"/>
      <c r="I1" s="663"/>
      <c r="L1" s="7"/>
      <c r="M1" s="7"/>
    </row>
    <row r="2" spans="1:13" ht="13.5" customHeight="1">
      <c r="A2" s="7" t="s">
        <v>627</v>
      </c>
      <c r="L2" s="7"/>
      <c r="M2" s="7"/>
    </row>
    <row r="3" spans="1:13" ht="15" customHeight="1">
      <c r="A3" s="420" t="s">
        <v>125</v>
      </c>
      <c r="B3" s="665" t="s">
        <v>141</v>
      </c>
      <c r="C3" s="665"/>
      <c r="D3" s="438" t="s">
        <v>79</v>
      </c>
      <c r="E3" s="439"/>
      <c r="F3" s="667" t="s">
        <v>58</v>
      </c>
      <c r="G3" s="667"/>
      <c r="H3" s="667" t="s">
        <v>59</v>
      </c>
      <c r="I3" s="438"/>
      <c r="L3" s="668"/>
      <c r="M3" s="668"/>
    </row>
    <row r="4" spans="1:13" ht="15" customHeight="1">
      <c r="A4" s="422"/>
      <c r="B4" s="149" t="s">
        <v>192</v>
      </c>
      <c r="C4" s="149" t="s">
        <v>193</v>
      </c>
      <c r="D4" s="149" t="s">
        <v>192</v>
      </c>
      <c r="E4" s="149" t="s">
        <v>193</v>
      </c>
      <c r="F4" s="149" t="s">
        <v>192</v>
      </c>
      <c r="G4" s="149" t="s">
        <v>193</v>
      </c>
      <c r="H4" s="149" t="s">
        <v>192</v>
      </c>
      <c r="I4" s="165" t="s">
        <v>193</v>
      </c>
      <c r="L4" s="27"/>
      <c r="M4" s="27"/>
    </row>
    <row r="5" spans="1:9" s="7" customFormat="1" ht="15" customHeight="1">
      <c r="A5" s="297" t="s">
        <v>343</v>
      </c>
      <c r="B5" s="1">
        <f aca="true" t="shared" si="0" ref="B5:B14">SUM(D5,F5,H5)</f>
        <v>19796</v>
      </c>
      <c r="C5" s="1">
        <v>13191754</v>
      </c>
      <c r="D5" s="1">
        <v>16811</v>
      </c>
      <c r="E5" s="1">
        <v>10565528</v>
      </c>
      <c r="F5" s="1">
        <v>2329</v>
      </c>
      <c r="G5" s="1">
        <v>2112647</v>
      </c>
      <c r="H5" s="1">
        <v>656</v>
      </c>
      <c r="I5" s="16">
        <v>513580</v>
      </c>
    </row>
    <row r="6" spans="1:9" s="7" customFormat="1" ht="15" customHeight="1">
      <c r="A6" s="111" t="s">
        <v>344</v>
      </c>
      <c r="B6" s="1">
        <f t="shared" si="0"/>
        <v>21851</v>
      </c>
      <c r="C6" s="1">
        <f aca="true" t="shared" si="1" ref="C6:C14">SUM(E6,G6,I6)</f>
        <v>14484824</v>
      </c>
      <c r="D6" s="1">
        <v>18820</v>
      </c>
      <c r="E6" s="1">
        <v>11819375</v>
      </c>
      <c r="F6" s="1">
        <v>2411</v>
      </c>
      <c r="G6" s="1">
        <v>2179455</v>
      </c>
      <c r="H6" s="1">
        <v>620</v>
      </c>
      <c r="I6" s="16">
        <v>485994</v>
      </c>
    </row>
    <row r="7" spans="1:9" s="7" customFormat="1" ht="15" customHeight="1">
      <c r="A7" s="111" t="s">
        <v>345</v>
      </c>
      <c r="B7" s="1">
        <f t="shared" si="0"/>
        <v>23989</v>
      </c>
      <c r="C7" s="1">
        <f t="shared" si="1"/>
        <v>15871231</v>
      </c>
      <c r="D7" s="1">
        <v>20848</v>
      </c>
      <c r="E7" s="1">
        <v>13110997</v>
      </c>
      <c r="F7" s="1">
        <v>2515</v>
      </c>
      <c r="G7" s="1">
        <v>2269574</v>
      </c>
      <c r="H7" s="1">
        <v>626</v>
      </c>
      <c r="I7" s="16">
        <v>490660</v>
      </c>
    </row>
    <row r="8" spans="1:9" s="7" customFormat="1" ht="15" customHeight="1">
      <c r="A8" s="111" t="s">
        <v>346</v>
      </c>
      <c r="B8" s="1">
        <f t="shared" si="0"/>
        <v>26099</v>
      </c>
      <c r="C8" s="1">
        <v>17051599</v>
      </c>
      <c r="D8" s="1">
        <v>22895</v>
      </c>
      <c r="E8" s="1">
        <v>14266022</v>
      </c>
      <c r="F8" s="1">
        <v>2595</v>
      </c>
      <c r="G8" s="1">
        <v>2313417</v>
      </c>
      <c r="H8" s="1">
        <v>609</v>
      </c>
      <c r="I8" s="16">
        <v>472159</v>
      </c>
    </row>
    <row r="9" spans="1:9" s="7" customFormat="1" ht="15" customHeight="1">
      <c r="A9" s="111" t="s">
        <v>347</v>
      </c>
      <c r="B9" s="1">
        <f t="shared" si="0"/>
        <v>28008</v>
      </c>
      <c r="C9" s="1">
        <v>18204328</v>
      </c>
      <c r="D9" s="1">
        <v>24768</v>
      </c>
      <c r="E9" s="1">
        <v>15396300</v>
      </c>
      <c r="F9" s="1">
        <v>2647</v>
      </c>
      <c r="G9" s="1">
        <v>2347053</v>
      </c>
      <c r="H9" s="1">
        <v>593</v>
      </c>
      <c r="I9" s="16">
        <v>460974</v>
      </c>
    </row>
    <row r="10" spans="1:9" s="7" customFormat="1" ht="15" customHeight="1">
      <c r="A10" s="111" t="s">
        <v>348</v>
      </c>
      <c r="B10" s="1">
        <f t="shared" si="0"/>
        <v>30014</v>
      </c>
      <c r="C10" s="1">
        <f t="shared" si="1"/>
        <v>19465740</v>
      </c>
      <c r="D10" s="1">
        <v>26727</v>
      </c>
      <c r="E10" s="1">
        <v>16621306</v>
      </c>
      <c r="F10" s="1">
        <v>2706</v>
      </c>
      <c r="G10" s="1">
        <v>2393275</v>
      </c>
      <c r="H10" s="1">
        <v>581</v>
      </c>
      <c r="I10" s="16">
        <v>451159</v>
      </c>
    </row>
    <row r="11" spans="1:9" s="7" customFormat="1" ht="15" customHeight="1">
      <c r="A11" s="111" t="s">
        <v>349</v>
      </c>
      <c r="B11" s="1">
        <f t="shared" si="0"/>
        <v>32031</v>
      </c>
      <c r="C11" s="1">
        <f t="shared" si="1"/>
        <v>20687176</v>
      </c>
      <c r="D11" s="1">
        <v>28725</v>
      </c>
      <c r="E11" s="1">
        <v>17833799</v>
      </c>
      <c r="F11" s="1">
        <v>2770</v>
      </c>
      <c r="G11" s="1">
        <v>2437156</v>
      </c>
      <c r="H11" s="1">
        <v>536</v>
      </c>
      <c r="I11" s="16">
        <v>416221</v>
      </c>
    </row>
    <row r="12" spans="1:9" s="7" customFormat="1" ht="15" customHeight="1">
      <c r="A12" s="111" t="s">
        <v>350</v>
      </c>
      <c r="B12" s="1">
        <f t="shared" si="0"/>
        <v>33911</v>
      </c>
      <c r="C12" s="1">
        <f t="shared" si="1"/>
        <v>21879964</v>
      </c>
      <c r="D12" s="1">
        <v>30588</v>
      </c>
      <c r="E12" s="1">
        <v>19009194</v>
      </c>
      <c r="F12" s="1">
        <v>2817</v>
      </c>
      <c r="G12" s="1">
        <v>2477064</v>
      </c>
      <c r="H12" s="1">
        <v>506</v>
      </c>
      <c r="I12" s="16">
        <v>393706</v>
      </c>
    </row>
    <row r="13" spans="1:9" s="7" customFormat="1" ht="15" customHeight="1">
      <c r="A13" s="111" t="s">
        <v>351</v>
      </c>
      <c r="B13" s="1">
        <f t="shared" si="0"/>
        <v>36070</v>
      </c>
      <c r="C13" s="1">
        <f t="shared" si="1"/>
        <v>23269225</v>
      </c>
      <c r="D13" s="1">
        <v>32699</v>
      </c>
      <c r="E13" s="1">
        <v>20361542</v>
      </c>
      <c r="F13" s="1">
        <v>2878</v>
      </c>
      <c r="G13" s="1">
        <v>2523711</v>
      </c>
      <c r="H13" s="1">
        <v>493</v>
      </c>
      <c r="I13" s="16">
        <v>383972</v>
      </c>
    </row>
    <row r="14" spans="1:9" s="7" customFormat="1" ht="15" customHeight="1">
      <c r="A14" s="111" t="s">
        <v>352</v>
      </c>
      <c r="B14" s="1">
        <f t="shared" si="0"/>
        <v>37745</v>
      </c>
      <c r="C14" s="1">
        <f t="shared" si="1"/>
        <v>24354714</v>
      </c>
      <c r="D14" s="1">
        <v>34270</v>
      </c>
      <c r="E14" s="1">
        <v>21353552</v>
      </c>
      <c r="F14" s="1">
        <v>2996</v>
      </c>
      <c r="G14" s="1">
        <v>2624290</v>
      </c>
      <c r="H14" s="1">
        <v>479</v>
      </c>
      <c r="I14" s="16">
        <v>376872</v>
      </c>
    </row>
    <row r="15" spans="1:9" s="7" customFormat="1" ht="15" customHeight="1">
      <c r="A15" s="111" t="s">
        <v>353</v>
      </c>
      <c r="B15" s="1">
        <f aca="true" t="shared" si="2" ref="B15:C18">SUM(D15,F15,H15)</f>
        <v>39088</v>
      </c>
      <c r="C15" s="1">
        <f t="shared" si="2"/>
        <v>25220304</v>
      </c>
      <c r="D15" s="1">
        <v>35595</v>
      </c>
      <c r="E15" s="1">
        <v>22201206</v>
      </c>
      <c r="F15" s="1">
        <v>3054</v>
      </c>
      <c r="G15" s="1">
        <v>2673759</v>
      </c>
      <c r="H15" s="1">
        <v>439</v>
      </c>
      <c r="I15" s="16">
        <v>345339</v>
      </c>
    </row>
    <row r="16" spans="1:9" s="7" customFormat="1" ht="15" customHeight="1">
      <c r="A16" s="111" t="s">
        <v>354</v>
      </c>
      <c r="B16" s="1">
        <f t="shared" si="2"/>
        <v>40808</v>
      </c>
      <c r="C16" s="1">
        <f t="shared" si="2"/>
        <v>26270950</v>
      </c>
      <c r="D16" s="1">
        <v>37286</v>
      </c>
      <c r="E16" s="1">
        <v>23220792</v>
      </c>
      <c r="F16" s="1">
        <v>3115</v>
      </c>
      <c r="G16" s="1">
        <v>2727700</v>
      </c>
      <c r="H16" s="1">
        <v>407</v>
      </c>
      <c r="I16" s="16">
        <v>322458</v>
      </c>
    </row>
    <row r="17" spans="1:9" s="7" customFormat="1" ht="15" customHeight="1">
      <c r="A17" s="111" t="s">
        <v>355</v>
      </c>
      <c r="B17" s="1">
        <f>SUM(D17,F17,H17)</f>
        <v>43000</v>
      </c>
      <c r="C17" s="1">
        <f>SUM(E17,G17,I17)</f>
        <v>27640183</v>
      </c>
      <c r="D17" s="1">
        <v>39385</v>
      </c>
      <c r="E17" s="1">
        <v>24523526</v>
      </c>
      <c r="F17" s="1">
        <v>3212</v>
      </c>
      <c r="G17" s="1">
        <v>2801206</v>
      </c>
      <c r="H17" s="1">
        <v>403</v>
      </c>
      <c r="I17" s="16">
        <v>315451</v>
      </c>
    </row>
    <row r="18" spans="1:9" s="7" customFormat="1" ht="15" customHeight="1">
      <c r="A18" s="111" t="s">
        <v>356</v>
      </c>
      <c r="B18" s="1">
        <f t="shared" si="2"/>
        <v>44993</v>
      </c>
      <c r="C18" s="1">
        <f t="shared" si="2"/>
        <v>28899222</v>
      </c>
      <c r="D18" s="1">
        <v>41364</v>
      </c>
      <c r="E18" s="1">
        <v>25779782</v>
      </c>
      <c r="F18" s="1">
        <v>3251</v>
      </c>
      <c r="G18" s="1">
        <v>2823522</v>
      </c>
      <c r="H18" s="1">
        <v>378</v>
      </c>
      <c r="I18" s="16">
        <v>295918</v>
      </c>
    </row>
    <row r="19" spans="1:9" s="7" customFormat="1" ht="15" customHeight="1">
      <c r="A19" s="111" t="s">
        <v>357</v>
      </c>
      <c r="B19" s="1">
        <f aca="true" t="shared" si="3" ref="B19:C26">SUM(D19,F19,H19)</f>
        <v>47207</v>
      </c>
      <c r="C19" s="1">
        <f t="shared" si="3"/>
        <v>29884035</v>
      </c>
      <c r="D19" s="1">
        <v>43515</v>
      </c>
      <c r="E19" s="1">
        <v>26771405</v>
      </c>
      <c r="F19" s="1">
        <v>3319</v>
      </c>
      <c r="G19" s="1">
        <v>2825407</v>
      </c>
      <c r="H19" s="1">
        <v>373</v>
      </c>
      <c r="I19" s="16">
        <v>287223</v>
      </c>
    </row>
    <row r="20" spans="1:9" s="7" customFormat="1" ht="15" customHeight="1">
      <c r="A20" s="111" t="s">
        <v>358</v>
      </c>
      <c r="B20" s="1">
        <f t="shared" si="3"/>
        <v>49058</v>
      </c>
      <c r="C20" s="1">
        <f t="shared" si="3"/>
        <v>31385975</v>
      </c>
      <c r="D20" s="1">
        <v>45304</v>
      </c>
      <c r="E20" s="1">
        <v>28189654</v>
      </c>
      <c r="F20" s="1">
        <v>3381</v>
      </c>
      <c r="G20" s="1">
        <v>2901647</v>
      </c>
      <c r="H20" s="1">
        <v>373</v>
      </c>
      <c r="I20" s="16">
        <v>294674</v>
      </c>
    </row>
    <row r="21" spans="1:9" s="7" customFormat="1" ht="15" customHeight="1">
      <c r="A21" s="111" t="s">
        <v>359</v>
      </c>
      <c r="B21" s="1">
        <f t="shared" si="3"/>
        <v>50710</v>
      </c>
      <c r="C21" s="1">
        <f t="shared" si="3"/>
        <v>32532642</v>
      </c>
      <c r="D21" s="1">
        <v>46864</v>
      </c>
      <c r="E21" s="1">
        <v>29263962</v>
      </c>
      <c r="F21" s="1">
        <v>3463</v>
      </c>
      <c r="G21" s="1">
        <v>2966856</v>
      </c>
      <c r="H21" s="1">
        <v>383</v>
      </c>
      <c r="I21" s="16">
        <v>301824</v>
      </c>
    </row>
    <row r="22" spans="1:9" s="7" customFormat="1" ht="15" customHeight="1">
      <c r="A22" s="111" t="s">
        <v>490</v>
      </c>
      <c r="B22" s="1">
        <f t="shared" si="3"/>
        <v>53554</v>
      </c>
      <c r="C22" s="1">
        <f t="shared" si="3"/>
        <v>33756154</v>
      </c>
      <c r="D22" s="1">
        <v>49675</v>
      </c>
      <c r="E22" s="1">
        <v>30469620</v>
      </c>
      <c r="F22" s="1">
        <v>3503</v>
      </c>
      <c r="G22" s="1">
        <v>2991278</v>
      </c>
      <c r="H22" s="1">
        <v>376</v>
      </c>
      <c r="I22" s="16">
        <v>295256</v>
      </c>
    </row>
    <row r="23" spans="1:9" s="145" customFormat="1" ht="15" customHeight="1">
      <c r="A23" s="292" t="s">
        <v>547</v>
      </c>
      <c r="B23" s="373">
        <f t="shared" si="3"/>
        <v>54672</v>
      </c>
      <c r="C23" s="373">
        <f t="shared" si="3"/>
        <v>34498452</v>
      </c>
      <c r="D23" s="309">
        <v>50777</v>
      </c>
      <c r="E23" s="309">
        <v>31206779</v>
      </c>
      <c r="F23" s="309">
        <v>3533</v>
      </c>
      <c r="G23" s="309">
        <v>3007681</v>
      </c>
      <c r="H23" s="309">
        <v>362</v>
      </c>
      <c r="I23" s="258">
        <v>283992</v>
      </c>
    </row>
    <row r="24" spans="1:9" s="145" customFormat="1" ht="15" customHeight="1">
      <c r="A24" s="292" t="s">
        <v>548</v>
      </c>
      <c r="B24" s="373">
        <f>SUM(D24,F24,H24)</f>
        <v>55519</v>
      </c>
      <c r="C24" s="373">
        <f>SUM(E24,G24,I24)</f>
        <v>35109705</v>
      </c>
      <c r="D24" s="309">
        <v>51597</v>
      </c>
      <c r="E24" s="309">
        <v>31799994</v>
      </c>
      <c r="F24" s="309">
        <v>3574</v>
      </c>
      <c r="G24" s="309">
        <v>3036614</v>
      </c>
      <c r="H24" s="309">
        <v>348</v>
      </c>
      <c r="I24" s="258">
        <v>273097</v>
      </c>
    </row>
    <row r="25" spans="1:9" s="7" customFormat="1" ht="15" customHeight="1">
      <c r="A25" s="292" t="s">
        <v>589</v>
      </c>
      <c r="B25" s="373">
        <f>SUM(D25,F25,H25)</f>
        <v>56190</v>
      </c>
      <c r="C25" s="373">
        <f>SUM(E25,G25,I25)</f>
        <v>35649076</v>
      </c>
      <c r="D25" s="309">
        <v>52216</v>
      </c>
      <c r="E25" s="309">
        <v>32294546</v>
      </c>
      <c r="F25" s="309">
        <v>3615</v>
      </c>
      <c r="G25" s="309">
        <v>3074450</v>
      </c>
      <c r="H25" s="309">
        <v>359</v>
      </c>
      <c r="I25" s="258">
        <v>280080</v>
      </c>
    </row>
    <row r="26" spans="1:9" s="145" customFormat="1" ht="15" customHeight="1">
      <c r="A26" s="296" t="s">
        <v>615</v>
      </c>
      <c r="B26" s="375">
        <f t="shared" si="3"/>
        <v>56499</v>
      </c>
      <c r="C26" s="375">
        <f t="shared" si="3"/>
        <v>35892273</v>
      </c>
      <c r="D26" s="322">
        <v>52487</v>
      </c>
      <c r="E26" s="322">
        <v>32509675</v>
      </c>
      <c r="F26" s="322">
        <v>3656</v>
      </c>
      <c r="G26" s="322">
        <v>3105301</v>
      </c>
      <c r="H26" s="322">
        <v>356</v>
      </c>
      <c r="I26" s="273">
        <v>277297</v>
      </c>
    </row>
    <row r="27" spans="1:13" ht="13.5" customHeight="1">
      <c r="A27" s="7" t="s">
        <v>232</v>
      </c>
      <c r="L27" s="7"/>
      <c r="M27" s="7"/>
    </row>
    <row r="35" spans="16:19" ht="13.5" customHeight="1">
      <c r="P35" s="36"/>
      <c r="Q35" s="36"/>
      <c r="R35" s="36"/>
      <c r="S35" s="36"/>
    </row>
  </sheetData>
  <sheetProtection/>
  <mergeCells count="7">
    <mergeCell ref="A1:I1"/>
    <mergeCell ref="H3:I3"/>
    <mergeCell ref="L3:M3"/>
    <mergeCell ref="A3:A4"/>
    <mergeCell ref="B3:C3"/>
    <mergeCell ref="D3:E3"/>
    <mergeCell ref="F3:G3"/>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S35"/>
  <sheetViews>
    <sheetView showGridLines="0" zoomScalePageLayoutView="0" workbookViewId="0" topLeftCell="A1">
      <pane xSplit="1" ySplit="4" topLeftCell="B5" activePane="bottomRight" state="frozen"/>
      <selection pane="topLeft" activeCell="A2" sqref="A2"/>
      <selection pane="topRight" activeCell="A2" sqref="A2"/>
      <selection pane="bottomLeft" activeCell="A2" sqref="A2"/>
      <selection pane="bottomRight" activeCell="A2" sqref="A2"/>
    </sheetView>
  </sheetViews>
  <sheetFormatPr defaultColWidth="9.00390625" defaultRowHeight="13.5" customHeight="1"/>
  <cols>
    <col min="1" max="1" width="15.625" style="4" customWidth="1"/>
    <col min="2" max="3" width="14.625" style="4" customWidth="1"/>
    <col min="4" max="4" width="6.625" style="4" customWidth="1"/>
    <col min="5" max="5" width="10.25390625" style="4" customWidth="1"/>
    <col min="6" max="6" width="6.625" style="4" customWidth="1"/>
    <col min="7" max="7" width="10.375" style="4" customWidth="1"/>
    <col min="8" max="8" width="6.50390625" style="4" customWidth="1"/>
    <col min="9" max="9" width="10.25390625" style="4" customWidth="1"/>
    <col min="10" max="10" width="6.625" style="4" customWidth="1"/>
    <col min="11" max="11" width="10.25390625" style="4" customWidth="1"/>
    <col min="12" max="12" width="6.625" style="4" customWidth="1"/>
    <col min="13" max="13" width="11.25390625" style="4" customWidth="1"/>
    <col min="14" max="16384" width="9.00390625" style="4" customWidth="1"/>
  </cols>
  <sheetData>
    <row r="1" spans="1:13" ht="19.5" customHeight="1">
      <c r="A1" s="663" t="s">
        <v>293</v>
      </c>
      <c r="B1" s="663"/>
      <c r="C1" s="663"/>
      <c r="L1" s="7"/>
      <c r="M1" s="7"/>
    </row>
    <row r="2" spans="1:13" ht="13.5" customHeight="1">
      <c r="A2" s="7" t="s">
        <v>627</v>
      </c>
      <c r="L2" s="7"/>
      <c r="M2" s="7"/>
    </row>
    <row r="3" spans="1:13" ht="15" customHeight="1">
      <c r="A3" s="420" t="s">
        <v>125</v>
      </c>
      <c r="B3" s="665" t="s">
        <v>189</v>
      </c>
      <c r="C3" s="666"/>
      <c r="L3" s="7"/>
      <c r="M3" s="7"/>
    </row>
    <row r="4" spans="1:13" ht="15" customHeight="1">
      <c r="A4" s="422"/>
      <c r="B4" s="149" t="s">
        <v>192</v>
      </c>
      <c r="C4" s="165" t="s">
        <v>193</v>
      </c>
      <c r="L4" s="7"/>
      <c r="M4" s="7"/>
    </row>
    <row r="5" spans="1:3" s="7" customFormat="1" ht="15" customHeight="1">
      <c r="A5" s="297" t="s">
        <v>343</v>
      </c>
      <c r="B5" s="1">
        <v>214</v>
      </c>
      <c r="C5" s="16">
        <v>85196</v>
      </c>
    </row>
    <row r="6" spans="1:3" s="7" customFormat="1" ht="15" customHeight="1">
      <c r="A6" s="111" t="s">
        <v>344</v>
      </c>
      <c r="B6" s="1">
        <v>171</v>
      </c>
      <c r="C6" s="16">
        <v>67067</v>
      </c>
    </row>
    <row r="7" spans="1:3" s="7" customFormat="1" ht="15" customHeight="1">
      <c r="A7" s="111" t="s">
        <v>345</v>
      </c>
      <c r="B7" s="1">
        <v>140</v>
      </c>
      <c r="C7" s="16">
        <v>54960</v>
      </c>
    </row>
    <row r="8" spans="1:3" s="7" customFormat="1" ht="15" customHeight="1">
      <c r="A8" s="111" t="s">
        <v>346</v>
      </c>
      <c r="B8" s="1">
        <v>110</v>
      </c>
      <c r="C8" s="16">
        <v>42769</v>
      </c>
    </row>
    <row r="9" spans="1:3" s="7" customFormat="1" ht="15" customHeight="1">
      <c r="A9" s="111" t="s">
        <v>347</v>
      </c>
      <c r="B9" s="1">
        <v>82</v>
      </c>
      <c r="C9" s="16">
        <v>31346</v>
      </c>
    </row>
    <row r="10" spans="1:3" s="7" customFormat="1" ht="15" customHeight="1">
      <c r="A10" s="111" t="s">
        <v>348</v>
      </c>
      <c r="B10" s="1">
        <v>67</v>
      </c>
      <c r="C10" s="16">
        <v>26052</v>
      </c>
    </row>
    <row r="11" spans="1:3" s="7" customFormat="1" ht="15" customHeight="1">
      <c r="A11" s="111" t="s">
        <v>349</v>
      </c>
      <c r="B11" s="31">
        <v>51</v>
      </c>
      <c r="C11" s="16">
        <v>20018</v>
      </c>
    </row>
    <row r="12" spans="1:3" s="7" customFormat="1" ht="15" customHeight="1">
      <c r="A12" s="111" t="s">
        <v>350</v>
      </c>
      <c r="B12" s="31">
        <v>27</v>
      </c>
      <c r="C12" s="16">
        <v>10866</v>
      </c>
    </row>
    <row r="13" spans="1:3" s="7" customFormat="1" ht="15" customHeight="1">
      <c r="A13" s="111" t="s">
        <v>351</v>
      </c>
      <c r="B13" s="31">
        <v>18</v>
      </c>
      <c r="C13" s="16">
        <v>7304</v>
      </c>
    </row>
    <row r="14" spans="1:3" s="7" customFormat="1" ht="15" customHeight="1">
      <c r="A14" s="111" t="s">
        <v>352</v>
      </c>
      <c r="B14" s="31">
        <v>9</v>
      </c>
      <c r="C14" s="16">
        <v>3652</v>
      </c>
    </row>
    <row r="15" spans="1:3" s="7" customFormat="1" ht="15" customHeight="1">
      <c r="A15" s="111" t="s">
        <v>353</v>
      </c>
      <c r="B15" s="1">
        <v>6</v>
      </c>
      <c r="C15" s="16">
        <v>2434</v>
      </c>
    </row>
    <row r="16" spans="1:3" s="7" customFormat="1" ht="15" customHeight="1">
      <c r="A16" s="111" t="s">
        <v>354</v>
      </c>
      <c r="B16" s="1">
        <v>5</v>
      </c>
      <c r="C16" s="16">
        <v>2021</v>
      </c>
    </row>
    <row r="17" spans="1:3" s="7" customFormat="1" ht="15" customHeight="1">
      <c r="A17" s="111" t="s">
        <v>355</v>
      </c>
      <c r="B17" s="1">
        <v>3</v>
      </c>
      <c r="C17" s="16">
        <v>1208</v>
      </c>
    </row>
    <row r="18" spans="1:3" s="7" customFormat="1" ht="15" customHeight="1">
      <c r="A18" s="111" t="s">
        <v>356</v>
      </c>
      <c r="B18" s="1">
        <v>2</v>
      </c>
      <c r="C18" s="16">
        <v>805</v>
      </c>
    </row>
    <row r="19" spans="1:3" s="7" customFormat="1" ht="15" customHeight="1">
      <c r="A19" s="111" t="s">
        <v>357</v>
      </c>
      <c r="B19" s="1">
        <v>1</v>
      </c>
      <c r="C19" s="16">
        <v>395</v>
      </c>
    </row>
    <row r="20" spans="1:3" s="7" customFormat="1" ht="15" customHeight="1">
      <c r="A20" s="111" t="s">
        <v>358</v>
      </c>
      <c r="B20" s="1">
        <v>2</v>
      </c>
      <c r="C20" s="16">
        <v>799</v>
      </c>
    </row>
    <row r="21" spans="1:3" s="7" customFormat="1" ht="15" customHeight="1">
      <c r="A21" s="111" t="s">
        <v>359</v>
      </c>
      <c r="B21" s="1">
        <v>1</v>
      </c>
      <c r="C21" s="16">
        <v>313</v>
      </c>
    </row>
    <row r="22" spans="1:3" s="7" customFormat="1" ht="15" customHeight="1">
      <c r="A22" s="111" t="s">
        <v>490</v>
      </c>
      <c r="B22" s="1">
        <v>0</v>
      </c>
      <c r="C22" s="16">
        <v>0</v>
      </c>
    </row>
    <row r="23" spans="1:3" s="7" customFormat="1" ht="15" customHeight="1">
      <c r="A23" s="292" t="s">
        <v>547</v>
      </c>
      <c r="B23" s="373">
        <v>0</v>
      </c>
      <c r="C23" s="374">
        <v>0</v>
      </c>
    </row>
    <row r="24" spans="1:3" s="7" customFormat="1" ht="15" customHeight="1">
      <c r="A24" s="292" t="s">
        <v>548</v>
      </c>
      <c r="B24" s="373">
        <v>0</v>
      </c>
      <c r="C24" s="374">
        <v>0</v>
      </c>
    </row>
    <row r="25" spans="1:3" s="7" customFormat="1" ht="15" customHeight="1">
      <c r="A25" s="292" t="s">
        <v>589</v>
      </c>
      <c r="B25" s="373">
        <v>0</v>
      </c>
      <c r="C25" s="374">
        <v>0</v>
      </c>
    </row>
    <row r="26" spans="1:3" s="7" customFormat="1" ht="15" customHeight="1">
      <c r="A26" s="296" t="s">
        <v>615</v>
      </c>
      <c r="B26" s="375">
        <v>0</v>
      </c>
      <c r="C26" s="376">
        <v>0</v>
      </c>
    </row>
    <row r="27" ht="13.5" customHeight="1">
      <c r="A27" s="7" t="s">
        <v>232</v>
      </c>
    </row>
    <row r="28" ht="13.5" customHeight="1">
      <c r="A28" s="4" t="s">
        <v>633</v>
      </c>
    </row>
    <row r="29" ht="13.5" customHeight="1">
      <c r="A29" s="4" t="s">
        <v>631</v>
      </c>
    </row>
    <row r="30" ht="13.5" customHeight="1">
      <c r="A30" s="4" t="s">
        <v>632</v>
      </c>
    </row>
    <row r="35" spans="16:19" ht="13.5" customHeight="1">
      <c r="P35" s="36"/>
      <c r="Q35" s="36"/>
      <c r="R35" s="36"/>
      <c r="S35" s="36"/>
    </row>
  </sheetData>
  <sheetProtection/>
  <mergeCells count="3">
    <mergeCell ref="A3:A4"/>
    <mergeCell ref="B3:C3"/>
    <mergeCell ref="A1:C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S15"/>
  <sheetViews>
    <sheetView showGridLines="0" zoomScalePageLayoutView="0" workbookViewId="0" topLeftCell="A1">
      <selection activeCell="A1" sqref="A1:L1"/>
    </sheetView>
  </sheetViews>
  <sheetFormatPr defaultColWidth="9.00390625" defaultRowHeight="13.5" customHeight="1"/>
  <cols>
    <col min="1" max="1" width="15.375" style="227" customWidth="1"/>
    <col min="2" max="11" width="8.625" style="227" customWidth="1"/>
    <col min="12" max="12" width="6.625" style="227" customWidth="1"/>
    <col min="13" max="13" width="11.25390625" style="227" customWidth="1"/>
    <col min="14" max="16384" width="9.00390625" style="227" customWidth="1"/>
  </cols>
  <sheetData>
    <row r="1" spans="1:13" ht="19.5" customHeight="1">
      <c r="A1" s="396" t="s">
        <v>594</v>
      </c>
      <c r="B1" s="396"/>
      <c r="C1" s="396"/>
      <c r="L1" s="224"/>
      <c r="M1" s="224"/>
    </row>
    <row r="2" spans="1:13" ht="12">
      <c r="A2" s="224" t="s">
        <v>627</v>
      </c>
      <c r="L2" s="224"/>
      <c r="M2" s="224"/>
    </row>
    <row r="3" spans="1:13" ht="15" customHeight="1">
      <c r="A3" s="669" t="s">
        <v>125</v>
      </c>
      <c r="B3" s="671" t="s">
        <v>141</v>
      </c>
      <c r="C3" s="671"/>
      <c r="D3" s="672" t="s">
        <v>189</v>
      </c>
      <c r="E3" s="673"/>
      <c r="F3" s="674" t="s">
        <v>595</v>
      </c>
      <c r="G3" s="674"/>
      <c r="H3" s="674" t="s">
        <v>190</v>
      </c>
      <c r="I3" s="672"/>
      <c r="J3" s="674" t="s">
        <v>206</v>
      </c>
      <c r="K3" s="672"/>
      <c r="L3" s="224"/>
      <c r="M3" s="224"/>
    </row>
    <row r="4" spans="1:13" ht="15" customHeight="1">
      <c r="A4" s="670"/>
      <c r="B4" s="395" t="s">
        <v>192</v>
      </c>
      <c r="C4" s="395" t="s">
        <v>193</v>
      </c>
      <c r="D4" s="395" t="s">
        <v>192</v>
      </c>
      <c r="E4" s="395" t="s">
        <v>193</v>
      </c>
      <c r="F4" s="395" t="s">
        <v>192</v>
      </c>
      <c r="G4" s="395" t="s">
        <v>193</v>
      </c>
      <c r="H4" s="395" t="s">
        <v>192</v>
      </c>
      <c r="I4" s="397" t="s">
        <v>193</v>
      </c>
      <c r="J4" s="395" t="s">
        <v>192</v>
      </c>
      <c r="K4" s="397" t="s">
        <v>193</v>
      </c>
      <c r="L4" s="224"/>
      <c r="M4" s="224"/>
    </row>
    <row r="5" spans="1:11" ht="15" customHeight="1">
      <c r="A5" s="292" t="s">
        <v>548</v>
      </c>
      <c r="B5" s="373">
        <f>SUM(D5,F5,H5)</f>
        <v>0</v>
      </c>
      <c r="C5" s="373">
        <f>SUM(E5,G5,I5)</f>
        <v>0</v>
      </c>
      <c r="D5" s="309">
        <v>0</v>
      </c>
      <c r="E5" s="309">
        <v>0</v>
      </c>
      <c r="F5" s="309">
        <v>0</v>
      </c>
      <c r="G5" s="309">
        <v>0</v>
      </c>
      <c r="H5" s="309">
        <v>0</v>
      </c>
      <c r="I5" s="258">
        <v>0</v>
      </c>
      <c r="J5" s="309">
        <v>0</v>
      </c>
      <c r="K5" s="258">
        <v>0</v>
      </c>
    </row>
    <row r="6" spans="1:11" s="224" customFormat="1" ht="15" customHeight="1">
      <c r="A6" s="292" t="s">
        <v>596</v>
      </c>
      <c r="B6" s="373">
        <f>SUM(D6,F6,H6,J6)</f>
        <v>17617</v>
      </c>
      <c r="C6" s="373">
        <f>SUM(E6,G6,I6,K6)</f>
        <v>68138</v>
      </c>
      <c r="D6" s="309">
        <v>12076</v>
      </c>
      <c r="E6" s="309">
        <v>44983</v>
      </c>
      <c r="F6" s="309">
        <v>1937</v>
      </c>
      <c r="G6" s="309">
        <v>3689</v>
      </c>
      <c r="H6" s="309">
        <v>3462</v>
      </c>
      <c r="I6" s="258">
        <v>18777</v>
      </c>
      <c r="J6" s="309">
        <v>142</v>
      </c>
      <c r="K6" s="258">
        <v>689</v>
      </c>
    </row>
    <row r="7" spans="1:11" ht="15" customHeight="1">
      <c r="A7" s="296" t="s">
        <v>616</v>
      </c>
      <c r="B7" s="375">
        <f>SUM(D7,F7,H7,J7)</f>
        <v>17519</v>
      </c>
      <c r="C7" s="375">
        <f>SUM(E7,G7,I7,K7)</f>
        <v>67489</v>
      </c>
      <c r="D7" s="322">
        <v>11870</v>
      </c>
      <c r="E7" s="322">
        <v>44062</v>
      </c>
      <c r="F7" s="322">
        <v>2011</v>
      </c>
      <c r="G7" s="322">
        <v>3791</v>
      </c>
      <c r="H7" s="322">
        <v>3498</v>
      </c>
      <c r="I7" s="273">
        <v>18952</v>
      </c>
      <c r="J7" s="322">
        <v>140</v>
      </c>
      <c r="K7" s="273">
        <v>684</v>
      </c>
    </row>
    <row r="8" ht="12">
      <c r="A8" s="224" t="s">
        <v>597</v>
      </c>
    </row>
    <row r="9" spans="1:6" ht="13.5">
      <c r="A9" s="227" t="s">
        <v>630</v>
      </c>
      <c r="B9" s="398"/>
      <c r="C9" s="399"/>
      <c r="D9" s="400"/>
      <c r="E9" s="400"/>
      <c r="F9" s="400"/>
    </row>
    <row r="10" spans="2:3" ht="13.5">
      <c r="B10" s="401"/>
      <c r="C10" s="400"/>
    </row>
    <row r="11" ht="12"/>
    <row r="12" ht="12"/>
    <row r="13" ht="12"/>
    <row r="14" ht="12"/>
    <row r="15" spans="16:19" ht="12">
      <c r="P15" s="402"/>
      <c r="Q15" s="402"/>
      <c r="R15" s="402"/>
      <c r="S15" s="402"/>
    </row>
  </sheetData>
  <sheetProtection/>
  <mergeCells count="6">
    <mergeCell ref="A3:A4"/>
    <mergeCell ref="B3:C3"/>
    <mergeCell ref="D3:E3"/>
    <mergeCell ref="F3:G3"/>
    <mergeCell ref="H3:I3"/>
    <mergeCell ref="J3:K3"/>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O30"/>
  <sheetViews>
    <sheetView showGridLines="0" zoomScalePageLayoutView="0" workbookViewId="0" topLeftCell="A1">
      <pane xSplit="1" ySplit="6" topLeftCell="B7" activePane="bottomRight" state="frozen"/>
      <selection pane="topLeft" activeCell="A1" sqref="A1:L1"/>
      <selection pane="topRight" activeCell="A1" sqref="A1:L1"/>
      <selection pane="bottomLeft" activeCell="A1" sqref="A1:L1"/>
      <selection pane="bottomRight" activeCell="A1" sqref="A1:L1"/>
    </sheetView>
  </sheetViews>
  <sheetFormatPr defaultColWidth="8.875" defaultRowHeight="13.5" customHeight="1"/>
  <cols>
    <col min="1" max="1" width="15.625" style="4" customWidth="1"/>
    <col min="2" max="3" width="11.50390625" style="4" customWidth="1"/>
    <col min="4" max="8" width="10.625" style="4" customWidth="1"/>
    <col min="9" max="11" width="9.00390625" style="4" customWidth="1"/>
    <col min="12" max="13" width="10.625" style="4" customWidth="1"/>
    <col min="14" max="14" width="7.125" style="4" customWidth="1"/>
    <col min="15" max="15" width="8.625" style="4" customWidth="1"/>
    <col min="16" max="16384" width="8.875" style="4" customWidth="1"/>
  </cols>
  <sheetData>
    <row r="1" spans="1:15" ht="19.5" customHeight="1">
      <c r="A1" s="419" t="s">
        <v>294</v>
      </c>
      <c r="B1" s="419"/>
      <c r="C1" s="419"/>
      <c r="D1" s="419"/>
      <c r="E1" s="419"/>
      <c r="F1" s="419"/>
      <c r="G1" s="419"/>
      <c r="H1" s="419"/>
      <c r="I1" s="5"/>
      <c r="J1" s="5"/>
      <c r="K1" s="5"/>
      <c r="L1" s="5"/>
      <c r="M1" s="5"/>
      <c r="N1" s="5"/>
      <c r="O1" s="5"/>
    </row>
    <row r="2" spans="1:15" ht="19.5" customHeight="1">
      <c r="A2" s="5"/>
      <c r="B2" s="5"/>
      <c r="C2" s="5"/>
      <c r="D2" s="5"/>
      <c r="E2" s="5"/>
      <c r="F2" s="5"/>
      <c r="G2" s="5"/>
      <c r="H2" s="5"/>
      <c r="I2" s="5"/>
      <c r="J2" s="5"/>
      <c r="K2" s="5"/>
      <c r="L2" s="5"/>
      <c r="M2" s="5"/>
      <c r="N2" s="5"/>
      <c r="O2" s="5"/>
    </row>
    <row r="3" spans="1:8" ht="19.5" customHeight="1">
      <c r="A3" s="10" t="s">
        <v>452</v>
      </c>
      <c r="B3" s="7"/>
      <c r="C3" s="7"/>
      <c r="D3" s="7"/>
      <c r="E3" s="7"/>
      <c r="F3" s="7"/>
      <c r="G3" s="7"/>
      <c r="H3" s="7"/>
    </row>
    <row r="4" spans="1:8" ht="30" customHeight="1">
      <c r="A4" s="420" t="s">
        <v>125</v>
      </c>
      <c r="B4" s="507" t="s">
        <v>194</v>
      </c>
      <c r="C4" s="507" t="s">
        <v>195</v>
      </c>
      <c r="D4" s="507" t="s">
        <v>196</v>
      </c>
      <c r="E4" s="507" t="s">
        <v>197</v>
      </c>
      <c r="F4" s="507" t="s">
        <v>198</v>
      </c>
      <c r="G4" s="507" t="s">
        <v>215</v>
      </c>
      <c r="H4" s="463" t="s">
        <v>216</v>
      </c>
    </row>
    <row r="5" spans="1:8" ht="15" customHeight="1">
      <c r="A5" s="421"/>
      <c r="B5" s="508"/>
      <c r="C5" s="508"/>
      <c r="D5" s="508"/>
      <c r="E5" s="508"/>
      <c r="F5" s="508"/>
      <c r="G5" s="508"/>
      <c r="H5" s="513"/>
    </row>
    <row r="6" spans="1:8" ht="15" customHeight="1">
      <c r="A6" s="422"/>
      <c r="B6" s="509"/>
      <c r="C6" s="509"/>
      <c r="D6" s="509"/>
      <c r="E6" s="509"/>
      <c r="F6" s="509"/>
      <c r="G6" s="509"/>
      <c r="H6" s="514"/>
    </row>
    <row r="7" spans="1:11" ht="15" customHeight="1">
      <c r="A7" s="297" t="s">
        <v>343</v>
      </c>
      <c r="B7" s="1">
        <v>31629</v>
      </c>
      <c r="C7" s="1">
        <v>40853</v>
      </c>
      <c r="D7" s="1">
        <v>440915</v>
      </c>
      <c r="E7" s="1">
        <v>11756687</v>
      </c>
      <c r="F7" s="17">
        <f aca="true" t="shared" si="0" ref="F7:F16">D7/C7*100</f>
        <v>1079.2720240863584</v>
      </c>
      <c r="G7" s="1">
        <f>E7/D7*1000</f>
        <v>26664.29357132327</v>
      </c>
      <c r="H7" s="16">
        <f>E7/C7*1000</f>
        <v>287780.2609355494</v>
      </c>
      <c r="I7" s="200"/>
      <c r="J7" s="202"/>
      <c r="K7" s="202"/>
    </row>
    <row r="8" spans="1:11" ht="15" customHeight="1">
      <c r="A8" s="111" t="s">
        <v>344</v>
      </c>
      <c r="B8" s="1">
        <v>32951</v>
      </c>
      <c r="C8" s="1">
        <v>41726</v>
      </c>
      <c r="D8" s="1">
        <v>478069</v>
      </c>
      <c r="E8" s="1">
        <v>11443165</v>
      </c>
      <c r="F8" s="17">
        <f t="shared" si="0"/>
        <v>1145.734074677659</v>
      </c>
      <c r="G8" s="1">
        <f aca="true" t="shared" si="1" ref="G8:G20">E8/D8*1000</f>
        <v>23936.220503734818</v>
      </c>
      <c r="H8" s="16">
        <f>E8/C8*1000</f>
        <v>274245.4345012702</v>
      </c>
      <c r="I8" s="200"/>
      <c r="J8" s="202"/>
      <c r="K8" s="202"/>
    </row>
    <row r="9" spans="1:11" ht="15" customHeight="1">
      <c r="A9" s="111" t="s">
        <v>345</v>
      </c>
      <c r="B9" s="1">
        <v>34153</v>
      </c>
      <c r="C9" s="1">
        <v>42587</v>
      </c>
      <c r="D9" s="1">
        <v>475026</v>
      </c>
      <c r="E9" s="1">
        <v>10177409</v>
      </c>
      <c r="F9" s="17">
        <f t="shared" si="0"/>
        <v>1115.4248949209853</v>
      </c>
      <c r="G9" s="1">
        <f t="shared" si="1"/>
        <v>21424.951476340244</v>
      </c>
      <c r="H9" s="16">
        <f>E9/C9*1000</f>
        <v>238979.24249184024</v>
      </c>
      <c r="I9" s="200"/>
      <c r="J9" s="202"/>
      <c r="K9" s="202"/>
    </row>
    <row r="10" spans="1:11" ht="15" customHeight="1">
      <c r="A10" s="111" t="s">
        <v>346</v>
      </c>
      <c r="B10" s="1">
        <v>35943</v>
      </c>
      <c r="C10" s="1">
        <v>45503</v>
      </c>
      <c r="D10" s="1">
        <v>581493</v>
      </c>
      <c r="E10" s="1">
        <v>12416525</v>
      </c>
      <c r="F10" s="17">
        <f t="shared" si="0"/>
        <v>1277.9223347911127</v>
      </c>
      <c r="G10" s="1">
        <f t="shared" si="1"/>
        <v>21352.836577568432</v>
      </c>
      <c r="H10" s="16">
        <f aca="true" t="shared" si="2" ref="H10:H20">E10/C10*1000</f>
        <v>272872.66773619317</v>
      </c>
      <c r="I10" s="200"/>
      <c r="J10" s="202"/>
      <c r="K10" s="202"/>
    </row>
    <row r="11" spans="1:11" ht="15" customHeight="1">
      <c r="A11" s="111" t="s">
        <v>347</v>
      </c>
      <c r="B11" s="1">
        <v>37118</v>
      </c>
      <c r="C11" s="1">
        <v>47326</v>
      </c>
      <c r="D11" s="1">
        <v>643477</v>
      </c>
      <c r="E11" s="1">
        <v>13428466</v>
      </c>
      <c r="F11" s="17">
        <f t="shared" si="0"/>
        <v>1359.669103663948</v>
      </c>
      <c r="G11" s="1">
        <f t="shared" si="1"/>
        <v>20868.60291820842</v>
      </c>
      <c r="H11" s="16">
        <f t="shared" si="2"/>
        <v>283743.94624519296</v>
      </c>
      <c r="I11" s="200"/>
      <c r="J11" s="202"/>
      <c r="K11" s="202"/>
    </row>
    <row r="12" spans="1:11" ht="15" customHeight="1">
      <c r="A12" s="111" t="s">
        <v>348</v>
      </c>
      <c r="B12" s="1">
        <v>38038</v>
      </c>
      <c r="C12" s="1">
        <v>48592</v>
      </c>
      <c r="D12" s="1">
        <v>680797</v>
      </c>
      <c r="E12" s="1">
        <v>14860951</v>
      </c>
      <c r="F12" s="17">
        <f t="shared" si="0"/>
        <v>1401.0474975304578</v>
      </c>
      <c r="G12" s="1">
        <f t="shared" si="1"/>
        <v>21828.75512083631</v>
      </c>
      <c r="H12" s="16">
        <f t="shared" si="2"/>
        <v>305831.2273625288</v>
      </c>
      <c r="I12" s="200"/>
      <c r="J12" s="202"/>
      <c r="K12" s="202"/>
    </row>
    <row r="13" spans="1:11" s="7" customFormat="1" ht="15" customHeight="1">
      <c r="A13" s="111" t="s">
        <v>349</v>
      </c>
      <c r="B13" s="1">
        <v>38789</v>
      </c>
      <c r="C13" s="1">
        <v>49393</v>
      </c>
      <c r="D13" s="1">
        <v>714074</v>
      </c>
      <c r="E13" s="1">
        <v>14973166</v>
      </c>
      <c r="F13" s="17">
        <f t="shared" si="0"/>
        <v>1445.6987832283926</v>
      </c>
      <c r="G13" s="1">
        <f t="shared" si="1"/>
        <v>20968.647507121113</v>
      </c>
      <c r="H13" s="16">
        <f t="shared" si="2"/>
        <v>303143.4818699006</v>
      </c>
      <c r="I13" s="13"/>
      <c r="J13" s="203"/>
      <c r="K13" s="203"/>
    </row>
    <row r="14" spans="1:11" s="7" customFormat="1" ht="15" customHeight="1">
      <c r="A14" s="111" t="s">
        <v>350</v>
      </c>
      <c r="B14" s="1">
        <v>39267</v>
      </c>
      <c r="C14" s="1">
        <v>49677</v>
      </c>
      <c r="D14" s="1">
        <v>751969</v>
      </c>
      <c r="E14" s="1">
        <v>15876105</v>
      </c>
      <c r="F14" s="17">
        <f t="shared" si="0"/>
        <v>1513.7166092960524</v>
      </c>
      <c r="G14" s="1">
        <f t="shared" si="1"/>
        <v>21112.712093184695</v>
      </c>
      <c r="H14" s="16">
        <f t="shared" si="2"/>
        <v>319586.6296273929</v>
      </c>
      <c r="I14" s="13"/>
      <c r="J14" s="203"/>
      <c r="K14" s="203"/>
    </row>
    <row r="15" spans="1:11" s="7" customFormat="1" ht="15" customHeight="1">
      <c r="A15" s="111" t="s">
        <v>351</v>
      </c>
      <c r="B15" s="1">
        <v>31218</v>
      </c>
      <c r="C15" s="1">
        <v>49303</v>
      </c>
      <c r="D15" s="1">
        <v>759355</v>
      </c>
      <c r="E15" s="1">
        <v>16179028</v>
      </c>
      <c r="F15" s="17">
        <f t="shared" si="0"/>
        <v>1540.1801107437682</v>
      </c>
      <c r="G15" s="1">
        <f t="shared" si="1"/>
        <v>21306.277037749143</v>
      </c>
      <c r="H15" s="16">
        <f t="shared" si="2"/>
        <v>328155.0412753788</v>
      </c>
      <c r="I15" s="13"/>
      <c r="J15" s="203"/>
      <c r="K15" s="203"/>
    </row>
    <row r="16" spans="1:11" s="7" customFormat="1" ht="15" customHeight="1">
      <c r="A16" s="111" t="s">
        <v>352</v>
      </c>
      <c r="B16" s="1">
        <v>30217</v>
      </c>
      <c r="C16" s="1">
        <v>48382</v>
      </c>
      <c r="D16" s="1">
        <v>753586</v>
      </c>
      <c r="E16" s="1">
        <v>16371511</v>
      </c>
      <c r="F16" s="17">
        <f t="shared" si="0"/>
        <v>1557.575131247158</v>
      </c>
      <c r="G16" s="1">
        <f t="shared" si="1"/>
        <v>21724.80778570727</v>
      </c>
      <c r="H16" s="16">
        <f t="shared" si="2"/>
        <v>338380.20338142285</v>
      </c>
      <c r="I16" s="13"/>
      <c r="J16" s="203"/>
      <c r="K16" s="203"/>
    </row>
    <row r="17" spans="1:11" s="7" customFormat="1" ht="15" customHeight="1">
      <c r="A17" s="111" t="s">
        <v>353</v>
      </c>
      <c r="B17" s="1">
        <v>30154</v>
      </c>
      <c r="C17" s="1">
        <v>47785</v>
      </c>
      <c r="D17" s="1">
        <v>767104</v>
      </c>
      <c r="E17" s="1">
        <v>16714182</v>
      </c>
      <c r="F17" s="17">
        <f aca="true" t="shared" si="3" ref="F17:F22">D17/C17*100</f>
        <v>1605.323846395312</v>
      </c>
      <c r="G17" s="1">
        <f>E17/D17*1000</f>
        <v>21788.67793675955</v>
      </c>
      <c r="H17" s="16">
        <f>E17/C17*1000</f>
        <v>349778.84273307526</v>
      </c>
      <c r="I17" s="13"/>
      <c r="J17" s="203"/>
      <c r="K17" s="203"/>
    </row>
    <row r="18" spans="1:11" s="7" customFormat="1" ht="15" customHeight="1">
      <c r="A18" s="111" t="s">
        <v>354</v>
      </c>
      <c r="B18" s="1">
        <v>30092</v>
      </c>
      <c r="C18" s="1">
        <v>47369</v>
      </c>
      <c r="D18" s="1">
        <v>765659</v>
      </c>
      <c r="E18" s="1">
        <v>16785957</v>
      </c>
      <c r="F18" s="17">
        <f t="shared" si="3"/>
        <v>1616.371466570964</v>
      </c>
      <c r="G18" s="1">
        <f>E18/D18*1000</f>
        <v>21923.541681087794</v>
      </c>
      <c r="H18" s="16">
        <f>E18/C18*1000</f>
        <v>354365.8721948954</v>
      </c>
      <c r="I18" s="13"/>
      <c r="J18" s="203"/>
      <c r="K18" s="203"/>
    </row>
    <row r="19" spans="1:11" s="7" customFormat="1" ht="15" customHeight="1">
      <c r="A19" s="111" t="s">
        <v>355</v>
      </c>
      <c r="B19" s="1">
        <v>30163</v>
      </c>
      <c r="C19" s="1">
        <v>47180</v>
      </c>
      <c r="D19" s="1">
        <v>769795</v>
      </c>
      <c r="E19" s="1">
        <v>16953786</v>
      </c>
      <c r="F19" s="17">
        <f t="shared" si="3"/>
        <v>1631.6129715981347</v>
      </c>
      <c r="G19" s="1">
        <f>E19/D19*1000</f>
        <v>22023.767366636574</v>
      </c>
      <c r="H19" s="16">
        <f>E19/C19*1000</f>
        <v>359342.6451886393</v>
      </c>
      <c r="I19" s="13"/>
      <c r="J19" s="203"/>
      <c r="K19" s="203"/>
    </row>
    <row r="20" spans="1:11" s="7" customFormat="1" ht="15" customHeight="1">
      <c r="A20" s="111" t="s">
        <v>356</v>
      </c>
      <c r="B20" s="1">
        <v>29328</v>
      </c>
      <c r="C20" s="1">
        <v>45398</v>
      </c>
      <c r="D20" s="1">
        <v>751722</v>
      </c>
      <c r="E20" s="1">
        <v>16990836</v>
      </c>
      <c r="F20" s="17">
        <f t="shared" si="3"/>
        <v>1655.8482752544164</v>
      </c>
      <c r="G20" s="1">
        <f t="shared" si="1"/>
        <v>22602.552539369608</v>
      </c>
      <c r="H20" s="16">
        <f t="shared" si="2"/>
        <v>374263.97638662497</v>
      </c>
      <c r="I20" s="13"/>
      <c r="J20" s="203"/>
      <c r="K20" s="203"/>
    </row>
    <row r="21" spans="1:11" s="7" customFormat="1" ht="15" customHeight="1">
      <c r="A21" s="111" t="s">
        <v>357</v>
      </c>
      <c r="B21" s="1">
        <v>28663</v>
      </c>
      <c r="C21" s="1">
        <v>43732</v>
      </c>
      <c r="D21" s="1">
        <v>724542</v>
      </c>
      <c r="E21" s="1">
        <v>16266563</v>
      </c>
      <c r="F21" s="17">
        <f t="shared" si="3"/>
        <v>1656.7776456599286</v>
      </c>
      <c r="G21" s="1">
        <f aca="true" t="shared" si="4" ref="G21:G28">E21/D21*1000</f>
        <v>22450.821346450586</v>
      </c>
      <c r="H21" s="16">
        <f aca="true" t="shared" si="5" ref="H21:H28">E21/C21*1000</f>
        <v>371960.1893350407</v>
      </c>
      <c r="I21" s="13"/>
      <c r="J21" s="203"/>
      <c r="K21" s="203"/>
    </row>
    <row r="22" spans="1:11" s="7" customFormat="1" ht="15" customHeight="1">
      <c r="A22" s="111" t="s">
        <v>358</v>
      </c>
      <c r="B22" s="1">
        <v>27996</v>
      </c>
      <c r="C22" s="1">
        <v>42138</v>
      </c>
      <c r="D22" s="1">
        <v>704739</v>
      </c>
      <c r="E22" s="1">
        <v>16093366</v>
      </c>
      <c r="F22" s="17">
        <f t="shared" si="3"/>
        <v>1672.4547913996869</v>
      </c>
      <c r="G22" s="1">
        <f t="shared" si="4"/>
        <v>22835.92365400524</v>
      </c>
      <c r="H22" s="16">
        <f t="shared" si="5"/>
        <v>381920.4993117851</v>
      </c>
      <c r="I22" s="13"/>
      <c r="J22" s="203"/>
      <c r="K22" s="203"/>
    </row>
    <row r="23" spans="1:11" s="7" customFormat="1" ht="15" customHeight="1">
      <c r="A23" s="111" t="s">
        <v>359</v>
      </c>
      <c r="B23" s="1">
        <v>26979</v>
      </c>
      <c r="C23" s="1">
        <v>39968</v>
      </c>
      <c r="D23" s="1">
        <v>676897</v>
      </c>
      <c r="E23" s="1">
        <v>15352443</v>
      </c>
      <c r="F23" s="17">
        <f aca="true" t="shared" si="6" ref="F23:F28">D23/C23*100</f>
        <v>1693.5973779023218</v>
      </c>
      <c r="G23" s="1">
        <f t="shared" si="4"/>
        <v>22680.619060211524</v>
      </c>
      <c r="H23" s="16">
        <f t="shared" si="5"/>
        <v>384118.3696957566</v>
      </c>
      <c r="I23" s="13"/>
      <c r="J23" s="203"/>
      <c r="K23" s="203"/>
    </row>
    <row r="24" spans="1:11" s="7" customFormat="1" ht="15" customHeight="1">
      <c r="A24" s="111" t="s">
        <v>490</v>
      </c>
      <c r="B24" s="1">
        <v>25778</v>
      </c>
      <c r="C24" s="1">
        <v>37583</v>
      </c>
      <c r="D24" s="1">
        <v>644846</v>
      </c>
      <c r="E24" s="1">
        <v>14804919</v>
      </c>
      <c r="F24" s="17">
        <f t="shared" si="6"/>
        <v>1715.7917143389298</v>
      </c>
      <c r="G24" s="1">
        <f t="shared" si="4"/>
        <v>22958.844437276497</v>
      </c>
      <c r="H24" s="16">
        <f t="shared" si="5"/>
        <v>393925.9505627545</v>
      </c>
      <c r="I24" s="13"/>
      <c r="J24" s="203"/>
      <c r="K24" s="203"/>
    </row>
    <row r="25" spans="1:11" s="145" customFormat="1" ht="15" customHeight="1">
      <c r="A25" s="308" t="s">
        <v>491</v>
      </c>
      <c r="B25" s="309">
        <v>24824</v>
      </c>
      <c r="C25" s="309">
        <v>35729</v>
      </c>
      <c r="D25" s="309">
        <v>616155</v>
      </c>
      <c r="E25" s="309">
        <v>14434354</v>
      </c>
      <c r="F25" s="377">
        <f t="shared" si="6"/>
        <v>1724.5234963195162</v>
      </c>
      <c r="G25" s="309">
        <f t="shared" si="4"/>
        <v>23426.498202562667</v>
      </c>
      <c r="H25" s="258">
        <f t="shared" si="5"/>
        <v>403995.46586806234</v>
      </c>
      <c r="I25" s="201"/>
      <c r="J25" s="204"/>
      <c r="K25" s="204"/>
    </row>
    <row r="26" spans="1:11" s="145" customFormat="1" ht="15" customHeight="1">
      <c r="A26" s="308" t="s">
        <v>530</v>
      </c>
      <c r="B26" s="309">
        <v>24096</v>
      </c>
      <c r="C26" s="309">
        <v>34212</v>
      </c>
      <c r="D26" s="309">
        <v>597293</v>
      </c>
      <c r="E26" s="309">
        <v>14383364</v>
      </c>
      <c r="F26" s="377">
        <f t="shared" si="6"/>
        <v>1745.8581784169296</v>
      </c>
      <c r="G26" s="309">
        <f>E26/D26*1000</f>
        <v>24080.918410227474</v>
      </c>
      <c r="H26" s="258">
        <f>E26/C26*1000</f>
        <v>420418.6835028645</v>
      </c>
      <c r="I26" s="201"/>
      <c r="J26" s="204"/>
      <c r="K26" s="204"/>
    </row>
    <row r="27" spans="1:11" s="7" customFormat="1" ht="15" customHeight="1">
      <c r="A27" s="308" t="s">
        <v>583</v>
      </c>
      <c r="B27" s="309">
        <v>23602</v>
      </c>
      <c r="C27" s="309">
        <v>33258</v>
      </c>
      <c r="D27" s="309">
        <v>547654</v>
      </c>
      <c r="E27" s="309">
        <v>14001277</v>
      </c>
      <c r="F27" s="377">
        <f t="shared" si="6"/>
        <v>1646.6835047206687</v>
      </c>
      <c r="G27" s="309">
        <f>E27/D27*1000</f>
        <v>25565.917531872314</v>
      </c>
      <c r="H27" s="258">
        <f>E27/C27*1000</f>
        <v>420989.7468278309</v>
      </c>
      <c r="I27" s="13"/>
      <c r="J27" s="203"/>
      <c r="K27" s="203"/>
    </row>
    <row r="28" spans="1:11" s="145" customFormat="1" ht="15" customHeight="1">
      <c r="A28" s="321" t="s">
        <v>603</v>
      </c>
      <c r="B28" s="322">
        <v>23220</v>
      </c>
      <c r="C28" s="322">
        <v>32573</v>
      </c>
      <c r="D28" s="322">
        <v>553679</v>
      </c>
      <c r="E28" s="322">
        <v>14010118</v>
      </c>
      <c r="F28" s="378">
        <f t="shared" si="6"/>
        <v>1699.809658305959</v>
      </c>
      <c r="G28" s="322">
        <f t="shared" si="4"/>
        <v>25303.683181048946</v>
      </c>
      <c r="H28" s="273">
        <f t="shared" si="5"/>
        <v>430114.45061861054</v>
      </c>
      <c r="I28" s="201"/>
      <c r="J28" s="204"/>
      <c r="K28" s="204"/>
    </row>
    <row r="29" spans="1:8" ht="13.5" customHeight="1">
      <c r="A29" s="7" t="s">
        <v>233</v>
      </c>
      <c r="B29" s="12"/>
      <c r="C29" s="12"/>
      <c r="D29" s="12"/>
      <c r="E29" s="7"/>
      <c r="F29" s="13"/>
      <c r="G29" s="14"/>
      <c r="H29" s="15"/>
    </row>
    <row r="30" ht="13.5" customHeight="1">
      <c r="A30" s="4" t="s">
        <v>482</v>
      </c>
    </row>
  </sheetData>
  <sheetProtection/>
  <mergeCells count="9">
    <mergeCell ref="A1:H1"/>
    <mergeCell ref="A4:A6"/>
    <mergeCell ref="B4:B6"/>
    <mergeCell ref="C4:C6"/>
    <mergeCell ref="D4:D6"/>
    <mergeCell ref="E4:E6"/>
    <mergeCell ref="F4:F6"/>
    <mergeCell ref="G4:G6"/>
    <mergeCell ref="H4:H6"/>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M28"/>
  <sheetViews>
    <sheetView showGridLines="0" zoomScalePageLayoutView="0" workbookViewId="0" topLeftCell="A1">
      <pane xSplit="1" ySplit="2" topLeftCell="B3" activePane="bottomRight" state="frozen"/>
      <selection pane="topLeft" activeCell="A1" sqref="A1:L1"/>
      <selection pane="topRight" activeCell="A1" sqref="A1:L1"/>
      <selection pane="bottomLeft" activeCell="A1" sqref="A1:L1"/>
      <selection pane="bottomRight" activeCell="A1" sqref="A1:I1"/>
    </sheetView>
  </sheetViews>
  <sheetFormatPr defaultColWidth="8.875" defaultRowHeight="13.5" customHeight="1"/>
  <cols>
    <col min="1" max="1" width="15.625" style="4" customWidth="1"/>
    <col min="2" max="2" width="8.00390625" style="4" customWidth="1"/>
    <col min="3" max="3" width="11.125" style="4" customWidth="1"/>
    <col min="4" max="4" width="8.00390625" style="4" customWidth="1"/>
    <col min="5" max="5" width="11.125" style="4" customWidth="1"/>
    <col min="6" max="6" width="8.00390625" style="4" customWidth="1"/>
    <col min="7" max="7" width="11.125" style="4" customWidth="1"/>
    <col min="8" max="8" width="8.00390625" style="4" customWidth="1"/>
    <col min="9" max="9" width="11.125" style="4" customWidth="1"/>
    <col min="10" max="10" width="8.625" style="4" customWidth="1"/>
    <col min="11" max="11" width="11.75390625" style="4" customWidth="1"/>
    <col min="12" max="12" width="8.625" style="4" customWidth="1"/>
    <col min="13" max="13" width="11.75390625" style="4" customWidth="1"/>
    <col min="14" max="14" width="7.125" style="4" customWidth="1"/>
    <col min="15" max="15" width="8.625" style="4" customWidth="1"/>
    <col min="16" max="16384" width="8.875" style="4" customWidth="1"/>
  </cols>
  <sheetData>
    <row r="1" spans="1:13" ht="19.5" customHeight="1">
      <c r="A1" s="663" t="s">
        <v>453</v>
      </c>
      <c r="B1" s="663"/>
      <c r="C1" s="663"/>
      <c r="D1" s="663"/>
      <c r="E1" s="663"/>
      <c r="F1" s="663"/>
      <c r="G1" s="663"/>
      <c r="H1" s="663"/>
      <c r="I1" s="663"/>
      <c r="J1" s="11"/>
      <c r="K1" s="11"/>
      <c r="L1" s="11"/>
      <c r="M1" s="11"/>
    </row>
    <row r="2" spans="1:13" ht="13.5" customHeight="1">
      <c r="A2" s="4" t="s">
        <v>627</v>
      </c>
      <c r="J2" s="7"/>
      <c r="K2" s="7"/>
      <c r="L2" s="7"/>
      <c r="M2" s="7"/>
    </row>
    <row r="3" spans="1:13" ht="15" customHeight="1">
      <c r="A3" s="420" t="s">
        <v>125</v>
      </c>
      <c r="B3" s="665" t="s">
        <v>141</v>
      </c>
      <c r="C3" s="665"/>
      <c r="D3" s="665" t="s">
        <v>203</v>
      </c>
      <c r="E3" s="665"/>
      <c r="F3" s="665" t="s">
        <v>202</v>
      </c>
      <c r="G3" s="665"/>
      <c r="H3" s="665" t="s">
        <v>201</v>
      </c>
      <c r="I3" s="666"/>
      <c r="J3" s="666" t="s">
        <v>200</v>
      </c>
      <c r="K3" s="675"/>
      <c r="L3" s="666" t="s">
        <v>199</v>
      </c>
      <c r="M3" s="659"/>
    </row>
    <row r="4" spans="1:13" ht="15" customHeight="1">
      <c r="A4" s="422"/>
      <c r="B4" s="150" t="s">
        <v>192</v>
      </c>
      <c r="C4" s="150" t="s">
        <v>60</v>
      </c>
      <c r="D4" s="150" t="s">
        <v>192</v>
      </c>
      <c r="E4" s="150" t="s">
        <v>60</v>
      </c>
      <c r="F4" s="150" t="s">
        <v>192</v>
      </c>
      <c r="G4" s="150" t="s">
        <v>60</v>
      </c>
      <c r="H4" s="150" t="s">
        <v>192</v>
      </c>
      <c r="I4" s="152" t="s">
        <v>60</v>
      </c>
      <c r="J4" s="150" t="s">
        <v>192</v>
      </c>
      <c r="K4" s="150" t="s">
        <v>60</v>
      </c>
      <c r="L4" s="150" t="s">
        <v>192</v>
      </c>
      <c r="M4" s="152" t="s">
        <v>60</v>
      </c>
    </row>
    <row r="5" spans="1:13" ht="15" customHeight="1">
      <c r="A5" s="297" t="s">
        <v>343</v>
      </c>
      <c r="B5" s="1">
        <f>SUM(D5,F5,H5,J5,L5)</f>
        <v>444766</v>
      </c>
      <c r="C5" s="1">
        <f aca="true" t="shared" si="0" ref="C5:C26">SUM(E5,G5,I5,K5,M5)</f>
        <v>11380221</v>
      </c>
      <c r="D5" s="1">
        <v>11803</v>
      </c>
      <c r="E5" s="1">
        <v>5155204</v>
      </c>
      <c r="F5" s="1">
        <v>299610</v>
      </c>
      <c r="G5" s="1">
        <v>4570487</v>
      </c>
      <c r="H5" s="1">
        <v>45480</v>
      </c>
      <c r="I5" s="16">
        <v>922958</v>
      </c>
      <c r="J5" s="1">
        <v>81957</v>
      </c>
      <c r="K5" s="1">
        <v>670137</v>
      </c>
      <c r="L5" s="1">
        <v>5916</v>
      </c>
      <c r="M5" s="16">
        <v>61435</v>
      </c>
    </row>
    <row r="6" spans="1:13" ht="15" customHeight="1">
      <c r="A6" s="111" t="s">
        <v>344</v>
      </c>
      <c r="B6" s="1">
        <f aca="true" t="shared" si="1" ref="B6:B26">SUM(D6,F6,H6,J6,L6)</f>
        <v>478224</v>
      </c>
      <c r="C6" s="1">
        <f t="shared" si="0"/>
        <v>11430741</v>
      </c>
      <c r="D6" s="1">
        <v>11456</v>
      </c>
      <c r="E6" s="1">
        <v>4869933</v>
      </c>
      <c r="F6" s="1">
        <v>306988</v>
      </c>
      <c r="G6" s="1">
        <v>4582426</v>
      </c>
      <c r="H6" s="1">
        <v>46971</v>
      </c>
      <c r="I6" s="16">
        <v>939945</v>
      </c>
      <c r="J6" s="1">
        <v>106194</v>
      </c>
      <c r="K6" s="1">
        <v>973383</v>
      </c>
      <c r="L6" s="1">
        <v>6615</v>
      </c>
      <c r="M6" s="16">
        <v>65054</v>
      </c>
    </row>
    <row r="7" spans="1:13" ht="15" customHeight="1">
      <c r="A7" s="111" t="s">
        <v>345</v>
      </c>
      <c r="B7" s="1">
        <f t="shared" si="1"/>
        <v>475174</v>
      </c>
      <c r="C7" s="1">
        <f t="shared" si="0"/>
        <v>10165754</v>
      </c>
      <c r="D7" s="1">
        <v>10116</v>
      </c>
      <c r="E7" s="1">
        <v>4147874</v>
      </c>
      <c r="F7" s="1">
        <v>283190</v>
      </c>
      <c r="G7" s="1">
        <v>3867872</v>
      </c>
      <c r="H7" s="1">
        <v>44969</v>
      </c>
      <c r="I7" s="16">
        <v>864565</v>
      </c>
      <c r="J7" s="1">
        <v>129443</v>
      </c>
      <c r="K7" s="1">
        <v>1211028</v>
      </c>
      <c r="L7" s="1">
        <v>7456</v>
      </c>
      <c r="M7" s="16">
        <v>74415</v>
      </c>
    </row>
    <row r="8" spans="1:13" ht="15" customHeight="1">
      <c r="A8" s="111" t="s">
        <v>346</v>
      </c>
      <c r="B8" s="1">
        <f t="shared" si="1"/>
        <v>581669</v>
      </c>
      <c r="C8" s="1">
        <f t="shared" si="0"/>
        <v>12403677</v>
      </c>
      <c r="D8" s="1">
        <v>11540</v>
      </c>
      <c r="E8" s="1">
        <v>5029355</v>
      </c>
      <c r="F8" s="1">
        <v>331407</v>
      </c>
      <c r="G8" s="1">
        <v>4441120</v>
      </c>
      <c r="H8" s="1">
        <v>55338</v>
      </c>
      <c r="I8" s="16">
        <v>1040298</v>
      </c>
      <c r="J8" s="1">
        <v>174318</v>
      </c>
      <c r="K8" s="1">
        <v>1801157</v>
      </c>
      <c r="L8" s="1">
        <v>9066</v>
      </c>
      <c r="M8" s="16">
        <v>91747</v>
      </c>
    </row>
    <row r="9" spans="1:13" ht="15" customHeight="1">
      <c r="A9" s="111" t="s">
        <v>347</v>
      </c>
      <c r="B9" s="1">
        <f t="shared" si="1"/>
        <v>643691</v>
      </c>
      <c r="C9" s="1">
        <f t="shared" si="0"/>
        <v>13413491</v>
      </c>
      <c r="D9" s="1">
        <v>11865</v>
      </c>
      <c r="E9" s="1">
        <v>5317356</v>
      </c>
      <c r="F9" s="1">
        <v>359932</v>
      </c>
      <c r="G9" s="1">
        <v>4734052</v>
      </c>
      <c r="H9" s="1">
        <v>60719</v>
      </c>
      <c r="I9" s="16">
        <v>1109019</v>
      </c>
      <c r="J9" s="1">
        <v>201530</v>
      </c>
      <c r="K9" s="1">
        <v>2157716</v>
      </c>
      <c r="L9" s="1">
        <v>9645</v>
      </c>
      <c r="M9" s="16">
        <v>95348</v>
      </c>
    </row>
    <row r="10" spans="1:13" ht="15" customHeight="1">
      <c r="A10" s="111" t="s">
        <v>348</v>
      </c>
      <c r="B10" s="1">
        <f t="shared" si="1"/>
        <v>679836</v>
      </c>
      <c r="C10" s="1">
        <f t="shared" si="0"/>
        <v>14423060</v>
      </c>
      <c r="D10" s="1">
        <v>12365</v>
      </c>
      <c r="E10" s="1">
        <v>5640302</v>
      </c>
      <c r="F10" s="1">
        <v>378064</v>
      </c>
      <c r="G10" s="1">
        <v>5120718</v>
      </c>
      <c r="H10" s="1">
        <v>64135</v>
      </c>
      <c r="I10" s="16">
        <v>1139769</v>
      </c>
      <c r="J10" s="1">
        <v>215090</v>
      </c>
      <c r="K10" s="1">
        <v>2423630</v>
      </c>
      <c r="L10" s="1">
        <v>10182</v>
      </c>
      <c r="M10" s="16">
        <v>98641</v>
      </c>
    </row>
    <row r="11" spans="1:13" s="7" customFormat="1" ht="15" customHeight="1">
      <c r="A11" s="111" t="s">
        <v>349</v>
      </c>
      <c r="B11" s="1">
        <f t="shared" si="1"/>
        <v>713358</v>
      </c>
      <c r="C11" s="1">
        <f t="shared" si="0"/>
        <v>14598510</v>
      </c>
      <c r="D11" s="1">
        <v>12578</v>
      </c>
      <c r="E11" s="1">
        <v>5652215</v>
      </c>
      <c r="F11" s="1">
        <v>389649</v>
      </c>
      <c r="G11" s="1">
        <v>5129591</v>
      </c>
      <c r="H11" s="1">
        <v>67343</v>
      </c>
      <c r="I11" s="16">
        <v>1155700</v>
      </c>
      <c r="J11" s="1">
        <v>232294</v>
      </c>
      <c r="K11" s="1">
        <v>2550933</v>
      </c>
      <c r="L11" s="1">
        <v>11494</v>
      </c>
      <c r="M11" s="16">
        <v>110071</v>
      </c>
    </row>
    <row r="12" spans="1:13" s="7" customFormat="1" ht="15" customHeight="1">
      <c r="A12" s="111" t="s">
        <v>350</v>
      </c>
      <c r="B12" s="1">
        <f t="shared" si="1"/>
        <v>751490</v>
      </c>
      <c r="C12" s="1">
        <f t="shared" si="0"/>
        <v>15492401</v>
      </c>
      <c r="D12" s="1">
        <v>12698</v>
      </c>
      <c r="E12" s="1">
        <v>5953389</v>
      </c>
      <c r="F12" s="1">
        <v>403618</v>
      </c>
      <c r="G12" s="1">
        <v>5320758</v>
      </c>
      <c r="H12" s="1">
        <v>68179</v>
      </c>
      <c r="I12" s="16">
        <v>1156973</v>
      </c>
      <c r="J12" s="1">
        <v>255282</v>
      </c>
      <c r="K12" s="1">
        <v>2949899</v>
      </c>
      <c r="L12" s="1">
        <v>11713</v>
      </c>
      <c r="M12" s="16">
        <v>111382</v>
      </c>
    </row>
    <row r="13" spans="1:13" s="7" customFormat="1" ht="15" customHeight="1">
      <c r="A13" s="111" t="s">
        <v>351</v>
      </c>
      <c r="B13" s="1">
        <f t="shared" si="1"/>
        <v>758992</v>
      </c>
      <c r="C13" s="1">
        <f t="shared" si="0"/>
        <v>15797067</v>
      </c>
      <c r="D13" s="1">
        <v>13007</v>
      </c>
      <c r="E13" s="1">
        <v>6189912</v>
      </c>
      <c r="F13" s="1">
        <v>401737</v>
      </c>
      <c r="G13" s="1">
        <v>5214335</v>
      </c>
      <c r="H13" s="1">
        <v>71095</v>
      </c>
      <c r="I13" s="16">
        <v>1191082</v>
      </c>
      <c r="J13" s="1">
        <v>262325</v>
      </c>
      <c r="K13" s="1">
        <v>3098994</v>
      </c>
      <c r="L13" s="1">
        <v>10828</v>
      </c>
      <c r="M13" s="16">
        <v>102744</v>
      </c>
    </row>
    <row r="14" spans="1:13" s="7" customFormat="1" ht="15" customHeight="1">
      <c r="A14" s="111" t="s">
        <v>352</v>
      </c>
      <c r="B14" s="1">
        <f t="shared" si="1"/>
        <v>753255</v>
      </c>
      <c r="C14" s="1">
        <f t="shared" si="0"/>
        <v>16008964</v>
      </c>
      <c r="D14" s="1">
        <v>12699</v>
      </c>
      <c r="E14" s="1">
        <v>6261594</v>
      </c>
      <c r="F14" s="1">
        <v>394380</v>
      </c>
      <c r="G14" s="1">
        <v>5189630</v>
      </c>
      <c r="H14" s="1">
        <v>72882</v>
      </c>
      <c r="I14" s="16">
        <v>1176481</v>
      </c>
      <c r="J14" s="1">
        <v>262708</v>
      </c>
      <c r="K14" s="1">
        <v>3282021</v>
      </c>
      <c r="L14" s="1">
        <v>10586</v>
      </c>
      <c r="M14" s="16">
        <v>99238</v>
      </c>
    </row>
    <row r="15" spans="1:13" s="7" customFormat="1" ht="15" customHeight="1">
      <c r="A15" s="111" t="s">
        <v>353</v>
      </c>
      <c r="B15" s="1">
        <f t="shared" si="1"/>
        <v>766769</v>
      </c>
      <c r="C15" s="1">
        <f t="shared" si="0"/>
        <v>16359531</v>
      </c>
      <c r="D15" s="1">
        <v>12678</v>
      </c>
      <c r="E15" s="1">
        <v>6473588</v>
      </c>
      <c r="F15" s="1">
        <v>372780</v>
      </c>
      <c r="G15" s="1">
        <v>4641809</v>
      </c>
      <c r="H15" s="1">
        <v>73381</v>
      </c>
      <c r="I15" s="16">
        <v>1201025</v>
      </c>
      <c r="J15" s="1">
        <v>296793</v>
      </c>
      <c r="K15" s="1">
        <v>3937770</v>
      </c>
      <c r="L15" s="1">
        <v>11137</v>
      </c>
      <c r="M15" s="16">
        <v>105339</v>
      </c>
    </row>
    <row r="16" spans="1:13" s="7" customFormat="1" ht="15" customHeight="1">
      <c r="A16" s="111" t="s">
        <v>354</v>
      </c>
      <c r="B16" s="1">
        <f t="shared" si="1"/>
        <v>765295</v>
      </c>
      <c r="C16" s="1">
        <f t="shared" si="0"/>
        <v>16442806</v>
      </c>
      <c r="D16" s="1">
        <v>12233</v>
      </c>
      <c r="E16" s="1">
        <v>6386508</v>
      </c>
      <c r="F16" s="1">
        <v>368631</v>
      </c>
      <c r="G16" s="1">
        <v>4600011</v>
      </c>
      <c r="H16" s="1">
        <v>74962</v>
      </c>
      <c r="I16" s="16">
        <v>1200265</v>
      </c>
      <c r="J16" s="1">
        <v>297882</v>
      </c>
      <c r="K16" s="1">
        <v>4148566</v>
      </c>
      <c r="L16" s="1">
        <v>11587</v>
      </c>
      <c r="M16" s="16">
        <v>107456</v>
      </c>
    </row>
    <row r="17" spans="1:13" s="7" customFormat="1" ht="15" customHeight="1">
      <c r="A17" s="111" t="s">
        <v>355</v>
      </c>
      <c r="B17" s="1">
        <f t="shared" si="1"/>
        <v>769200</v>
      </c>
      <c r="C17" s="1">
        <f t="shared" si="0"/>
        <v>16606560</v>
      </c>
      <c r="D17" s="1">
        <v>12251</v>
      </c>
      <c r="E17" s="1">
        <v>6599430</v>
      </c>
      <c r="F17" s="1">
        <v>369241</v>
      </c>
      <c r="G17" s="1">
        <v>4595937</v>
      </c>
      <c r="H17" s="1">
        <v>74960</v>
      </c>
      <c r="I17" s="16">
        <v>1196867</v>
      </c>
      <c r="J17" s="1">
        <v>300941</v>
      </c>
      <c r="K17" s="1">
        <v>4113398</v>
      </c>
      <c r="L17" s="1">
        <v>11807</v>
      </c>
      <c r="M17" s="16">
        <v>100928</v>
      </c>
    </row>
    <row r="18" spans="1:13" s="7" customFormat="1" ht="15" customHeight="1">
      <c r="A18" s="111" t="s">
        <v>356</v>
      </c>
      <c r="B18" s="1">
        <f t="shared" si="1"/>
        <v>751128</v>
      </c>
      <c r="C18" s="1">
        <f t="shared" si="0"/>
        <v>16646565</v>
      </c>
      <c r="D18" s="1">
        <v>11994</v>
      </c>
      <c r="E18" s="1">
        <v>6763042</v>
      </c>
      <c r="F18" s="1">
        <v>358808</v>
      </c>
      <c r="G18" s="1">
        <v>4458320</v>
      </c>
      <c r="H18" s="1">
        <v>75530</v>
      </c>
      <c r="I18" s="16">
        <v>1193756</v>
      </c>
      <c r="J18" s="1">
        <v>292957</v>
      </c>
      <c r="K18" s="1">
        <v>4120818</v>
      </c>
      <c r="L18" s="1">
        <v>11839</v>
      </c>
      <c r="M18" s="16">
        <v>110629</v>
      </c>
    </row>
    <row r="19" spans="1:13" s="7" customFormat="1" ht="15" customHeight="1">
      <c r="A19" s="111" t="s">
        <v>357</v>
      </c>
      <c r="B19" s="1">
        <f t="shared" si="1"/>
        <v>723854</v>
      </c>
      <c r="C19" s="1">
        <f t="shared" si="0"/>
        <v>15943610</v>
      </c>
      <c r="D19" s="1">
        <v>11341</v>
      </c>
      <c r="E19" s="1">
        <v>6309490</v>
      </c>
      <c r="F19" s="1">
        <v>346310</v>
      </c>
      <c r="G19" s="1">
        <v>4425175</v>
      </c>
      <c r="H19" s="1">
        <v>74760</v>
      </c>
      <c r="I19" s="16">
        <v>1151774</v>
      </c>
      <c r="J19" s="1">
        <v>281349</v>
      </c>
      <c r="K19" s="1">
        <v>3975630</v>
      </c>
      <c r="L19" s="1">
        <v>10094</v>
      </c>
      <c r="M19" s="16">
        <v>81541</v>
      </c>
    </row>
    <row r="20" spans="1:13" s="7" customFormat="1" ht="15" customHeight="1">
      <c r="A20" s="111" t="s">
        <v>358</v>
      </c>
      <c r="B20" s="1">
        <f t="shared" si="1"/>
        <v>704041</v>
      </c>
      <c r="C20" s="1">
        <f t="shared" si="0"/>
        <v>15775456</v>
      </c>
      <c r="D20" s="1">
        <v>11063</v>
      </c>
      <c r="E20" s="1">
        <v>6010528</v>
      </c>
      <c r="F20" s="1">
        <v>336571</v>
      </c>
      <c r="G20" s="1">
        <v>4521764</v>
      </c>
      <c r="H20" s="1">
        <v>73339</v>
      </c>
      <c r="I20" s="16">
        <v>1119881</v>
      </c>
      <c r="J20" s="1">
        <v>273745</v>
      </c>
      <c r="K20" s="1">
        <v>4045804</v>
      </c>
      <c r="L20" s="1">
        <v>9323</v>
      </c>
      <c r="M20" s="16">
        <v>77479</v>
      </c>
    </row>
    <row r="21" spans="1:13" s="7" customFormat="1" ht="15" customHeight="1">
      <c r="A21" s="111" t="s">
        <v>359</v>
      </c>
      <c r="B21" s="1">
        <f t="shared" si="1"/>
        <v>676128</v>
      </c>
      <c r="C21" s="1">
        <f t="shared" si="0"/>
        <v>15051692</v>
      </c>
      <c r="D21" s="1">
        <v>10729</v>
      </c>
      <c r="E21" s="1">
        <v>5866950</v>
      </c>
      <c r="F21" s="1">
        <v>322348</v>
      </c>
      <c r="G21" s="1">
        <v>4338124</v>
      </c>
      <c r="H21" s="1">
        <v>70325</v>
      </c>
      <c r="I21" s="16">
        <v>1063258</v>
      </c>
      <c r="J21" s="1">
        <v>264118</v>
      </c>
      <c r="K21" s="1">
        <v>3705782</v>
      </c>
      <c r="L21" s="1">
        <v>8608</v>
      </c>
      <c r="M21" s="16">
        <v>77578</v>
      </c>
    </row>
    <row r="22" spans="1:13" s="7" customFormat="1" ht="15" customHeight="1">
      <c r="A22" s="111" t="s">
        <v>490</v>
      </c>
      <c r="B22" s="1">
        <f t="shared" si="1"/>
        <v>643988</v>
      </c>
      <c r="C22" s="1">
        <f t="shared" si="0"/>
        <v>14508431</v>
      </c>
      <c r="D22" s="1">
        <v>10061</v>
      </c>
      <c r="E22" s="1">
        <v>5613653</v>
      </c>
      <c r="F22" s="1">
        <v>306259</v>
      </c>
      <c r="G22" s="1">
        <v>4272225</v>
      </c>
      <c r="H22" s="1">
        <v>69017</v>
      </c>
      <c r="I22" s="16">
        <v>1016731</v>
      </c>
      <c r="J22" s="1">
        <v>251061</v>
      </c>
      <c r="K22" s="1">
        <v>3532739</v>
      </c>
      <c r="L22" s="1">
        <v>7590</v>
      </c>
      <c r="M22" s="16">
        <v>73083</v>
      </c>
    </row>
    <row r="23" spans="1:13" s="145" customFormat="1" ht="15" customHeight="1">
      <c r="A23" s="308" t="s">
        <v>491</v>
      </c>
      <c r="B23" s="309">
        <f t="shared" si="1"/>
        <v>615186</v>
      </c>
      <c r="C23" s="309">
        <f t="shared" si="0"/>
        <v>14140457</v>
      </c>
      <c r="D23" s="309">
        <v>9933</v>
      </c>
      <c r="E23" s="309">
        <v>5667924</v>
      </c>
      <c r="F23" s="309">
        <v>293031</v>
      </c>
      <c r="G23" s="309">
        <v>4193111</v>
      </c>
      <c r="H23" s="309">
        <v>66505</v>
      </c>
      <c r="I23" s="258">
        <v>976382</v>
      </c>
      <c r="J23" s="309">
        <v>239131</v>
      </c>
      <c r="K23" s="309">
        <v>3233814</v>
      </c>
      <c r="L23" s="309">
        <v>6586</v>
      </c>
      <c r="M23" s="258">
        <v>69226</v>
      </c>
    </row>
    <row r="24" spans="1:13" s="145" customFormat="1" ht="15" customHeight="1">
      <c r="A24" s="308" t="s">
        <v>530</v>
      </c>
      <c r="B24" s="309">
        <f t="shared" si="1"/>
        <v>596230</v>
      </c>
      <c r="C24" s="309">
        <f t="shared" si="0"/>
        <v>14086640</v>
      </c>
      <c r="D24" s="309">
        <v>9655</v>
      </c>
      <c r="E24" s="309">
        <v>5583301</v>
      </c>
      <c r="F24" s="309">
        <v>284160</v>
      </c>
      <c r="G24" s="309">
        <v>4193638</v>
      </c>
      <c r="H24" s="309">
        <v>65584</v>
      </c>
      <c r="I24" s="258">
        <v>940771</v>
      </c>
      <c r="J24" s="309">
        <v>230849</v>
      </c>
      <c r="K24" s="309">
        <v>3307284</v>
      </c>
      <c r="L24" s="309">
        <v>5982</v>
      </c>
      <c r="M24" s="258">
        <v>61646</v>
      </c>
    </row>
    <row r="25" spans="1:13" s="7" customFormat="1" ht="15" customHeight="1">
      <c r="A25" s="308" t="s">
        <v>583</v>
      </c>
      <c r="B25" s="309">
        <f t="shared" si="1"/>
        <v>546429</v>
      </c>
      <c r="C25" s="309">
        <f t="shared" si="0"/>
        <v>13706967</v>
      </c>
      <c r="D25" s="309">
        <v>9122</v>
      </c>
      <c r="E25" s="309">
        <v>5578137</v>
      </c>
      <c r="F25" s="309">
        <v>261066</v>
      </c>
      <c r="G25" s="309">
        <v>4047652</v>
      </c>
      <c r="H25" s="309">
        <v>59208</v>
      </c>
      <c r="I25" s="258">
        <v>899321</v>
      </c>
      <c r="J25" s="309">
        <v>211683</v>
      </c>
      <c r="K25" s="309">
        <v>3124042</v>
      </c>
      <c r="L25" s="309">
        <v>5350</v>
      </c>
      <c r="M25" s="258">
        <v>57815</v>
      </c>
    </row>
    <row r="26" spans="1:13" s="145" customFormat="1" ht="15" customHeight="1">
      <c r="A26" s="321" t="s">
        <v>603</v>
      </c>
      <c r="B26" s="322">
        <f t="shared" si="1"/>
        <v>552430</v>
      </c>
      <c r="C26" s="322">
        <f t="shared" si="0"/>
        <v>13719697</v>
      </c>
      <c r="D26" s="322">
        <v>8852</v>
      </c>
      <c r="E26" s="322">
        <v>5488476</v>
      </c>
      <c r="F26" s="322">
        <v>264437</v>
      </c>
      <c r="G26" s="322">
        <v>4230252</v>
      </c>
      <c r="H26" s="322">
        <v>61719</v>
      </c>
      <c r="I26" s="273">
        <v>914530</v>
      </c>
      <c r="J26" s="322">
        <v>212293</v>
      </c>
      <c r="K26" s="322">
        <v>3032486</v>
      </c>
      <c r="L26" s="322">
        <v>5129</v>
      </c>
      <c r="M26" s="273">
        <v>53953</v>
      </c>
    </row>
    <row r="27" ht="13.5" customHeight="1">
      <c r="A27" s="7" t="s">
        <v>233</v>
      </c>
    </row>
    <row r="28" ht="13.5" customHeight="1">
      <c r="A28" s="18" t="s">
        <v>304</v>
      </c>
    </row>
  </sheetData>
  <sheetProtection/>
  <mergeCells count="8">
    <mergeCell ref="J3:K3"/>
    <mergeCell ref="L3:M3"/>
    <mergeCell ref="A1:I1"/>
    <mergeCell ref="H3:I3"/>
    <mergeCell ref="A3:A4"/>
    <mergeCell ref="B3:C3"/>
    <mergeCell ref="D3:E3"/>
    <mergeCell ref="F3:G3"/>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I28"/>
  <sheetViews>
    <sheetView showGridLines="0" zoomScalePageLayoutView="0" workbookViewId="0" topLeftCell="A1">
      <pane xSplit="1" ySplit="4" topLeftCell="B5" activePane="bottomRight" state="frozen"/>
      <selection pane="topLeft" activeCell="A1" sqref="A1:L1"/>
      <selection pane="topRight" activeCell="A1" sqref="A1:L1"/>
      <selection pane="bottomLeft" activeCell="A1" sqref="A1:L1"/>
      <selection pane="bottomRight" activeCell="A1" sqref="A1:I1"/>
    </sheetView>
  </sheetViews>
  <sheetFormatPr defaultColWidth="8.875" defaultRowHeight="13.5" customHeight="1"/>
  <cols>
    <col min="1" max="1" width="15.625" style="4" customWidth="1"/>
    <col min="2" max="2" width="8.00390625" style="4" customWidth="1"/>
    <col min="3" max="3" width="11.125" style="4" customWidth="1"/>
    <col min="4" max="4" width="8.00390625" style="4" customWidth="1"/>
    <col min="5" max="5" width="11.125" style="4" customWidth="1"/>
    <col min="6" max="6" width="8.00390625" style="4" customWidth="1"/>
    <col min="7" max="7" width="11.00390625" style="4" customWidth="1"/>
    <col min="8" max="8" width="8.00390625" style="4" customWidth="1"/>
    <col min="9" max="9" width="11.125" style="4" customWidth="1"/>
    <col min="10" max="11" width="10.625" style="4" customWidth="1"/>
    <col min="12" max="12" width="7.125" style="4" customWidth="1"/>
    <col min="13" max="13" width="8.625" style="4" customWidth="1"/>
    <col min="14" max="16384" width="8.875" style="4" customWidth="1"/>
  </cols>
  <sheetData>
    <row r="1" spans="1:9" ht="19.5" customHeight="1">
      <c r="A1" s="663" t="s">
        <v>295</v>
      </c>
      <c r="B1" s="663"/>
      <c r="C1" s="663"/>
      <c r="D1" s="663"/>
      <c r="E1" s="663"/>
      <c r="F1" s="663"/>
      <c r="G1" s="663"/>
      <c r="H1" s="663"/>
      <c r="I1" s="663"/>
    </row>
    <row r="2" ht="13.5" customHeight="1">
      <c r="A2" s="4" t="s">
        <v>627</v>
      </c>
    </row>
    <row r="3" spans="1:9" ht="15" customHeight="1">
      <c r="A3" s="420" t="s">
        <v>125</v>
      </c>
      <c r="B3" s="665" t="s">
        <v>141</v>
      </c>
      <c r="C3" s="665"/>
      <c r="D3" s="438" t="s">
        <v>229</v>
      </c>
      <c r="E3" s="439"/>
      <c r="F3" s="665" t="s">
        <v>230</v>
      </c>
      <c r="G3" s="665"/>
      <c r="H3" s="667" t="s">
        <v>204</v>
      </c>
      <c r="I3" s="438"/>
    </row>
    <row r="4" spans="1:9" ht="15" customHeight="1">
      <c r="A4" s="422"/>
      <c r="B4" s="150" t="s">
        <v>192</v>
      </c>
      <c r="C4" s="150" t="s">
        <v>60</v>
      </c>
      <c r="D4" s="150" t="s">
        <v>192</v>
      </c>
      <c r="E4" s="150" t="s">
        <v>60</v>
      </c>
      <c r="F4" s="150" t="s">
        <v>192</v>
      </c>
      <c r="G4" s="150" t="s">
        <v>60</v>
      </c>
      <c r="H4" s="150" t="s">
        <v>192</v>
      </c>
      <c r="I4" s="152" t="s">
        <v>60</v>
      </c>
    </row>
    <row r="5" spans="1:9" ht="15" customHeight="1">
      <c r="A5" s="297" t="s">
        <v>343</v>
      </c>
      <c r="B5" s="1">
        <f aca="true" t="shared" si="0" ref="B5:C14">SUM(D5,F5,H5)</f>
        <v>10706</v>
      </c>
      <c r="C5" s="1">
        <f t="shared" si="0"/>
        <v>1112211</v>
      </c>
      <c r="D5" s="1">
        <v>209</v>
      </c>
      <c r="E5" s="1">
        <v>62700</v>
      </c>
      <c r="F5" s="1">
        <v>904</v>
      </c>
      <c r="G5" s="1">
        <v>25980</v>
      </c>
      <c r="H5" s="1">
        <v>9593</v>
      </c>
      <c r="I5" s="3">
        <v>1023531</v>
      </c>
    </row>
    <row r="6" spans="1:9" ht="15" customHeight="1">
      <c r="A6" s="111" t="s">
        <v>344</v>
      </c>
      <c r="B6" s="1">
        <f t="shared" si="0"/>
        <v>10691</v>
      </c>
      <c r="C6" s="1">
        <f t="shared" si="0"/>
        <v>1097927</v>
      </c>
      <c r="D6" s="1">
        <v>254</v>
      </c>
      <c r="E6" s="1">
        <v>76200</v>
      </c>
      <c r="F6" s="1">
        <v>982</v>
      </c>
      <c r="G6" s="1">
        <v>28455</v>
      </c>
      <c r="H6" s="1">
        <v>9455</v>
      </c>
      <c r="I6" s="3">
        <v>993272</v>
      </c>
    </row>
    <row r="7" spans="1:9" ht="15" customHeight="1">
      <c r="A7" s="111" t="s">
        <v>345</v>
      </c>
      <c r="B7" s="1">
        <f t="shared" si="0"/>
        <v>10509</v>
      </c>
      <c r="C7" s="1">
        <f t="shared" si="0"/>
        <v>1018745</v>
      </c>
      <c r="D7" s="1">
        <v>249</v>
      </c>
      <c r="E7" s="1">
        <v>74700</v>
      </c>
      <c r="F7" s="1">
        <v>1051</v>
      </c>
      <c r="G7" s="1">
        <v>30565</v>
      </c>
      <c r="H7" s="1">
        <v>9209</v>
      </c>
      <c r="I7" s="3">
        <v>913480</v>
      </c>
    </row>
    <row r="8" spans="1:9" ht="15" customHeight="1">
      <c r="A8" s="111" t="s">
        <v>346</v>
      </c>
      <c r="B8" s="1">
        <f t="shared" si="0"/>
        <v>11293</v>
      </c>
      <c r="C8" s="1">
        <f t="shared" si="0"/>
        <v>1159230</v>
      </c>
      <c r="D8" s="1">
        <v>258</v>
      </c>
      <c r="E8" s="1">
        <v>77400</v>
      </c>
      <c r="F8" s="1">
        <v>1038</v>
      </c>
      <c r="G8" s="1">
        <v>30135</v>
      </c>
      <c r="H8" s="1">
        <v>9997</v>
      </c>
      <c r="I8" s="3">
        <v>1051695</v>
      </c>
    </row>
    <row r="9" spans="1:9" ht="15" customHeight="1">
      <c r="A9" s="111" t="s">
        <v>347</v>
      </c>
      <c r="B9" s="1">
        <f t="shared" si="0"/>
        <v>12811</v>
      </c>
      <c r="C9" s="1">
        <f t="shared" si="0"/>
        <v>1255519</v>
      </c>
      <c r="D9" s="1">
        <v>227</v>
      </c>
      <c r="E9" s="1">
        <v>68100</v>
      </c>
      <c r="F9" s="1">
        <v>1147</v>
      </c>
      <c r="G9" s="1">
        <v>33405</v>
      </c>
      <c r="H9" s="1">
        <v>11437</v>
      </c>
      <c r="I9" s="3">
        <v>1154014</v>
      </c>
    </row>
    <row r="10" spans="1:9" ht="15" customHeight="1">
      <c r="A10" s="111" t="s">
        <v>348</v>
      </c>
      <c r="B10" s="1">
        <f t="shared" si="0"/>
        <v>14060</v>
      </c>
      <c r="C10" s="1">
        <f t="shared" si="0"/>
        <v>1235643</v>
      </c>
      <c r="D10" s="1">
        <v>220</v>
      </c>
      <c r="E10" s="1">
        <v>66000</v>
      </c>
      <c r="F10" s="1">
        <v>1213</v>
      </c>
      <c r="G10" s="1">
        <v>3555</v>
      </c>
      <c r="H10" s="1">
        <v>12627</v>
      </c>
      <c r="I10" s="3">
        <v>1166088</v>
      </c>
    </row>
    <row r="11" spans="1:9" s="7" customFormat="1" ht="15" customHeight="1">
      <c r="A11" s="111" t="s">
        <v>349</v>
      </c>
      <c r="B11" s="1">
        <f t="shared" si="0"/>
        <v>15931</v>
      </c>
      <c r="C11" s="1">
        <f t="shared" si="0"/>
        <v>1216029</v>
      </c>
      <c r="D11" s="1">
        <v>203</v>
      </c>
      <c r="E11" s="1">
        <v>66000</v>
      </c>
      <c r="F11" s="1">
        <v>1228</v>
      </c>
      <c r="G11" s="1">
        <v>36840</v>
      </c>
      <c r="H11" s="1">
        <v>14500</v>
      </c>
      <c r="I11" s="3">
        <v>1113189</v>
      </c>
    </row>
    <row r="12" spans="1:9" s="7" customFormat="1" ht="15" customHeight="1">
      <c r="A12" s="111" t="s">
        <v>350</v>
      </c>
      <c r="B12" s="1">
        <f t="shared" si="0"/>
        <v>17469</v>
      </c>
      <c r="C12" s="1">
        <f t="shared" si="0"/>
        <v>1220554</v>
      </c>
      <c r="D12" s="1">
        <v>203</v>
      </c>
      <c r="E12" s="1">
        <v>71050</v>
      </c>
      <c r="F12" s="1">
        <v>1178</v>
      </c>
      <c r="G12" s="1">
        <v>35340</v>
      </c>
      <c r="H12" s="1">
        <v>16088</v>
      </c>
      <c r="I12" s="3">
        <v>1114164</v>
      </c>
    </row>
    <row r="13" spans="1:9" s="7" customFormat="1" ht="15" customHeight="1">
      <c r="A13" s="111" t="s">
        <v>351</v>
      </c>
      <c r="B13" s="1">
        <f t="shared" si="0"/>
        <v>21716</v>
      </c>
      <c r="C13" s="1">
        <f t="shared" si="0"/>
        <v>1405052</v>
      </c>
      <c r="D13" s="1">
        <v>189</v>
      </c>
      <c r="E13" s="1">
        <v>67620</v>
      </c>
      <c r="F13" s="1">
        <v>346</v>
      </c>
      <c r="G13" s="1">
        <v>10380</v>
      </c>
      <c r="H13" s="1">
        <v>21181</v>
      </c>
      <c r="I13" s="3">
        <v>1327052</v>
      </c>
    </row>
    <row r="14" spans="1:9" s="7" customFormat="1" ht="15" customHeight="1">
      <c r="A14" s="111" t="s">
        <v>352</v>
      </c>
      <c r="B14" s="1">
        <f t="shared" si="0"/>
        <v>22911</v>
      </c>
      <c r="C14" s="1">
        <f t="shared" si="0"/>
        <v>1483858</v>
      </c>
      <c r="D14" s="1">
        <v>181</v>
      </c>
      <c r="E14" s="1">
        <v>71980</v>
      </c>
      <c r="F14" s="1">
        <v>333</v>
      </c>
      <c r="G14" s="1">
        <v>9990</v>
      </c>
      <c r="H14" s="1">
        <v>22397</v>
      </c>
      <c r="I14" s="3">
        <v>1401888</v>
      </c>
    </row>
    <row r="15" spans="1:9" s="7" customFormat="1" ht="15" customHeight="1">
      <c r="A15" s="111" t="s">
        <v>353</v>
      </c>
      <c r="B15" s="1">
        <f aca="true" t="shared" si="1" ref="B15:C18">SUM(D15,F15,H15)</f>
        <v>23363</v>
      </c>
      <c r="C15" s="1">
        <f t="shared" si="1"/>
        <v>1569490</v>
      </c>
      <c r="D15" s="1">
        <v>193</v>
      </c>
      <c r="E15" s="1">
        <v>81060</v>
      </c>
      <c r="F15" s="1">
        <v>333</v>
      </c>
      <c r="G15" s="1">
        <v>9990</v>
      </c>
      <c r="H15" s="1">
        <v>22837</v>
      </c>
      <c r="I15" s="3">
        <v>1478440</v>
      </c>
    </row>
    <row r="16" spans="1:9" s="7" customFormat="1" ht="15" customHeight="1">
      <c r="A16" s="111" t="s">
        <v>354</v>
      </c>
      <c r="B16" s="1">
        <f t="shared" si="1"/>
        <v>23626</v>
      </c>
      <c r="C16" s="1">
        <f t="shared" si="1"/>
        <v>1586093</v>
      </c>
      <c r="D16" s="1">
        <v>175</v>
      </c>
      <c r="E16" s="1">
        <v>73500</v>
      </c>
      <c r="F16" s="1">
        <v>333</v>
      </c>
      <c r="G16" s="1">
        <v>9990</v>
      </c>
      <c r="H16" s="1">
        <v>23118</v>
      </c>
      <c r="I16" s="3">
        <v>1502603</v>
      </c>
    </row>
    <row r="17" spans="1:9" s="7" customFormat="1" ht="15" customHeight="1">
      <c r="A17" s="111" t="s">
        <v>355</v>
      </c>
      <c r="B17" s="1">
        <f>SUM(D17,F17,H17)</f>
        <v>24977</v>
      </c>
      <c r="C17" s="1">
        <f>SUM(E17,G17,I17)</f>
        <v>1651069</v>
      </c>
      <c r="D17" s="1">
        <v>192</v>
      </c>
      <c r="E17" s="1">
        <v>80640</v>
      </c>
      <c r="F17" s="1">
        <v>343</v>
      </c>
      <c r="G17" s="1">
        <v>10290</v>
      </c>
      <c r="H17" s="1">
        <v>24442</v>
      </c>
      <c r="I17" s="3">
        <v>1560139</v>
      </c>
    </row>
    <row r="18" spans="1:9" s="7" customFormat="1" ht="15" customHeight="1">
      <c r="A18" s="111" t="s">
        <v>356</v>
      </c>
      <c r="B18" s="1">
        <f t="shared" si="1"/>
        <v>25853</v>
      </c>
      <c r="C18" s="1">
        <f t="shared" si="1"/>
        <v>1710283</v>
      </c>
      <c r="D18" s="1">
        <v>170</v>
      </c>
      <c r="E18" s="1">
        <v>71819</v>
      </c>
      <c r="F18" s="1">
        <v>334</v>
      </c>
      <c r="G18" s="1">
        <v>10020</v>
      </c>
      <c r="H18" s="1">
        <v>25349</v>
      </c>
      <c r="I18" s="3">
        <v>1628444</v>
      </c>
    </row>
    <row r="19" spans="1:9" s="7" customFormat="1" ht="15" customHeight="1">
      <c r="A19" s="111" t="s">
        <v>357</v>
      </c>
      <c r="B19" s="1">
        <f aca="true" t="shared" si="2" ref="B19:C26">SUM(D19,F19,H19)</f>
        <v>26340</v>
      </c>
      <c r="C19" s="1">
        <f t="shared" si="2"/>
        <v>1595724</v>
      </c>
      <c r="D19" s="1">
        <v>145</v>
      </c>
      <c r="E19" s="1">
        <v>60900</v>
      </c>
      <c r="F19" s="1">
        <v>281</v>
      </c>
      <c r="G19" s="1">
        <v>8430</v>
      </c>
      <c r="H19" s="1">
        <v>25914</v>
      </c>
      <c r="I19" s="3">
        <v>1526394</v>
      </c>
    </row>
    <row r="20" spans="1:9" s="7" customFormat="1" ht="15" customHeight="1">
      <c r="A20" s="111" t="s">
        <v>358</v>
      </c>
      <c r="B20" s="1">
        <f t="shared" si="2"/>
        <v>28870</v>
      </c>
      <c r="C20" s="1">
        <f t="shared" si="2"/>
        <v>1657762</v>
      </c>
      <c r="D20" s="1">
        <v>141</v>
      </c>
      <c r="E20" s="1">
        <v>59220</v>
      </c>
      <c r="F20" s="1">
        <v>293</v>
      </c>
      <c r="G20" s="1">
        <v>8790</v>
      </c>
      <c r="H20" s="1">
        <v>28436</v>
      </c>
      <c r="I20" s="3">
        <v>1589752</v>
      </c>
    </row>
    <row r="21" spans="1:9" s="7" customFormat="1" ht="15" customHeight="1">
      <c r="A21" s="111" t="s">
        <v>359</v>
      </c>
      <c r="B21" s="1">
        <f t="shared" si="2"/>
        <v>29397</v>
      </c>
      <c r="C21" s="1">
        <f t="shared" si="2"/>
        <v>1673223</v>
      </c>
      <c r="D21" s="1">
        <v>117</v>
      </c>
      <c r="E21" s="1">
        <v>49140</v>
      </c>
      <c r="F21" s="1">
        <v>334</v>
      </c>
      <c r="G21" s="1">
        <v>10020</v>
      </c>
      <c r="H21" s="1">
        <v>28946</v>
      </c>
      <c r="I21" s="3">
        <v>1614063</v>
      </c>
    </row>
    <row r="22" spans="1:9" s="7" customFormat="1" ht="15" customHeight="1">
      <c r="A22" s="111" t="s">
        <v>490</v>
      </c>
      <c r="B22" s="1">
        <f t="shared" si="2"/>
        <v>29503</v>
      </c>
      <c r="C22" s="1">
        <f t="shared" si="2"/>
        <v>1589753</v>
      </c>
      <c r="D22" s="1">
        <v>81</v>
      </c>
      <c r="E22" s="1">
        <v>34020</v>
      </c>
      <c r="F22" s="1">
        <v>262</v>
      </c>
      <c r="G22" s="1">
        <v>7860</v>
      </c>
      <c r="H22" s="1">
        <v>29160</v>
      </c>
      <c r="I22" s="3">
        <v>1547873</v>
      </c>
    </row>
    <row r="23" spans="1:9" s="145" customFormat="1" ht="15" customHeight="1">
      <c r="A23" s="308" t="s">
        <v>491</v>
      </c>
      <c r="B23" s="309">
        <f t="shared" si="2"/>
        <v>29781</v>
      </c>
      <c r="C23" s="309">
        <f t="shared" si="2"/>
        <v>1630206</v>
      </c>
      <c r="D23" s="309">
        <v>81</v>
      </c>
      <c r="E23" s="309">
        <v>34004</v>
      </c>
      <c r="F23" s="309">
        <v>294</v>
      </c>
      <c r="G23" s="309">
        <v>8820</v>
      </c>
      <c r="H23" s="309">
        <v>29406</v>
      </c>
      <c r="I23" s="379">
        <v>1587382</v>
      </c>
    </row>
    <row r="24" spans="1:9" s="145" customFormat="1" ht="15" customHeight="1">
      <c r="A24" s="308" t="s">
        <v>530</v>
      </c>
      <c r="B24" s="309">
        <f>SUM(D24,F24,H24)</f>
        <v>30951</v>
      </c>
      <c r="C24" s="309">
        <f>SUM(E24,G24,I24)</f>
        <v>1645876</v>
      </c>
      <c r="D24" s="309">
        <v>75</v>
      </c>
      <c r="E24" s="309">
        <v>31452</v>
      </c>
      <c r="F24" s="309">
        <v>247</v>
      </c>
      <c r="G24" s="309">
        <v>7410</v>
      </c>
      <c r="H24" s="309">
        <v>30629</v>
      </c>
      <c r="I24" s="258">
        <v>1607014</v>
      </c>
    </row>
    <row r="25" spans="1:9" s="7" customFormat="1" ht="15" customHeight="1">
      <c r="A25" s="308" t="s">
        <v>583</v>
      </c>
      <c r="B25" s="309">
        <f>SUM(D25,F25,H25)</f>
        <v>31515</v>
      </c>
      <c r="C25" s="309">
        <f>SUM(E25,G25,I25)</f>
        <v>1656417</v>
      </c>
      <c r="D25" s="309">
        <v>55</v>
      </c>
      <c r="E25" s="309">
        <v>23084</v>
      </c>
      <c r="F25" s="309">
        <v>291</v>
      </c>
      <c r="G25" s="309">
        <v>8730</v>
      </c>
      <c r="H25" s="309">
        <v>31169</v>
      </c>
      <c r="I25" s="258">
        <v>1624603</v>
      </c>
    </row>
    <row r="26" spans="1:9" s="145" customFormat="1" ht="15" customHeight="1">
      <c r="A26" s="321" t="s">
        <v>603</v>
      </c>
      <c r="B26" s="322">
        <f t="shared" si="2"/>
        <v>32030</v>
      </c>
      <c r="C26" s="322">
        <f t="shared" si="2"/>
        <v>1659064</v>
      </c>
      <c r="D26" s="322">
        <v>60</v>
      </c>
      <c r="E26" s="322">
        <v>25152</v>
      </c>
      <c r="F26" s="322">
        <v>255</v>
      </c>
      <c r="G26" s="322">
        <v>7650</v>
      </c>
      <c r="H26" s="322">
        <v>31715</v>
      </c>
      <c r="I26" s="273">
        <v>1626262</v>
      </c>
    </row>
    <row r="27" ht="13.5" customHeight="1">
      <c r="A27" s="7" t="s">
        <v>233</v>
      </c>
    </row>
    <row r="28" ht="9" customHeight="1">
      <c r="A28" s="6"/>
    </row>
  </sheetData>
  <sheetProtection/>
  <mergeCells count="6">
    <mergeCell ref="A1:I1"/>
    <mergeCell ref="H3:I3"/>
    <mergeCell ref="A3:A4"/>
    <mergeCell ref="B3:C3"/>
    <mergeCell ref="D3:E3"/>
    <mergeCell ref="F3:G3"/>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Q34"/>
  <sheetViews>
    <sheetView showGridLines="0" zoomScalePageLayoutView="0" workbookViewId="0" topLeftCell="A1">
      <pane xSplit="1" ySplit="6" topLeftCell="B7" activePane="bottomRight" state="frozen"/>
      <selection pane="topLeft" activeCell="A1" sqref="A1:L1"/>
      <selection pane="topRight" activeCell="A1" sqref="A1:L1"/>
      <selection pane="bottomLeft" activeCell="A1" sqref="A1:L1"/>
      <selection pane="bottomRight" activeCell="A1" sqref="A1:L1"/>
    </sheetView>
  </sheetViews>
  <sheetFormatPr defaultColWidth="8.875" defaultRowHeight="13.5" customHeight="1"/>
  <cols>
    <col min="1" max="1" width="15.625" style="4" customWidth="1"/>
    <col min="2" max="4" width="9.375" style="4" customWidth="1"/>
    <col min="5" max="6" width="10.25390625" style="4" customWidth="1"/>
    <col min="7" max="8" width="9.125" style="4" customWidth="1"/>
    <col min="9" max="9" width="9.375" style="4" customWidth="1"/>
    <col min="10" max="10" width="10.625" style="4" customWidth="1"/>
    <col min="11" max="13" width="9.00390625" style="4" customWidth="1"/>
    <col min="14" max="15" width="10.625" style="4" customWidth="1"/>
    <col min="16" max="16" width="7.125" style="4" customWidth="1"/>
    <col min="17" max="17" width="8.625" style="4" customWidth="1"/>
    <col min="18" max="16384" width="8.875" style="4" customWidth="1"/>
  </cols>
  <sheetData>
    <row r="1" spans="1:17" ht="19.5" customHeight="1">
      <c r="A1" s="419" t="s">
        <v>437</v>
      </c>
      <c r="B1" s="419"/>
      <c r="C1" s="419"/>
      <c r="D1" s="419"/>
      <c r="E1" s="419"/>
      <c r="F1" s="419"/>
      <c r="G1" s="419"/>
      <c r="H1" s="419"/>
      <c r="I1" s="419"/>
      <c r="J1" s="300"/>
      <c r="K1" s="5"/>
      <c r="L1" s="5"/>
      <c r="M1" s="5"/>
      <c r="N1" s="5"/>
      <c r="O1" s="5"/>
      <c r="P1" s="5"/>
      <c r="Q1" s="5"/>
    </row>
    <row r="2" spans="1:17" ht="19.5" customHeight="1">
      <c r="A2" s="5"/>
      <c r="B2" s="5"/>
      <c r="C2" s="5"/>
      <c r="D2" s="5"/>
      <c r="E2" s="5"/>
      <c r="F2" s="5"/>
      <c r="G2" s="5"/>
      <c r="H2" s="5"/>
      <c r="I2" s="5"/>
      <c r="J2" s="5"/>
      <c r="K2" s="5"/>
      <c r="L2" s="5"/>
      <c r="M2" s="5"/>
      <c r="N2" s="5"/>
      <c r="O2" s="5"/>
      <c r="P2" s="5"/>
      <c r="Q2" s="5"/>
    </row>
    <row r="3" spans="1:10" ht="19.5" customHeight="1">
      <c r="A3" s="10" t="s">
        <v>438</v>
      </c>
      <c r="B3" s="7"/>
      <c r="C3" s="7"/>
      <c r="D3" s="7"/>
      <c r="E3" s="7"/>
      <c r="F3" s="7"/>
      <c r="G3" s="7"/>
      <c r="H3" s="7"/>
      <c r="I3" s="7"/>
      <c r="J3" s="7"/>
    </row>
    <row r="4" spans="1:9" ht="30" customHeight="1">
      <c r="A4" s="420" t="s">
        <v>125</v>
      </c>
      <c r="B4" s="677" t="s">
        <v>428</v>
      </c>
      <c r="C4" s="678"/>
      <c r="D4" s="679"/>
      <c r="E4" s="507" t="s">
        <v>476</v>
      </c>
      <c r="F4" s="463" t="s">
        <v>500</v>
      </c>
      <c r="G4" s="507" t="s">
        <v>481</v>
      </c>
      <c r="H4" s="507" t="s">
        <v>498</v>
      </c>
      <c r="I4" s="463" t="s">
        <v>499</v>
      </c>
    </row>
    <row r="5" spans="1:9" ht="15" customHeight="1">
      <c r="A5" s="421"/>
      <c r="B5" s="433" t="s">
        <v>475</v>
      </c>
      <c r="C5" s="433" t="s">
        <v>427</v>
      </c>
      <c r="D5" s="676" t="s">
        <v>497</v>
      </c>
      <c r="E5" s="508"/>
      <c r="F5" s="513"/>
      <c r="G5" s="508"/>
      <c r="H5" s="508"/>
      <c r="I5" s="513"/>
    </row>
    <row r="6" spans="1:9" ht="15" customHeight="1">
      <c r="A6" s="422"/>
      <c r="B6" s="434"/>
      <c r="C6" s="434"/>
      <c r="D6" s="524"/>
      <c r="E6" s="509"/>
      <c r="F6" s="514"/>
      <c r="G6" s="509"/>
      <c r="H6" s="509"/>
      <c r="I6" s="514"/>
    </row>
    <row r="7" spans="1:13" s="7" customFormat="1" ht="15" customHeight="1">
      <c r="A7" s="111" t="s">
        <v>426</v>
      </c>
      <c r="B7" s="1">
        <f>C7+D7</f>
        <v>19385</v>
      </c>
      <c r="C7" s="1">
        <v>18095</v>
      </c>
      <c r="D7" s="1">
        <v>1290</v>
      </c>
      <c r="E7" s="1">
        <v>515657</v>
      </c>
      <c r="F7" s="16">
        <v>17618858</v>
      </c>
      <c r="G7" s="17">
        <v>1697.9210729945835</v>
      </c>
      <c r="H7" s="1">
        <v>34168</v>
      </c>
      <c r="I7" s="16">
        <v>991518</v>
      </c>
      <c r="K7" s="13"/>
      <c r="L7" s="203"/>
      <c r="M7" s="203"/>
    </row>
    <row r="8" spans="1:13" s="7" customFormat="1" ht="15" customHeight="1">
      <c r="A8" s="111" t="s">
        <v>352</v>
      </c>
      <c r="B8" s="1">
        <f aca="true" t="shared" si="0" ref="B8:B15">C8+D8</f>
        <v>20190</v>
      </c>
      <c r="C8" s="1">
        <v>18922</v>
      </c>
      <c r="D8" s="1">
        <v>1268</v>
      </c>
      <c r="E8" s="1">
        <v>594203</v>
      </c>
      <c r="F8" s="16">
        <v>20074271</v>
      </c>
      <c r="G8" s="17">
        <v>1858.6329866270432</v>
      </c>
      <c r="H8" s="1">
        <v>33784</v>
      </c>
      <c r="I8" s="16">
        <v>994268</v>
      </c>
      <c r="K8" s="13"/>
      <c r="L8" s="203"/>
      <c r="M8" s="203"/>
    </row>
    <row r="9" spans="1:13" s="7" customFormat="1" ht="15" customHeight="1">
      <c r="A9" s="111" t="s">
        <v>353</v>
      </c>
      <c r="B9" s="1">
        <f t="shared" si="0"/>
        <v>21062</v>
      </c>
      <c r="C9" s="1">
        <v>19854</v>
      </c>
      <c r="D9" s="1">
        <v>1208</v>
      </c>
      <c r="E9" s="1">
        <v>633414</v>
      </c>
      <c r="F9" s="16">
        <v>21425067</v>
      </c>
      <c r="G9" s="17">
        <v>1748.6373563764125</v>
      </c>
      <c r="H9" s="1">
        <v>33825</v>
      </c>
      <c r="I9" s="16">
        <v>1017238</v>
      </c>
      <c r="K9" s="13"/>
      <c r="L9" s="203"/>
      <c r="M9" s="203"/>
    </row>
    <row r="10" spans="1:13" s="7" customFormat="1" ht="15" customHeight="1">
      <c r="A10" s="111" t="s">
        <v>354</v>
      </c>
      <c r="B10" s="1">
        <f t="shared" si="0"/>
        <v>21787</v>
      </c>
      <c r="C10" s="1">
        <v>20633</v>
      </c>
      <c r="D10" s="1">
        <v>1154</v>
      </c>
      <c r="E10" s="1">
        <v>657336</v>
      </c>
      <c r="F10" s="16">
        <v>22599645</v>
      </c>
      <c r="G10" s="17">
        <v>1743.613163813283</v>
      </c>
      <c r="H10" s="1">
        <v>34381</v>
      </c>
      <c r="I10" s="16">
        <v>1037300</v>
      </c>
      <c r="K10" s="13"/>
      <c r="L10" s="203"/>
      <c r="M10" s="203"/>
    </row>
    <row r="11" spans="1:13" s="7" customFormat="1" ht="15" customHeight="1">
      <c r="A11" s="111" t="s">
        <v>355</v>
      </c>
      <c r="B11" s="1">
        <f t="shared" si="0"/>
        <v>22548</v>
      </c>
      <c r="C11" s="1">
        <v>21415</v>
      </c>
      <c r="D11" s="1">
        <v>1133</v>
      </c>
      <c r="E11" s="1">
        <v>684691</v>
      </c>
      <c r="F11" s="16">
        <v>23131086</v>
      </c>
      <c r="G11" s="17">
        <v>1746.9975164094376</v>
      </c>
      <c r="H11" s="1">
        <v>33783</v>
      </c>
      <c r="I11" s="16">
        <v>1025860</v>
      </c>
      <c r="K11" s="13"/>
      <c r="L11" s="203"/>
      <c r="M11" s="203"/>
    </row>
    <row r="12" spans="1:13" s="7" customFormat="1" ht="15" customHeight="1">
      <c r="A12" s="111" t="s">
        <v>356</v>
      </c>
      <c r="B12" s="1">
        <f t="shared" si="0"/>
        <v>23288</v>
      </c>
      <c r="C12" s="1">
        <v>22172</v>
      </c>
      <c r="D12" s="1">
        <v>1116</v>
      </c>
      <c r="E12" s="1">
        <v>705190</v>
      </c>
      <c r="F12" s="16">
        <v>23815999</v>
      </c>
      <c r="G12" s="17">
        <v>1743.0264513912746</v>
      </c>
      <c r="H12" s="1">
        <v>33772</v>
      </c>
      <c r="I12" s="16">
        <v>1022673</v>
      </c>
      <c r="K12" s="13"/>
      <c r="L12" s="203"/>
      <c r="M12" s="203"/>
    </row>
    <row r="13" spans="1:13" s="7" customFormat="1" ht="15" customHeight="1">
      <c r="A13" s="111" t="s">
        <v>357</v>
      </c>
      <c r="B13" s="1">
        <f t="shared" si="0"/>
        <v>23937</v>
      </c>
      <c r="C13" s="1">
        <v>22826</v>
      </c>
      <c r="D13" s="1">
        <v>1111</v>
      </c>
      <c r="E13" s="1">
        <v>718381</v>
      </c>
      <c r="F13" s="16">
        <v>23975559</v>
      </c>
      <c r="G13" s="17">
        <v>1735.95270919497</v>
      </c>
      <c r="H13" s="1">
        <v>33374</v>
      </c>
      <c r="I13" s="16">
        <v>1001611</v>
      </c>
      <c r="K13" s="13"/>
      <c r="L13" s="203"/>
      <c r="M13" s="203"/>
    </row>
    <row r="14" spans="1:13" s="7" customFormat="1" ht="15" customHeight="1">
      <c r="A14" s="111" t="s">
        <v>358</v>
      </c>
      <c r="B14" s="1">
        <f t="shared" si="0"/>
        <v>24559</v>
      </c>
      <c r="C14" s="1">
        <v>23469</v>
      </c>
      <c r="D14" s="1">
        <v>1090</v>
      </c>
      <c r="E14" s="1">
        <v>742096</v>
      </c>
      <c r="F14" s="16">
        <v>25573646</v>
      </c>
      <c r="G14" s="17">
        <v>1746.3129606254327</v>
      </c>
      <c r="H14" s="1">
        <v>34461</v>
      </c>
      <c r="I14" s="16">
        <v>1041315</v>
      </c>
      <c r="K14" s="13"/>
      <c r="L14" s="203"/>
      <c r="M14" s="203"/>
    </row>
    <row r="15" spans="1:13" s="7" customFormat="1" ht="15" customHeight="1">
      <c r="A15" s="111" t="s">
        <v>359</v>
      </c>
      <c r="B15" s="1">
        <f t="shared" si="0"/>
        <v>25261</v>
      </c>
      <c r="C15" s="1">
        <v>24199</v>
      </c>
      <c r="D15" s="1">
        <v>1062</v>
      </c>
      <c r="E15" s="1">
        <v>756867</v>
      </c>
      <c r="F15" s="16">
        <v>25253860</v>
      </c>
      <c r="G15" s="17">
        <v>1733.5814100787775</v>
      </c>
      <c r="H15" s="1">
        <v>33366</v>
      </c>
      <c r="I15" s="16">
        <v>999717</v>
      </c>
      <c r="K15" s="13"/>
      <c r="L15" s="203"/>
      <c r="M15" s="203"/>
    </row>
    <row r="16" spans="1:13" s="7" customFormat="1" ht="15" customHeight="1">
      <c r="A16" s="111" t="s">
        <v>490</v>
      </c>
      <c r="B16" s="1">
        <f>C16+D16</f>
        <v>25912</v>
      </c>
      <c r="C16" s="1">
        <v>24878</v>
      </c>
      <c r="D16" s="1">
        <v>1034</v>
      </c>
      <c r="E16" s="1">
        <v>777897</v>
      </c>
      <c r="F16" s="16">
        <v>26477128</v>
      </c>
      <c r="G16" s="17">
        <v>1741.9188020994134</v>
      </c>
      <c r="H16" s="1">
        <v>34037</v>
      </c>
      <c r="I16" s="16">
        <v>1021809</v>
      </c>
      <c r="K16" s="13"/>
      <c r="L16" s="203"/>
      <c r="M16" s="203"/>
    </row>
    <row r="17" spans="1:13" s="145" customFormat="1" ht="15" customHeight="1">
      <c r="A17" s="308" t="s">
        <v>549</v>
      </c>
      <c r="B17" s="309">
        <f>C17+D17</f>
        <v>26506</v>
      </c>
      <c r="C17" s="309">
        <v>25508</v>
      </c>
      <c r="D17" s="309">
        <v>998</v>
      </c>
      <c r="E17" s="309">
        <v>792760</v>
      </c>
      <c r="F17" s="258">
        <v>26806389</v>
      </c>
      <c r="G17" s="377">
        <v>1738.6553987776351</v>
      </c>
      <c r="H17" s="309">
        <v>33814</v>
      </c>
      <c r="I17" s="258">
        <v>1011333</v>
      </c>
      <c r="K17" s="201"/>
      <c r="L17" s="204"/>
      <c r="M17" s="204"/>
    </row>
    <row r="18" spans="1:13" s="145" customFormat="1" ht="15" customHeight="1">
      <c r="A18" s="308" t="s">
        <v>550</v>
      </c>
      <c r="B18" s="309">
        <f>C18+D18</f>
        <v>26941</v>
      </c>
      <c r="C18" s="309">
        <v>25979</v>
      </c>
      <c r="D18" s="309">
        <v>962</v>
      </c>
      <c r="E18" s="309">
        <v>805863</v>
      </c>
      <c r="F18" s="258">
        <v>27539911</v>
      </c>
      <c r="G18" s="377">
        <v>1740.165546935897</v>
      </c>
      <c r="H18" s="309">
        <v>34174</v>
      </c>
      <c r="I18" s="258">
        <v>1022230</v>
      </c>
      <c r="K18" s="201"/>
      <c r="L18" s="204"/>
      <c r="M18" s="204"/>
    </row>
    <row r="19" spans="1:13" s="7" customFormat="1" ht="15" customHeight="1">
      <c r="A19" s="308" t="s">
        <v>590</v>
      </c>
      <c r="B19" s="309">
        <f>C19+D19</f>
        <v>27050</v>
      </c>
      <c r="C19" s="309">
        <v>26111</v>
      </c>
      <c r="D19" s="309">
        <v>939</v>
      </c>
      <c r="E19" s="309">
        <v>763171</v>
      </c>
      <c r="F19" s="258">
        <v>26814538</v>
      </c>
      <c r="G19" s="377">
        <v>1637.8706099815158</v>
      </c>
      <c r="H19" s="309">
        <v>35136</v>
      </c>
      <c r="I19" s="258">
        <v>991295</v>
      </c>
      <c r="K19" s="13"/>
      <c r="L19" s="203"/>
      <c r="M19" s="203"/>
    </row>
    <row r="20" spans="1:13" s="145" customFormat="1" ht="15" customHeight="1">
      <c r="A20" s="321" t="s">
        <v>617</v>
      </c>
      <c r="B20" s="322">
        <f>C20+D20</f>
        <v>27173</v>
      </c>
      <c r="C20" s="322">
        <v>26242</v>
      </c>
      <c r="D20" s="322">
        <v>931</v>
      </c>
      <c r="E20" s="322">
        <v>775437</v>
      </c>
      <c r="F20" s="273">
        <v>27069830</v>
      </c>
      <c r="G20" s="378">
        <v>1661.535347587679</v>
      </c>
      <c r="H20" s="322">
        <v>34909</v>
      </c>
      <c r="I20" s="273">
        <v>996203</v>
      </c>
      <c r="K20" s="201"/>
      <c r="L20" s="204"/>
      <c r="M20" s="204"/>
    </row>
    <row r="21" spans="1:10" ht="13.5" customHeight="1">
      <c r="A21" s="7" t="s">
        <v>599</v>
      </c>
      <c r="B21" s="12"/>
      <c r="C21" s="12"/>
      <c r="D21" s="12"/>
      <c r="E21" s="12"/>
      <c r="F21" s="12"/>
      <c r="G21" s="7"/>
      <c r="H21" s="13"/>
      <c r="I21" s="14"/>
      <c r="J21" s="15"/>
    </row>
    <row r="22" ht="13.5" customHeight="1">
      <c r="A22" s="4" t="s">
        <v>485</v>
      </c>
    </row>
    <row r="23" ht="15" customHeight="1">
      <c r="A23" s="7"/>
    </row>
    <row r="24" ht="15" customHeight="1">
      <c r="A24" s="7"/>
    </row>
    <row r="25" ht="15" customHeight="1">
      <c r="A25" s="250"/>
    </row>
    <row r="26" ht="15" customHeight="1">
      <c r="A26" s="250"/>
    </row>
    <row r="27" ht="15" customHeight="1">
      <c r="A27" s="250"/>
    </row>
    <row r="28" ht="15" customHeight="1">
      <c r="A28" s="250"/>
    </row>
    <row r="29" ht="15" customHeight="1">
      <c r="A29" s="250"/>
    </row>
    <row r="30" ht="15" customHeight="1">
      <c r="A30" s="250"/>
    </row>
    <row r="31" ht="15" customHeight="1">
      <c r="A31" s="250"/>
    </row>
    <row r="32" ht="15" customHeight="1">
      <c r="A32" s="250"/>
    </row>
    <row r="33" ht="15" customHeight="1">
      <c r="A33" s="250"/>
    </row>
    <row r="34" ht="15" customHeight="1">
      <c r="A34" s="254"/>
    </row>
  </sheetData>
  <sheetProtection/>
  <mergeCells count="11">
    <mergeCell ref="A1:I1"/>
    <mergeCell ref="G4:G6"/>
    <mergeCell ref="H4:H6"/>
    <mergeCell ref="I4:I6"/>
    <mergeCell ref="B5:B6"/>
    <mergeCell ref="C5:C6"/>
    <mergeCell ref="D5:D6"/>
    <mergeCell ref="B4:D4"/>
    <mergeCell ref="A4:A6"/>
    <mergeCell ref="E4:E6"/>
    <mergeCell ref="F4:F6"/>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Q22"/>
  <sheetViews>
    <sheetView showGridLines="0" zoomScalePageLayoutView="0" workbookViewId="0" topLeftCell="A1">
      <pane xSplit="1" ySplit="2" topLeftCell="B3" activePane="bottomRight" state="frozen"/>
      <selection pane="topLeft" activeCell="A1" sqref="A1:L1"/>
      <selection pane="topRight" activeCell="A1" sqref="A1:L1"/>
      <selection pane="bottomLeft" activeCell="A1" sqref="A1:L1"/>
      <selection pane="bottomRight" activeCell="A1" sqref="A1:I1"/>
    </sheetView>
  </sheetViews>
  <sheetFormatPr defaultColWidth="8.875" defaultRowHeight="13.5" customHeight="1"/>
  <cols>
    <col min="1" max="1" width="15.625" style="4" customWidth="1"/>
    <col min="2" max="2" width="8.625" style="4" customWidth="1"/>
    <col min="3" max="3" width="10.625" style="4" customWidth="1"/>
    <col min="4" max="4" width="8.625" style="4" customWidth="1"/>
    <col min="5" max="5" width="10.625" style="4" customWidth="1"/>
    <col min="6" max="6" width="8.625" style="4" customWidth="1"/>
    <col min="7" max="7" width="10.625" style="4" customWidth="1"/>
    <col min="8" max="8" width="8.625" style="4" customWidth="1"/>
    <col min="9" max="9" width="10.625" style="4" customWidth="1"/>
    <col min="10" max="10" width="8.625" style="4" customWidth="1"/>
    <col min="11" max="11" width="10.625" style="4" customWidth="1"/>
    <col min="12" max="12" width="8.625" style="4" customWidth="1"/>
    <col min="13" max="13" width="10.625" style="4" customWidth="1"/>
    <col min="14" max="14" width="8.625" style="4" customWidth="1"/>
    <col min="15" max="15" width="10.625" style="4" customWidth="1"/>
    <col min="16" max="16" width="8.625" style="4" customWidth="1"/>
    <col min="17" max="17" width="10.625" style="4" customWidth="1"/>
    <col min="18" max="16384" width="8.875" style="4" customWidth="1"/>
  </cols>
  <sheetData>
    <row r="1" spans="1:13" ht="19.5" customHeight="1">
      <c r="A1" s="663" t="s">
        <v>439</v>
      </c>
      <c r="B1" s="663"/>
      <c r="C1" s="663"/>
      <c r="D1" s="663"/>
      <c r="E1" s="663"/>
      <c r="F1" s="663"/>
      <c r="G1" s="663"/>
      <c r="H1" s="663"/>
      <c r="I1" s="663"/>
      <c r="J1" s="11"/>
      <c r="K1" s="11"/>
      <c r="L1" s="11"/>
      <c r="M1" s="11"/>
    </row>
    <row r="2" spans="1:13" ht="13.5" customHeight="1">
      <c r="A2" s="4" t="s">
        <v>627</v>
      </c>
      <c r="J2" s="7"/>
      <c r="K2" s="7"/>
      <c r="L2" s="7"/>
      <c r="M2" s="7"/>
    </row>
    <row r="3" spans="1:17" ht="15" customHeight="1">
      <c r="A3" s="420" t="s">
        <v>125</v>
      </c>
      <c r="B3" s="665" t="s">
        <v>141</v>
      </c>
      <c r="C3" s="665"/>
      <c r="D3" s="665" t="s">
        <v>203</v>
      </c>
      <c r="E3" s="665"/>
      <c r="F3" s="665" t="s">
        <v>202</v>
      </c>
      <c r="G3" s="665"/>
      <c r="H3" s="665" t="s">
        <v>201</v>
      </c>
      <c r="I3" s="666"/>
      <c r="J3" s="671" t="s">
        <v>200</v>
      </c>
      <c r="K3" s="671"/>
      <c r="L3" s="680" t="s">
        <v>477</v>
      </c>
      <c r="M3" s="681"/>
      <c r="N3" s="671" t="s">
        <v>478</v>
      </c>
      <c r="O3" s="682"/>
      <c r="P3" s="682" t="s">
        <v>199</v>
      </c>
      <c r="Q3" s="683"/>
    </row>
    <row r="4" spans="1:17" ht="15" customHeight="1">
      <c r="A4" s="422"/>
      <c r="B4" s="150" t="s">
        <v>192</v>
      </c>
      <c r="C4" s="150" t="s">
        <v>60</v>
      </c>
      <c r="D4" s="150" t="s">
        <v>192</v>
      </c>
      <c r="E4" s="150" t="s">
        <v>60</v>
      </c>
      <c r="F4" s="150" t="s">
        <v>192</v>
      </c>
      <c r="G4" s="150" t="s">
        <v>60</v>
      </c>
      <c r="H4" s="150" t="s">
        <v>192</v>
      </c>
      <c r="I4" s="152" t="s">
        <v>60</v>
      </c>
      <c r="J4" s="261" t="s">
        <v>192</v>
      </c>
      <c r="K4" s="261" t="s">
        <v>60</v>
      </c>
      <c r="L4" s="302" t="s">
        <v>488</v>
      </c>
      <c r="M4" s="301" t="s">
        <v>60</v>
      </c>
      <c r="N4" s="261" t="s">
        <v>192</v>
      </c>
      <c r="O4" s="261" t="s">
        <v>60</v>
      </c>
      <c r="P4" s="261" t="s">
        <v>192</v>
      </c>
      <c r="Q4" s="301" t="s">
        <v>60</v>
      </c>
    </row>
    <row r="5" spans="1:17" s="7" customFormat="1" ht="15" customHeight="1">
      <c r="A5" s="111" t="s">
        <v>426</v>
      </c>
      <c r="B5" s="1">
        <f>SUM(D5,F5,H5,J5,L5,N5,P5)</f>
        <v>533338</v>
      </c>
      <c r="C5" s="1">
        <v>17618858</v>
      </c>
      <c r="D5" s="1">
        <v>18955</v>
      </c>
      <c r="E5" s="1">
        <v>9189281</v>
      </c>
      <c r="F5" s="1">
        <v>286995</v>
      </c>
      <c r="G5" s="1">
        <v>4409680</v>
      </c>
      <c r="H5" s="1">
        <v>23192</v>
      </c>
      <c r="I5" s="16">
        <v>422408</v>
      </c>
      <c r="J5" s="1">
        <v>179201</v>
      </c>
      <c r="K5" s="1">
        <v>2835296</v>
      </c>
      <c r="L5" s="1">
        <v>17681</v>
      </c>
      <c r="M5" s="16">
        <v>664482</v>
      </c>
      <c r="N5" s="1">
        <v>134</v>
      </c>
      <c r="O5" s="1">
        <v>8297</v>
      </c>
      <c r="P5" s="1">
        <v>7180</v>
      </c>
      <c r="Q5" s="16">
        <v>89415</v>
      </c>
    </row>
    <row r="6" spans="1:17" s="7" customFormat="1" ht="15" customHeight="1">
      <c r="A6" s="111" t="s">
        <v>352</v>
      </c>
      <c r="B6" s="1">
        <f aca="true" t="shared" si="0" ref="B6:B18">SUM(D6,F6,H6,J6,L6,N6,P6)</f>
        <v>613740</v>
      </c>
      <c r="C6" s="1">
        <v>20074271</v>
      </c>
      <c r="D6" s="1">
        <v>20818</v>
      </c>
      <c r="E6" s="1">
        <v>10184373</v>
      </c>
      <c r="F6" s="1">
        <v>326557</v>
      </c>
      <c r="G6" s="1">
        <v>5064706</v>
      </c>
      <c r="H6" s="1">
        <v>27883</v>
      </c>
      <c r="I6" s="16">
        <v>494918</v>
      </c>
      <c r="J6" s="1">
        <v>210472</v>
      </c>
      <c r="K6" s="1">
        <v>3481574</v>
      </c>
      <c r="L6" s="1">
        <v>19537</v>
      </c>
      <c r="M6" s="16">
        <v>731880</v>
      </c>
      <c r="N6" s="1">
        <v>198</v>
      </c>
      <c r="O6" s="1">
        <v>13679</v>
      </c>
      <c r="P6" s="1">
        <v>8275</v>
      </c>
      <c r="Q6" s="16">
        <v>103141</v>
      </c>
    </row>
    <row r="7" spans="1:17" s="7" customFormat="1" ht="15" customHeight="1">
      <c r="A7" s="111" t="s">
        <v>353</v>
      </c>
      <c r="B7" s="1">
        <f t="shared" si="0"/>
        <v>653846</v>
      </c>
      <c r="C7" s="1">
        <v>21425067</v>
      </c>
      <c r="D7" s="1">
        <v>21651</v>
      </c>
      <c r="E7" s="1">
        <v>10940557</v>
      </c>
      <c r="F7" s="1">
        <v>315964</v>
      </c>
      <c r="G7" s="1">
        <v>4595900</v>
      </c>
      <c r="H7" s="1">
        <v>30683</v>
      </c>
      <c r="I7" s="16">
        <v>558173</v>
      </c>
      <c r="J7" s="1">
        <v>255866</v>
      </c>
      <c r="K7" s="1">
        <v>4445975</v>
      </c>
      <c r="L7" s="1">
        <v>20432</v>
      </c>
      <c r="M7" s="16">
        <v>751570</v>
      </c>
      <c r="N7" s="1">
        <v>241</v>
      </c>
      <c r="O7" s="1">
        <v>19460</v>
      </c>
      <c r="P7" s="1">
        <v>9009</v>
      </c>
      <c r="Q7" s="16">
        <v>113432</v>
      </c>
    </row>
    <row r="8" spans="1:17" s="7" customFormat="1" ht="15" customHeight="1">
      <c r="A8" s="111" t="s">
        <v>354</v>
      </c>
      <c r="B8" s="1">
        <f t="shared" si="0"/>
        <v>677775</v>
      </c>
      <c r="C8" s="1">
        <v>22599645</v>
      </c>
      <c r="D8" s="1">
        <v>21771</v>
      </c>
      <c r="E8" s="1">
        <v>11572328</v>
      </c>
      <c r="F8" s="1">
        <v>324250</v>
      </c>
      <c r="G8" s="1">
        <v>4693003</v>
      </c>
      <c r="H8" s="1">
        <v>33860</v>
      </c>
      <c r="I8" s="16">
        <v>592306</v>
      </c>
      <c r="J8" s="1">
        <v>267623</v>
      </c>
      <c r="K8" s="1">
        <v>4863218</v>
      </c>
      <c r="L8" s="1">
        <v>20439</v>
      </c>
      <c r="M8" s="16">
        <v>739930</v>
      </c>
      <c r="N8" s="1">
        <v>307</v>
      </c>
      <c r="O8" s="1">
        <v>21540</v>
      </c>
      <c r="P8" s="1">
        <v>9525</v>
      </c>
      <c r="Q8" s="16">
        <v>117318</v>
      </c>
    </row>
    <row r="9" spans="1:17" s="7" customFormat="1" ht="15" customHeight="1">
      <c r="A9" s="111" t="s">
        <v>355</v>
      </c>
      <c r="B9" s="1">
        <f t="shared" si="0"/>
        <v>705104</v>
      </c>
      <c r="C9" s="1">
        <v>23131086</v>
      </c>
      <c r="D9" s="1">
        <v>21772</v>
      </c>
      <c r="E9" s="1">
        <v>11797338</v>
      </c>
      <c r="F9" s="1">
        <v>336127</v>
      </c>
      <c r="G9" s="1">
        <v>4827435</v>
      </c>
      <c r="H9" s="1">
        <v>36014</v>
      </c>
      <c r="I9" s="16">
        <v>605829</v>
      </c>
      <c r="J9" s="1">
        <v>281084</v>
      </c>
      <c r="K9" s="1">
        <v>5021765</v>
      </c>
      <c r="L9" s="1">
        <v>20413</v>
      </c>
      <c r="M9" s="16">
        <v>734090</v>
      </c>
      <c r="N9" s="1">
        <v>438</v>
      </c>
      <c r="O9" s="1">
        <v>35849</v>
      </c>
      <c r="P9" s="1">
        <v>9256</v>
      </c>
      <c r="Q9" s="16">
        <v>108780</v>
      </c>
    </row>
    <row r="10" spans="1:17" s="7" customFormat="1" ht="15" customHeight="1">
      <c r="A10" s="111" t="s">
        <v>356</v>
      </c>
      <c r="B10" s="1">
        <f t="shared" si="0"/>
        <v>725677</v>
      </c>
      <c r="C10" s="1">
        <v>23815999</v>
      </c>
      <c r="D10" s="1">
        <v>21668</v>
      </c>
      <c r="E10" s="1">
        <v>11903489</v>
      </c>
      <c r="F10" s="1">
        <v>344842</v>
      </c>
      <c r="G10" s="1">
        <v>5037288</v>
      </c>
      <c r="H10" s="1">
        <v>39406</v>
      </c>
      <c r="I10" s="16">
        <v>663277</v>
      </c>
      <c r="J10" s="1">
        <v>289485</v>
      </c>
      <c r="K10" s="1">
        <v>5339901</v>
      </c>
      <c r="L10" s="1">
        <v>20487</v>
      </c>
      <c r="M10" s="16">
        <v>727326</v>
      </c>
      <c r="N10" s="1">
        <v>421</v>
      </c>
      <c r="O10" s="1">
        <v>37099</v>
      </c>
      <c r="P10" s="1">
        <v>9368</v>
      </c>
      <c r="Q10" s="16">
        <v>107619</v>
      </c>
    </row>
    <row r="11" spans="1:17" s="7" customFormat="1" ht="15" customHeight="1">
      <c r="A11" s="111" t="s">
        <v>357</v>
      </c>
      <c r="B11" s="1">
        <f t="shared" si="0"/>
        <v>738649</v>
      </c>
      <c r="C11" s="1">
        <v>23975559</v>
      </c>
      <c r="D11" s="1">
        <v>21518</v>
      </c>
      <c r="E11" s="1">
        <v>11823083</v>
      </c>
      <c r="F11" s="1">
        <v>351561</v>
      </c>
      <c r="G11" s="1">
        <v>5274077</v>
      </c>
      <c r="H11" s="1">
        <v>42456</v>
      </c>
      <c r="I11" s="16">
        <v>703517</v>
      </c>
      <c r="J11" s="1">
        <v>293287</v>
      </c>
      <c r="K11" s="1">
        <v>5330786</v>
      </c>
      <c r="L11" s="1">
        <v>20268</v>
      </c>
      <c r="M11" s="16">
        <v>693926</v>
      </c>
      <c r="N11" s="1">
        <v>607</v>
      </c>
      <c r="O11" s="1">
        <v>46134</v>
      </c>
      <c r="P11" s="1">
        <v>8952</v>
      </c>
      <c r="Q11" s="16">
        <v>104036</v>
      </c>
    </row>
    <row r="12" spans="1:17" s="7" customFormat="1" ht="15" customHeight="1">
      <c r="A12" s="111" t="s">
        <v>358</v>
      </c>
      <c r="B12" s="1">
        <f t="shared" si="0"/>
        <v>762946</v>
      </c>
      <c r="C12" s="1">
        <v>25573646</v>
      </c>
      <c r="D12" s="1">
        <v>22200</v>
      </c>
      <c r="E12" s="1">
        <v>12586178</v>
      </c>
      <c r="F12" s="1">
        <v>362027</v>
      </c>
      <c r="G12" s="1">
        <v>5617574</v>
      </c>
      <c r="H12" s="1">
        <v>44650</v>
      </c>
      <c r="I12" s="16">
        <v>722222</v>
      </c>
      <c r="J12" s="1">
        <v>303484</v>
      </c>
      <c r="K12" s="1">
        <v>5784131</v>
      </c>
      <c r="L12" s="1">
        <v>20850</v>
      </c>
      <c r="M12" s="16">
        <v>699375</v>
      </c>
      <c r="N12" s="1">
        <v>799</v>
      </c>
      <c r="O12" s="1">
        <v>58612</v>
      </c>
      <c r="P12" s="1">
        <v>8936</v>
      </c>
      <c r="Q12" s="16">
        <v>105553</v>
      </c>
    </row>
    <row r="13" spans="1:17" s="7" customFormat="1" ht="15" customHeight="1">
      <c r="A13" s="111" t="s">
        <v>359</v>
      </c>
      <c r="B13" s="1">
        <f t="shared" si="0"/>
        <v>778180</v>
      </c>
      <c r="C13" s="1">
        <v>25253860</v>
      </c>
      <c r="D13" s="1">
        <v>22543</v>
      </c>
      <c r="E13" s="1">
        <v>12426685</v>
      </c>
      <c r="F13" s="1">
        <v>368811</v>
      </c>
      <c r="G13" s="1">
        <v>5656609</v>
      </c>
      <c r="H13" s="1">
        <v>46566</v>
      </c>
      <c r="I13" s="16">
        <v>743270</v>
      </c>
      <c r="J13" s="1">
        <v>309668</v>
      </c>
      <c r="K13" s="1">
        <v>5559148</v>
      </c>
      <c r="L13" s="1">
        <v>21313</v>
      </c>
      <c r="M13" s="16">
        <v>687056</v>
      </c>
      <c r="N13" s="1">
        <v>928</v>
      </c>
      <c r="O13" s="1">
        <v>75034</v>
      </c>
      <c r="P13" s="1">
        <v>8351</v>
      </c>
      <c r="Q13" s="16">
        <v>106057</v>
      </c>
    </row>
    <row r="14" spans="1:17" s="7" customFormat="1" ht="15" customHeight="1">
      <c r="A14" s="111" t="s">
        <v>490</v>
      </c>
      <c r="B14" s="1">
        <f t="shared" si="0"/>
        <v>800133</v>
      </c>
      <c r="C14" s="1">
        <v>26477128</v>
      </c>
      <c r="D14" s="1">
        <v>23359</v>
      </c>
      <c r="E14" s="1">
        <v>13139042</v>
      </c>
      <c r="F14" s="1">
        <v>377412</v>
      </c>
      <c r="G14" s="1">
        <v>5904036</v>
      </c>
      <c r="H14" s="1">
        <v>50595</v>
      </c>
      <c r="I14" s="16">
        <v>815221</v>
      </c>
      <c r="J14" s="1">
        <v>316853</v>
      </c>
      <c r="K14" s="1">
        <v>5681533</v>
      </c>
      <c r="L14" s="1">
        <v>22236</v>
      </c>
      <c r="M14" s="16">
        <v>714388</v>
      </c>
      <c r="N14" s="1">
        <v>1204</v>
      </c>
      <c r="O14" s="1">
        <v>109884</v>
      </c>
      <c r="P14" s="1">
        <v>8474</v>
      </c>
      <c r="Q14" s="16">
        <v>113023</v>
      </c>
    </row>
    <row r="15" spans="1:17" s="145" customFormat="1" ht="15" customHeight="1">
      <c r="A15" s="308" t="s">
        <v>551</v>
      </c>
      <c r="B15" s="309">
        <f t="shared" si="0"/>
        <v>815476</v>
      </c>
      <c r="C15" s="309">
        <v>26806389</v>
      </c>
      <c r="D15" s="309">
        <v>23989</v>
      </c>
      <c r="E15" s="309">
        <v>13617825</v>
      </c>
      <c r="F15" s="309">
        <v>384287</v>
      </c>
      <c r="G15" s="309">
        <v>5959057</v>
      </c>
      <c r="H15" s="309">
        <v>52572</v>
      </c>
      <c r="I15" s="258">
        <v>816814</v>
      </c>
      <c r="J15" s="309">
        <v>322397</v>
      </c>
      <c r="K15" s="309">
        <v>5430987</v>
      </c>
      <c r="L15" s="309">
        <v>22716</v>
      </c>
      <c r="M15" s="309">
        <v>718532</v>
      </c>
      <c r="N15" s="309">
        <v>1479</v>
      </c>
      <c r="O15" s="309">
        <v>145720</v>
      </c>
      <c r="P15" s="309">
        <v>8036</v>
      </c>
      <c r="Q15" s="258">
        <v>117456</v>
      </c>
    </row>
    <row r="16" spans="1:17" s="7" customFormat="1" ht="15" customHeight="1">
      <c r="A16" s="308" t="s">
        <v>550</v>
      </c>
      <c r="B16" s="309">
        <f t="shared" si="0"/>
        <v>828820</v>
      </c>
      <c r="C16" s="309">
        <v>27539911</v>
      </c>
      <c r="D16" s="309">
        <v>24186</v>
      </c>
      <c r="E16" s="309">
        <v>13870295</v>
      </c>
      <c r="F16" s="309">
        <v>389484</v>
      </c>
      <c r="G16" s="309">
        <v>6301652</v>
      </c>
      <c r="H16" s="309">
        <v>55148</v>
      </c>
      <c r="I16" s="258">
        <v>836124</v>
      </c>
      <c r="J16" s="309">
        <v>326545</v>
      </c>
      <c r="K16" s="309">
        <v>5483119</v>
      </c>
      <c r="L16" s="309">
        <v>22957</v>
      </c>
      <c r="M16" s="309">
        <v>726486</v>
      </c>
      <c r="N16" s="309">
        <v>1751</v>
      </c>
      <c r="O16" s="309">
        <v>185758</v>
      </c>
      <c r="P16" s="309">
        <v>8749</v>
      </c>
      <c r="Q16" s="258">
        <v>136477</v>
      </c>
    </row>
    <row r="17" spans="1:17" s="7" customFormat="1" ht="15" customHeight="1">
      <c r="A17" s="308" t="s">
        <v>590</v>
      </c>
      <c r="B17" s="309">
        <f t="shared" si="0"/>
        <v>784835</v>
      </c>
      <c r="C17" s="309">
        <v>26814538</v>
      </c>
      <c r="D17" s="309">
        <v>23117</v>
      </c>
      <c r="E17" s="309">
        <v>13605416</v>
      </c>
      <c r="F17" s="309">
        <v>370010</v>
      </c>
      <c r="G17" s="309">
        <v>6077909</v>
      </c>
      <c r="H17" s="309">
        <v>49917</v>
      </c>
      <c r="I17" s="258">
        <v>814840</v>
      </c>
      <c r="J17" s="309">
        <v>310512</v>
      </c>
      <c r="K17" s="309">
        <v>5254349</v>
      </c>
      <c r="L17" s="309">
        <v>21664</v>
      </c>
      <c r="M17" s="309">
        <v>706832</v>
      </c>
      <c r="N17" s="309">
        <v>1912</v>
      </c>
      <c r="O17" s="309">
        <v>224368</v>
      </c>
      <c r="P17" s="309">
        <v>7703</v>
      </c>
      <c r="Q17" s="258">
        <v>130823</v>
      </c>
    </row>
    <row r="18" spans="1:17" s="145" customFormat="1" ht="15" customHeight="1">
      <c r="A18" s="321" t="s">
        <v>617</v>
      </c>
      <c r="B18" s="322">
        <f t="shared" si="0"/>
        <v>796821</v>
      </c>
      <c r="C18" s="322">
        <v>27069830</v>
      </c>
      <c r="D18" s="322">
        <v>22697</v>
      </c>
      <c r="E18" s="322">
        <v>13647580</v>
      </c>
      <c r="F18" s="322">
        <v>375313</v>
      </c>
      <c r="G18" s="322">
        <v>6348310</v>
      </c>
      <c r="H18" s="322">
        <v>53479</v>
      </c>
      <c r="I18" s="273">
        <v>840925</v>
      </c>
      <c r="J18" s="322">
        <v>313658</v>
      </c>
      <c r="K18" s="322">
        <v>5144788</v>
      </c>
      <c r="L18" s="322">
        <v>21384</v>
      </c>
      <c r="M18" s="322">
        <v>692151</v>
      </c>
      <c r="N18" s="322">
        <v>1964</v>
      </c>
      <c r="O18" s="322">
        <v>256122</v>
      </c>
      <c r="P18" s="322">
        <v>8326</v>
      </c>
      <c r="Q18" s="273">
        <v>139955</v>
      </c>
    </row>
    <row r="19" ht="13.5" customHeight="1">
      <c r="A19" s="7" t="s">
        <v>599</v>
      </c>
    </row>
    <row r="20" ht="13.5" customHeight="1">
      <c r="A20" s="18" t="s">
        <v>486</v>
      </c>
    </row>
    <row r="21" ht="13.5" customHeight="1">
      <c r="A21" s="4" t="s">
        <v>489</v>
      </c>
    </row>
    <row r="22" ht="13.5" customHeight="1">
      <c r="A22" s="4" t="s">
        <v>487</v>
      </c>
    </row>
  </sheetData>
  <sheetProtection/>
  <mergeCells count="10">
    <mergeCell ref="L3:M3"/>
    <mergeCell ref="N3:O3"/>
    <mergeCell ref="P3:Q3"/>
    <mergeCell ref="A1:I1"/>
    <mergeCell ref="A3:A4"/>
    <mergeCell ref="B3:C3"/>
    <mergeCell ref="D3:E3"/>
    <mergeCell ref="F3:G3"/>
    <mergeCell ref="J3:K3"/>
    <mergeCell ref="H3:I3"/>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I21"/>
  <sheetViews>
    <sheetView showGridLines="0" zoomScalePageLayoutView="0" workbookViewId="0" topLeftCell="A1">
      <pane xSplit="1" ySplit="4" topLeftCell="B5" activePane="bottomRight" state="frozen"/>
      <selection pane="topLeft" activeCell="A1" sqref="A1:L1"/>
      <selection pane="topRight" activeCell="A1" sqref="A1:L1"/>
      <selection pane="bottomLeft" activeCell="A1" sqref="A1:L1"/>
      <selection pane="bottomRight" activeCell="A1" sqref="A1:I1"/>
    </sheetView>
  </sheetViews>
  <sheetFormatPr defaultColWidth="8.875" defaultRowHeight="13.5" customHeight="1"/>
  <cols>
    <col min="1" max="1" width="15.625" style="4" customWidth="1"/>
    <col min="2" max="2" width="8.00390625" style="4" customWidth="1"/>
    <col min="3" max="3" width="11.125" style="4" customWidth="1"/>
    <col min="4" max="4" width="8.00390625" style="4" customWidth="1"/>
    <col min="5" max="5" width="11.125" style="4" customWidth="1"/>
    <col min="6" max="6" width="8.00390625" style="4" customWidth="1"/>
    <col min="7" max="7" width="11.00390625" style="4" customWidth="1"/>
    <col min="8" max="8" width="8.00390625" style="4" customWidth="1"/>
    <col min="9" max="9" width="11.125" style="4" customWidth="1"/>
    <col min="10" max="10" width="8.00390625" style="4" customWidth="1"/>
    <col min="11" max="11" width="11.125" style="4" customWidth="1"/>
    <col min="12" max="12" width="7.125" style="4" customWidth="1"/>
    <col min="13" max="13" width="8.625" style="4" customWidth="1"/>
    <col min="14" max="16384" width="8.875" style="4" customWidth="1"/>
  </cols>
  <sheetData>
    <row r="1" spans="1:9" ht="19.5" customHeight="1">
      <c r="A1" s="663" t="s">
        <v>440</v>
      </c>
      <c r="B1" s="663"/>
      <c r="C1" s="663"/>
      <c r="D1" s="663"/>
      <c r="E1" s="663"/>
      <c r="F1" s="663"/>
      <c r="G1" s="663"/>
      <c r="H1" s="663"/>
      <c r="I1" s="663"/>
    </row>
    <row r="2" ht="13.5" customHeight="1">
      <c r="A2" s="4" t="s">
        <v>627</v>
      </c>
    </row>
    <row r="3" spans="1:9" ht="15" customHeight="1">
      <c r="A3" s="420" t="s">
        <v>125</v>
      </c>
      <c r="B3" s="665" t="s">
        <v>141</v>
      </c>
      <c r="C3" s="665"/>
      <c r="D3" s="438" t="s">
        <v>479</v>
      </c>
      <c r="E3" s="439"/>
      <c r="F3" s="423" t="s">
        <v>480</v>
      </c>
      <c r="G3" s="684"/>
      <c r="H3" s="685"/>
      <c r="I3" s="685"/>
    </row>
    <row r="4" spans="1:9" ht="15" customHeight="1">
      <c r="A4" s="422"/>
      <c r="B4" s="150" t="s">
        <v>192</v>
      </c>
      <c r="C4" s="150" t="s">
        <v>60</v>
      </c>
      <c r="D4" s="150" t="s">
        <v>192</v>
      </c>
      <c r="E4" s="150" t="s">
        <v>60</v>
      </c>
      <c r="F4" s="150" t="s">
        <v>192</v>
      </c>
      <c r="G4" s="152" t="s">
        <v>60</v>
      </c>
      <c r="H4" s="299"/>
      <c r="I4" s="299"/>
    </row>
    <row r="5" spans="1:9" s="7" customFormat="1" ht="15" customHeight="1">
      <c r="A5" s="111" t="s">
        <v>426</v>
      </c>
      <c r="B5" s="1">
        <f>SUM(D5,F5)</f>
        <v>30609</v>
      </c>
      <c r="C5" s="1">
        <f>SUM(E5,G5)</f>
        <v>599560</v>
      </c>
      <c r="D5" s="1">
        <v>30609</v>
      </c>
      <c r="E5" s="1">
        <v>599560</v>
      </c>
      <c r="F5" s="1">
        <v>0</v>
      </c>
      <c r="G5" s="16">
        <v>0</v>
      </c>
      <c r="H5" s="3"/>
      <c r="I5" s="3"/>
    </row>
    <row r="6" spans="1:9" s="7" customFormat="1" ht="15" customHeight="1">
      <c r="A6" s="111" t="s">
        <v>352</v>
      </c>
      <c r="B6" s="1">
        <f aca="true" t="shared" si="0" ref="B6:B13">SUM(D6,F6)</f>
        <v>42345</v>
      </c>
      <c r="C6" s="1">
        <f aca="true" t="shared" si="1" ref="C6:C13">SUM(E6,G6)</f>
        <v>734877</v>
      </c>
      <c r="D6" s="1">
        <v>41631</v>
      </c>
      <c r="E6" s="1">
        <v>723441</v>
      </c>
      <c r="F6" s="1">
        <v>714</v>
      </c>
      <c r="G6" s="16">
        <v>11436</v>
      </c>
      <c r="H6" s="3"/>
      <c r="I6" s="3"/>
    </row>
    <row r="7" spans="1:9" s="7" customFormat="1" ht="15" customHeight="1">
      <c r="A7" s="111" t="s">
        <v>353</v>
      </c>
      <c r="B7" s="1">
        <f t="shared" si="0"/>
        <v>46011</v>
      </c>
      <c r="C7" s="1">
        <f t="shared" si="1"/>
        <v>816878</v>
      </c>
      <c r="D7" s="1">
        <v>45144</v>
      </c>
      <c r="E7" s="1">
        <v>805581</v>
      </c>
      <c r="F7" s="1">
        <v>867</v>
      </c>
      <c r="G7" s="16">
        <v>11297</v>
      </c>
      <c r="H7" s="3"/>
      <c r="I7" s="3"/>
    </row>
    <row r="8" spans="1:9" s="7" customFormat="1" ht="15" customHeight="1">
      <c r="A8" s="111" t="s">
        <v>354</v>
      </c>
      <c r="B8" s="1">
        <f t="shared" si="0"/>
        <v>48476</v>
      </c>
      <c r="C8" s="1">
        <f t="shared" si="1"/>
        <v>879765</v>
      </c>
      <c r="D8" s="1">
        <v>47976</v>
      </c>
      <c r="E8" s="1">
        <v>873469</v>
      </c>
      <c r="F8" s="1">
        <v>500</v>
      </c>
      <c r="G8" s="16">
        <v>6296</v>
      </c>
      <c r="H8" s="3"/>
      <c r="I8" s="3"/>
    </row>
    <row r="9" spans="1:9" s="7" customFormat="1" ht="15" customHeight="1">
      <c r="A9" s="111" t="s">
        <v>355</v>
      </c>
      <c r="B9" s="1">
        <f t="shared" si="0"/>
        <v>53686</v>
      </c>
      <c r="C9" s="1">
        <f t="shared" si="1"/>
        <v>918819</v>
      </c>
      <c r="D9" s="1">
        <v>51607</v>
      </c>
      <c r="E9" s="1">
        <v>892455</v>
      </c>
      <c r="F9" s="1">
        <v>2079</v>
      </c>
      <c r="G9" s="16">
        <v>26364</v>
      </c>
      <c r="H9" s="3"/>
      <c r="I9" s="3"/>
    </row>
    <row r="10" spans="1:9" s="7" customFormat="1" ht="15" customHeight="1">
      <c r="A10" s="111" t="s">
        <v>356</v>
      </c>
      <c r="B10" s="1">
        <f t="shared" si="0"/>
        <v>55207</v>
      </c>
      <c r="C10" s="1">
        <f t="shared" si="1"/>
        <v>938508</v>
      </c>
      <c r="D10" s="1">
        <v>54021</v>
      </c>
      <c r="E10" s="1">
        <v>923860</v>
      </c>
      <c r="F10" s="1">
        <v>1186</v>
      </c>
      <c r="G10" s="16">
        <v>14648</v>
      </c>
      <c r="H10" s="3"/>
      <c r="I10" s="3"/>
    </row>
    <row r="11" spans="1:9" s="7" customFormat="1" ht="15" customHeight="1">
      <c r="A11" s="111" t="s">
        <v>357</v>
      </c>
      <c r="B11" s="1">
        <f t="shared" si="0"/>
        <v>56820</v>
      </c>
      <c r="C11" s="1">
        <f t="shared" si="1"/>
        <v>956581</v>
      </c>
      <c r="D11" s="1">
        <v>55323</v>
      </c>
      <c r="E11" s="1">
        <v>938154</v>
      </c>
      <c r="F11" s="1">
        <v>1497</v>
      </c>
      <c r="G11" s="16">
        <v>18427</v>
      </c>
      <c r="H11" s="3"/>
      <c r="I11" s="3"/>
    </row>
    <row r="12" spans="1:9" s="7" customFormat="1" ht="15" customHeight="1">
      <c r="A12" s="111" t="s">
        <v>358</v>
      </c>
      <c r="B12" s="1">
        <f t="shared" si="0"/>
        <v>61370</v>
      </c>
      <c r="C12" s="1">
        <f t="shared" si="1"/>
        <v>1069830</v>
      </c>
      <c r="D12" s="1">
        <v>59776</v>
      </c>
      <c r="E12" s="1">
        <v>1050945</v>
      </c>
      <c r="F12" s="1">
        <v>1594</v>
      </c>
      <c r="G12" s="16">
        <v>18885</v>
      </c>
      <c r="H12" s="3"/>
      <c r="I12" s="3"/>
    </row>
    <row r="13" spans="1:9" s="7" customFormat="1" ht="15" customHeight="1">
      <c r="A13" s="111" t="s">
        <v>359</v>
      </c>
      <c r="B13" s="1">
        <f t="shared" si="0"/>
        <v>60114</v>
      </c>
      <c r="C13" s="1">
        <f t="shared" si="1"/>
        <v>1040772</v>
      </c>
      <c r="D13" s="1">
        <v>58534</v>
      </c>
      <c r="E13" s="1">
        <v>1022184</v>
      </c>
      <c r="F13" s="1">
        <v>1580</v>
      </c>
      <c r="G13" s="16">
        <v>18588</v>
      </c>
      <c r="H13" s="3"/>
      <c r="I13" s="3"/>
    </row>
    <row r="14" spans="1:9" s="7" customFormat="1" ht="15" customHeight="1">
      <c r="A14" s="111" t="s">
        <v>490</v>
      </c>
      <c r="B14" s="1">
        <f aca="true" t="shared" si="2" ref="B14:C18">SUM(D14,F14)</f>
        <v>61686</v>
      </c>
      <c r="C14" s="1">
        <f t="shared" si="2"/>
        <v>1108602</v>
      </c>
      <c r="D14" s="1">
        <v>59836</v>
      </c>
      <c r="E14" s="1">
        <v>1085494</v>
      </c>
      <c r="F14" s="1">
        <v>1850</v>
      </c>
      <c r="G14" s="16">
        <v>23108</v>
      </c>
      <c r="H14" s="3"/>
      <c r="I14" s="3"/>
    </row>
    <row r="15" spans="1:9" s="145" customFormat="1" ht="15" customHeight="1">
      <c r="A15" s="308" t="s">
        <v>549</v>
      </c>
      <c r="B15" s="309">
        <f t="shared" si="2"/>
        <v>58042</v>
      </c>
      <c r="C15" s="309">
        <f t="shared" si="2"/>
        <v>1064820</v>
      </c>
      <c r="D15" s="309">
        <v>57593</v>
      </c>
      <c r="E15" s="309">
        <v>1059313</v>
      </c>
      <c r="F15" s="309">
        <v>449</v>
      </c>
      <c r="G15" s="258">
        <v>5507</v>
      </c>
      <c r="H15" s="146"/>
      <c r="I15" s="146"/>
    </row>
    <row r="16" spans="1:9" s="145" customFormat="1" ht="15" customHeight="1">
      <c r="A16" s="308" t="s">
        <v>550</v>
      </c>
      <c r="B16" s="309">
        <f>SUM(D16,F16)</f>
        <v>60940</v>
      </c>
      <c r="C16" s="309">
        <f>SUM(E16,G16)</f>
        <v>1138047</v>
      </c>
      <c r="D16" s="309">
        <v>59075</v>
      </c>
      <c r="E16" s="309">
        <v>1113836</v>
      </c>
      <c r="F16" s="309">
        <v>1865</v>
      </c>
      <c r="G16" s="258">
        <v>24211</v>
      </c>
      <c r="H16" s="146"/>
      <c r="I16" s="146"/>
    </row>
    <row r="17" spans="1:9" s="7" customFormat="1" ht="15" customHeight="1">
      <c r="A17" s="308" t="s">
        <v>590</v>
      </c>
      <c r="B17" s="309">
        <f>SUM(D17,F17)</f>
        <v>59093</v>
      </c>
      <c r="C17" s="309">
        <f>SUM(E17,G17)</f>
        <v>1152936</v>
      </c>
      <c r="D17" s="309">
        <v>57217</v>
      </c>
      <c r="E17" s="309">
        <v>1130512</v>
      </c>
      <c r="F17" s="309">
        <v>1876</v>
      </c>
      <c r="G17" s="258">
        <v>22424</v>
      </c>
      <c r="H17" s="3"/>
      <c r="I17" s="3"/>
    </row>
    <row r="18" spans="1:9" s="145" customFormat="1" ht="15" customHeight="1">
      <c r="A18" s="321" t="s">
        <v>617</v>
      </c>
      <c r="B18" s="322">
        <f t="shared" si="2"/>
        <v>58796</v>
      </c>
      <c r="C18" s="322">
        <f t="shared" si="2"/>
        <v>1175227</v>
      </c>
      <c r="D18" s="322">
        <v>56832</v>
      </c>
      <c r="E18" s="322">
        <v>1150894</v>
      </c>
      <c r="F18" s="322">
        <v>1964</v>
      </c>
      <c r="G18" s="273">
        <v>24333</v>
      </c>
      <c r="H18" s="146"/>
      <c r="I18" s="146"/>
    </row>
    <row r="19" ht="13.5" customHeight="1">
      <c r="A19" s="7" t="s">
        <v>599</v>
      </c>
    </row>
    <row r="20" ht="13.5" customHeight="1">
      <c r="A20" s="7" t="s">
        <v>529</v>
      </c>
    </row>
    <row r="21" ht="9" customHeight="1">
      <c r="A21" s="6"/>
    </row>
  </sheetData>
  <sheetProtection/>
  <mergeCells count="6">
    <mergeCell ref="A1:I1"/>
    <mergeCell ref="A3:A4"/>
    <mergeCell ref="B3:C3"/>
    <mergeCell ref="D3:E3"/>
    <mergeCell ref="F3:G3"/>
    <mergeCell ref="H3:I3"/>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1"/>
  <sheetViews>
    <sheetView showGridLines="0" zoomScalePageLayoutView="0" workbookViewId="0" topLeftCell="A1">
      <pane xSplit="1" ySplit="5" topLeftCell="B6" activePane="bottomRight" state="frozen"/>
      <selection pane="topLeft" activeCell="A1" sqref="A1:T1"/>
      <selection pane="topRight" activeCell="A1" sqref="A1:T1"/>
      <selection pane="bottomLeft" activeCell="A1" sqref="A1:T1"/>
      <selection pane="bottomRight" activeCell="A1" sqref="A1:K1"/>
    </sheetView>
  </sheetViews>
  <sheetFormatPr defaultColWidth="9.00390625" defaultRowHeight="13.5" customHeight="1"/>
  <cols>
    <col min="1" max="1" width="15.50390625" style="4" customWidth="1"/>
    <col min="2" max="11" width="7.625" style="4" customWidth="1"/>
    <col min="12" max="20" width="8.125" style="4" customWidth="1"/>
    <col min="21" max="16384" width="9.00390625" style="4" customWidth="1"/>
  </cols>
  <sheetData>
    <row r="1" spans="1:11" ht="19.5" customHeight="1">
      <c r="A1" s="435" t="s">
        <v>256</v>
      </c>
      <c r="B1" s="435"/>
      <c r="C1" s="435"/>
      <c r="D1" s="435"/>
      <c r="E1" s="435"/>
      <c r="F1" s="435"/>
      <c r="G1" s="435"/>
      <c r="H1" s="435"/>
      <c r="I1" s="435"/>
      <c r="J1" s="435"/>
      <c r="K1" s="435"/>
    </row>
    <row r="2" spans="1:11" ht="13.5" customHeight="1">
      <c r="A2" s="7" t="s">
        <v>14</v>
      </c>
      <c r="B2" s="7"/>
      <c r="C2" s="7"/>
      <c r="D2" s="7"/>
      <c r="E2" s="7"/>
      <c r="F2" s="7"/>
      <c r="G2" s="7"/>
      <c r="H2" s="7"/>
      <c r="I2" s="7"/>
      <c r="J2" s="7"/>
      <c r="K2" s="7"/>
    </row>
    <row r="3" spans="1:11" ht="15.75" customHeight="1">
      <c r="A3" s="420" t="s">
        <v>125</v>
      </c>
      <c r="B3" s="424" t="s">
        <v>136</v>
      </c>
      <c r="C3" s="425"/>
      <c r="D3" s="425"/>
      <c r="E3" s="426"/>
      <c r="F3" s="438" t="s">
        <v>133</v>
      </c>
      <c r="G3" s="439"/>
      <c r="H3" s="424" t="s">
        <v>134</v>
      </c>
      <c r="I3" s="425"/>
      <c r="J3" s="425"/>
      <c r="K3" s="425"/>
    </row>
    <row r="4" spans="1:11" ht="15.75" customHeight="1">
      <c r="A4" s="421"/>
      <c r="B4" s="436" t="s">
        <v>129</v>
      </c>
      <c r="C4" s="437"/>
      <c r="D4" s="440"/>
      <c r="E4" s="433" t="s">
        <v>135</v>
      </c>
      <c r="F4" s="416" t="s">
        <v>126</v>
      </c>
      <c r="G4" s="431" t="s">
        <v>9</v>
      </c>
      <c r="H4" s="416" t="s">
        <v>126</v>
      </c>
      <c r="I4" s="416"/>
      <c r="J4" s="436" t="s">
        <v>9</v>
      </c>
      <c r="K4" s="437"/>
    </row>
    <row r="5" spans="1:11" ht="15.75" customHeight="1">
      <c r="A5" s="422"/>
      <c r="B5" s="150" t="s">
        <v>130</v>
      </c>
      <c r="C5" s="150" t="s">
        <v>131</v>
      </c>
      <c r="D5" s="150" t="s">
        <v>132</v>
      </c>
      <c r="E5" s="434"/>
      <c r="F5" s="416"/>
      <c r="G5" s="432"/>
      <c r="H5" s="150" t="s">
        <v>10</v>
      </c>
      <c r="I5" s="150" t="s">
        <v>11</v>
      </c>
      <c r="J5" s="150" t="s">
        <v>10</v>
      </c>
      <c r="K5" s="152" t="s">
        <v>11</v>
      </c>
    </row>
    <row r="6" spans="1:11" ht="15.75" customHeight="1">
      <c r="A6" s="111" t="s">
        <v>343</v>
      </c>
      <c r="B6" s="1">
        <v>9265</v>
      </c>
      <c r="C6" s="1">
        <v>250</v>
      </c>
      <c r="D6" s="1">
        <v>236</v>
      </c>
      <c r="E6" s="1">
        <v>944</v>
      </c>
      <c r="F6" s="1">
        <v>19975</v>
      </c>
      <c r="G6" s="1">
        <v>13710</v>
      </c>
      <c r="H6" s="1">
        <v>14513</v>
      </c>
      <c r="I6" s="1">
        <v>10518</v>
      </c>
      <c r="J6" s="1">
        <v>6801</v>
      </c>
      <c r="K6" s="16">
        <v>8390</v>
      </c>
    </row>
    <row r="7" spans="1:11" ht="15.75" customHeight="1">
      <c r="A7" s="111" t="s">
        <v>344</v>
      </c>
      <c r="B7" s="1">
        <v>9510</v>
      </c>
      <c r="C7" s="1">
        <v>223</v>
      </c>
      <c r="D7" s="1">
        <v>239</v>
      </c>
      <c r="E7" s="1">
        <v>911</v>
      </c>
      <c r="F7" s="1">
        <v>18615</v>
      </c>
      <c r="G7" s="1">
        <v>12142</v>
      </c>
      <c r="H7" s="1">
        <v>16189</v>
      </c>
      <c r="I7" s="1">
        <v>10608</v>
      </c>
      <c r="J7" s="1">
        <v>8497</v>
      </c>
      <c r="K7" s="16">
        <v>8681</v>
      </c>
    </row>
    <row r="8" spans="1:12" ht="15.75" customHeight="1">
      <c r="A8" s="111" t="s">
        <v>345</v>
      </c>
      <c r="B8" s="1">
        <v>9756</v>
      </c>
      <c r="C8" s="1">
        <v>331</v>
      </c>
      <c r="D8" s="1">
        <v>255</v>
      </c>
      <c r="E8" s="1">
        <v>1080</v>
      </c>
      <c r="F8" s="1">
        <v>19303</v>
      </c>
      <c r="G8" s="1">
        <v>12573</v>
      </c>
      <c r="H8" s="1">
        <v>14450</v>
      </c>
      <c r="I8" s="1">
        <v>10812</v>
      </c>
      <c r="J8" s="1">
        <v>7507</v>
      </c>
      <c r="K8" s="16">
        <v>9094</v>
      </c>
      <c r="L8" s="23"/>
    </row>
    <row r="9" spans="1:11" ht="15.75" customHeight="1">
      <c r="A9" s="111" t="s">
        <v>346</v>
      </c>
      <c r="B9" s="1">
        <v>10078</v>
      </c>
      <c r="C9" s="1">
        <v>383</v>
      </c>
      <c r="D9" s="1">
        <v>240</v>
      </c>
      <c r="E9" s="1">
        <v>848</v>
      </c>
      <c r="F9" s="1">
        <v>19918</v>
      </c>
      <c r="G9" s="1">
        <v>13077</v>
      </c>
      <c r="H9" s="1">
        <v>14377</v>
      </c>
      <c r="I9" s="1">
        <v>11103</v>
      </c>
      <c r="J9" s="1">
        <v>7695</v>
      </c>
      <c r="K9" s="16">
        <v>9611</v>
      </c>
    </row>
    <row r="10" spans="1:11" ht="15.75" customHeight="1">
      <c r="A10" s="111" t="s">
        <v>347</v>
      </c>
      <c r="B10" s="1">
        <v>10089</v>
      </c>
      <c r="C10" s="1">
        <v>463</v>
      </c>
      <c r="D10" s="1">
        <v>215</v>
      </c>
      <c r="E10" s="1">
        <v>982</v>
      </c>
      <c r="F10" s="1">
        <v>20541</v>
      </c>
      <c r="G10" s="1">
        <v>14129</v>
      </c>
      <c r="H10" s="1">
        <v>13479</v>
      </c>
      <c r="I10" s="1">
        <v>11184</v>
      </c>
      <c r="J10" s="1">
        <v>7757</v>
      </c>
      <c r="K10" s="16">
        <v>9364</v>
      </c>
    </row>
    <row r="11" spans="1:12" ht="15.75" customHeight="1">
      <c r="A11" s="111" t="s">
        <v>348</v>
      </c>
      <c r="B11" s="1">
        <v>9776</v>
      </c>
      <c r="C11" s="1">
        <v>401</v>
      </c>
      <c r="D11" s="1">
        <v>191</v>
      </c>
      <c r="E11" s="1">
        <v>931</v>
      </c>
      <c r="F11" s="1">
        <v>18929</v>
      </c>
      <c r="G11" s="1">
        <v>12983</v>
      </c>
      <c r="H11" s="1">
        <v>13842</v>
      </c>
      <c r="I11" s="1">
        <v>10704</v>
      </c>
      <c r="J11" s="1">
        <v>8296</v>
      </c>
      <c r="K11" s="16">
        <v>9436</v>
      </c>
      <c r="L11" s="23"/>
    </row>
    <row r="12" spans="1:12" ht="15.75" customHeight="1">
      <c r="A12" s="111" t="s">
        <v>349</v>
      </c>
      <c r="B12" s="1">
        <v>9295</v>
      </c>
      <c r="C12" s="1">
        <v>391</v>
      </c>
      <c r="D12" s="1">
        <v>220</v>
      </c>
      <c r="E12" s="1">
        <v>987</v>
      </c>
      <c r="F12" s="1">
        <v>18091</v>
      </c>
      <c r="G12" s="1">
        <v>12514</v>
      </c>
      <c r="H12" s="1">
        <v>12861</v>
      </c>
      <c r="I12" s="1">
        <v>11059</v>
      </c>
      <c r="J12" s="1">
        <v>7770</v>
      </c>
      <c r="K12" s="16">
        <v>9806</v>
      </c>
      <c r="L12" s="23"/>
    </row>
    <row r="13" spans="1:12" ht="15.75" customHeight="1">
      <c r="A13" s="111" t="s">
        <v>350</v>
      </c>
      <c r="B13" s="1">
        <v>8341</v>
      </c>
      <c r="C13" s="1">
        <v>434</v>
      </c>
      <c r="D13" s="1">
        <v>205</v>
      </c>
      <c r="E13" s="1">
        <v>883</v>
      </c>
      <c r="F13" s="1">
        <v>14489</v>
      </c>
      <c r="G13" s="1">
        <v>12169</v>
      </c>
      <c r="H13" s="1">
        <v>11808</v>
      </c>
      <c r="I13" s="1">
        <v>10187</v>
      </c>
      <c r="J13" s="1">
        <v>7063</v>
      </c>
      <c r="K13" s="16">
        <v>9064</v>
      </c>
      <c r="L13" s="23"/>
    </row>
    <row r="14" spans="1:12" ht="15.75" customHeight="1">
      <c r="A14" s="111" t="s">
        <v>351</v>
      </c>
      <c r="B14" s="1">
        <v>4424</v>
      </c>
      <c r="C14" s="1">
        <v>383</v>
      </c>
      <c r="D14" s="1">
        <v>143</v>
      </c>
      <c r="E14" s="1">
        <v>786</v>
      </c>
      <c r="F14" s="1">
        <v>11942</v>
      </c>
      <c r="G14" s="1">
        <v>10643</v>
      </c>
      <c r="H14" s="1">
        <v>12273</v>
      </c>
      <c r="I14" s="1">
        <v>10244</v>
      </c>
      <c r="J14" s="1">
        <v>7849</v>
      </c>
      <c r="K14" s="16">
        <v>9221</v>
      </c>
      <c r="L14" s="23"/>
    </row>
    <row r="15" spans="1:12" ht="15.75" customHeight="1">
      <c r="A15" s="111" t="s">
        <v>352</v>
      </c>
      <c r="B15" s="1">
        <v>4574</v>
      </c>
      <c r="C15" s="1">
        <v>444</v>
      </c>
      <c r="D15" s="1">
        <v>121</v>
      </c>
      <c r="E15" s="1">
        <v>1140</v>
      </c>
      <c r="F15" s="1">
        <v>11454</v>
      </c>
      <c r="G15" s="1">
        <v>10000</v>
      </c>
      <c r="H15" s="1">
        <v>12029</v>
      </c>
      <c r="I15" s="1">
        <v>10451</v>
      </c>
      <c r="J15" s="1">
        <v>8144</v>
      </c>
      <c r="K15" s="16">
        <v>9529</v>
      </c>
      <c r="L15" s="23"/>
    </row>
    <row r="16" spans="1:12" ht="15.75" customHeight="1">
      <c r="A16" s="111" t="s">
        <v>353</v>
      </c>
      <c r="B16" s="1">
        <v>4803</v>
      </c>
      <c r="C16" s="1">
        <v>457</v>
      </c>
      <c r="D16" s="1">
        <v>123</v>
      </c>
      <c r="E16" s="1">
        <v>3248</v>
      </c>
      <c r="F16" s="1">
        <v>12984</v>
      </c>
      <c r="G16" s="1">
        <v>11478</v>
      </c>
      <c r="H16" s="1">
        <v>12033</v>
      </c>
      <c r="I16" s="1">
        <v>10277</v>
      </c>
      <c r="J16" s="1">
        <v>8023</v>
      </c>
      <c r="K16" s="16">
        <v>9427</v>
      </c>
      <c r="L16" s="23"/>
    </row>
    <row r="17" spans="1:12" ht="15.75" customHeight="1">
      <c r="A17" s="111" t="s">
        <v>354</v>
      </c>
      <c r="B17" s="1">
        <v>5018</v>
      </c>
      <c r="C17" s="1">
        <v>625</v>
      </c>
      <c r="D17" s="1">
        <v>119</v>
      </c>
      <c r="E17" s="1">
        <v>1096</v>
      </c>
      <c r="F17" s="1">
        <v>14965</v>
      </c>
      <c r="G17" s="1">
        <v>13560</v>
      </c>
      <c r="H17" s="1">
        <v>11364</v>
      </c>
      <c r="I17" s="1">
        <v>10012</v>
      </c>
      <c r="J17" s="1">
        <v>7719</v>
      </c>
      <c r="K17" s="16">
        <v>9233</v>
      </c>
      <c r="L17" s="23"/>
    </row>
    <row r="18" spans="1:12" s="7" customFormat="1" ht="15.75" customHeight="1">
      <c r="A18" s="111" t="s">
        <v>355</v>
      </c>
      <c r="B18" s="1">
        <v>4883</v>
      </c>
      <c r="C18" s="1">
        <v>478</v>
      </c>
      <c r="D18" s="1">
        <v>147</v>
      </c>
      <c r="E18" s="1">
        <v>1185</v>
      </c>
      <c r="F18" s="1">
        <v>16271</v>
      </c>
      <c r="G18" s="1">
        <v>14303</v>
      </c>
      <c r="H18" s="1">
        <v>9911</v>
      </c>
      <c r="I18" s="1">
        <v>9006</v>
      </c>
      <c r="J18" s="1">
        <v>6588</v>
      </c>
      <c r="K18" s="16">
        <v>8321</v>
      </c>
      <c r="L18" s="15"/>
    </row>
    <row r="19" spans="1:12" ht="15.75" customHeight="1">
      <c r="A19" s="111" t="s">
        <v>356</v>
      </c>
      <c r="B19" s="1">
        <v>4693</v>
      </c>
      <c r="C19" s="1">
        <v>526</v>
      </c>
      <c r="D19" s="1">
        <v>122</v>
      </c>
      <c r="E19" s="1">
        <v>1100</v>
      </c>
      <c r="F19" s="1">
        <v>17843</v>
      </c>
      <c r="G19" s="1">
        <v>15865</v>
      </c>
      <c r="H19" s="1">
        <v>8920</v>
      </c>
      <c r="I19" s="1">
        <v>8679</v>
      </c>
      <c r="J19" s="1">
        <v>5927</v>
      </c>
      <c r="K19" s="16">
        <v>8062</v>
      </c>
      <c r="L19" s="23"/>
    </row>
    <row r="20" spans="1:12" ht="15.75" customHeight="1">
      <c r="A20" s="111" t="s">
        <v>357</v>
      </c>
      <c r="B20" s="1">
        <v>4265</v>
      </c>
      <c r="C20" s="1">
        <v>426</v>
      </c>
      <c r="D20" s="1">
        <v>100</v>
      </c>
      <c r="E20" s="1">
        <v>1041</v>
      </c>
      <c r="F20" s="1">
        <v>19102</v>
      </c>
      <c r="G20" s="1">
        <v>17231</v>
      </c>
      <c r="H20" s="1">
        <v>8390</v>
      </c>
      <c r="I20" s="1">
        <v>8060</v>
      </c>
      <c r="J20" s="1">
        <v>5426</v>
      </c>
      <c r="K20" s="16">
        <v>7422</v>
      </c>
      <c r="L20" s="23"/>
    </row>
    <row r="21" spans="1:12" s="7" customFormat="1" ht="15.75" customHeight="1">
      <c r="A21" s="111" t="s">
        <v>358</v>
      </c>
      <c r="B21" s="1">
        <v>3954</v>
      </c>
      <c r="C21" s="1">
        <v>413</v>
      </c>
      <c r="D21" s="1">
        <v>71</v>
      </c>
      <c r="E21" s="1">
        <v>982</v>
      </c>
      <c r="F21" s="1">
        <v>19952</v>
      </c>
      <c r="G21" s="1">
        <v>17880</v>
      </c>
      <c r="H21" s="1">
        <v>7852</v>
      </c>
      <c r="I21" s="1">
        <v>7563</v>
      </c>
      <c r="J21" s="1">
        <v>5007</v>
      </c>
      <c r="K21" s="16">
        <v>6987</v>
      </c>
      <c r="L21" s="15"/>
    </row>
    <row r="22" spans="1:12" s="7" customFormat="1" ht="15.75" customHeight="1">
      <c r="A22" s="111" t="s">
        <v>359</v>
      </c>
      <c r="B22" s="1">
        <v>3631</v>
      </c>
      <c r="C22" s="1">
        <v>347</v>
      </c>
      <c r="D22" s="1">
        <v>111</v>
      </c>
      <c r="E22" s="1">
        <v>878</v>
      </c>
      <c r="F22" s="1">
        <v>18101</v>
      </c>
      <c r="G22" s="1">
        <v>16511</v>
      </c>
      <c r="H22" s="1">
        <v>7145</v>
      </c>
      <c r="I22" s="1">
        <v>7288</v>
      </c>
      <c r="J22" s="1">
        <v>4814</v>
      </c>
      <c r="K22" s="16">
        <v>6736</v>
      </c>
      <c r="L22" s="15"/>
    </row>
    <row r="23" spans="1:12" s="7" customFormat="1" ht="15.75" customHeight="1">
      <c r="A23" s="111" t="s">
        <v>360</v>
      </c>
      <c r="B23" s="1">
        <v>3307</v>
      </c>
      <c r="C23" s="1">
        <v>328</v>
      </c>
      <c r="D23" s="1">
        <v>83</v>
      </c>
      <c r="E23" s="1">
        <v>881</v>
      </c>
      <c r="F23" s="1">
        <v>17192</v>
      </c>
      <c r="G23" s="1">
        <v>15906</v>
      </c>
      <c r="H23" s="1">
        <v>6624</v>
      </c>
      <c r="I23" s="1">
        <v>6936</v>
      </c>
      <c r="J23" s="1">
        <v>4483</v>
      </c>
      <c r="K23" s="16">
        <v>6430</v>
      </c>
      <c r="L23" s="15"/>
    </row>
    <row r="24" spans="1:12" s="7" customFormat="1" ht="15.75" customHeight="1">
      <c r="A24" s="111" t="s">
        <v>491</v>
      </c>
      <c r="B24" s="1">
        <v>3206</v>
      </c>
      <c r="C24" s="1">
        <v>325</v>
      </c>
      <c r="D24" s="1">
        <v>113</v>
      </c>
      <c r="E24" s="1">
        <v>851</v>
      </c>
      <c r="F24" s="1">
        <v>17434</v>
      </c>
      <c r="G24" s="1">
        <v>16167</v>
      </c>
      <c r="H24" s="1">
        <v>5863</v>
      </c>
      <c r="I24" s="1">
        <v>6829</v>
      </c>
      <c r="J24" s="1">
        <v>3932</v>
      </c>
      <c r="K24" s="16">
        <v>6347</v>
      </c>
      <c r="L24" s="15"/>
    </row>
    <row r="25" spans="1:12" s="7" customFormat="1" ht="15.75" customHeight="1">
      <c r="A25" s="111" t="s">
        <v>530</v>
      </c>
      <c r="B25" s="1">
        <v>2804</v>
      </c>
      <c r="C25" s="1">
        <v>282</v>
      </c>
      <c r="D25" s="1">
        <v>77</v>
      </c>
      <c r="E25" s="1">
        <v>793</v>
      </c>
      <c r="F25" s="1">
        <v>16615</v>
      </c>
      <c r="G25" s="1">
        <v>15488</v>
      </c>
      <c r="H25" s="1">
        <v>5803</v>
      </c>
      <c r="I25" s="1">
        <v>5999</v>
      </c>
      <c r="J25" s="1">
        <v>3947</v>
      </c>
      <c r="K25" s="16">
        <v>5531</v>
      </c>
      <c r="L25" s="15"/>
    </row>
    <row r="26" spans="1:12" s="7" customFormat="1" ht="15.75" customHeight="1">
      <c r="A26" s="111" t="s">
        <v>583</v>
      </c>
      <c r="B26" s="1">
        <v>2521</v>
      </c>
      <c r="C26" s="1">
        <v>208</v>
      </c>
      <c r="D26" s="1">
        <v>58</v>
      </c>
      <c r="E26" s="1">
        <v>761</v>
      </c>
      <c r="F26" s="1">
        <v>16226</v>
      </c>
      <c r="G26" s="1">
        <v>15173</v>
      </c>
      <c r="H26" s="1">
        <v>4960</v>
      </c>
      <c r="I26" s="1">
        <v>5173</v>
      </c>
      <c r="J26" s="1">
        <v>3542</v>
      </c>
      <c r="K26" s="16">
        <v>4896</v>
      </c>
      <c r="L26" s="15"/>
    </row>
    <row r="27" spans="1:12" s="7" customFormat="1" ht="15.75" customHeight="1">
      <c r="A27" s="289" t="s">
        <v>603</v>
      </c>
      <c r="B27" s="131">
        <f>SUM($B$28:$B$39)</f>
        <v>2677</v>
      </c>
      <c r="C27" s="131">
        <f>SUM($C$28:$C$39)</f>
        <v>261</v>
      </c>
      <c r="D27" s="131">
        <f>SUM($D$28:$D$39)</f>
        <v>67</v>
      </c>
      <c r="E27" s="131">
        <f>SUM($E$28:$E$39)</f>
        <v>852</v>
      </c>
      <c r="F27" s="131">
        <f>SUM($F$28:$F$39)</f>
        <v>19148</v>
      </c>
      <c r="G27" s="131">
        <f>SUM($G$28:$G$39)</f>
        <v>17857</v>
      </c>
      <c r="H27" s="131">
        <f>SUM($H$28:$H$39)</f>
        <v>5117</v>
      </c>
      <c r="I27" s="131">
        <f>SUM($I$28:$I$39)</f>
        <v>5193</v>
      </c>
      <c r="J27" s="131">
        <f>SUM($J$28:$J$39)</f>
        <v>3810</v>
      </c>
      <c r="K27" s="132">
        <f>SUM($K$28:$K$39)</f>
        <v>4957</v>
      </c>
      <c r="L27" s="15"/>
    </row>
    <row r="28" spans="1:12" ht="15.75" customHeight="1">
      <c r="A28" s="308" t="s">
        <v>604</v>
      </c>
      <c r="B28" s="309">
        <v>353</v>
      </c>
      <c r="C28" s="309">
        <v>28</v>
      </c>
      <c r="D28" s="309">
        <v>8</v>
      </c>
      <c r="E28" s="309">
        <v>93</v>
      </c>
      <c r="F28" s="309">
        <v>1529</v>
      </c>
      <c r="G28" s="309">
        <v>1440</v>
      </c>
      <c r="H28" s="309">
        <v>571</v>
      </c>
      <c r="I28" s="309">
        <v>552</v>
      </c>
      <c r="J28" s="309">
        <v>473</v>
      </c>
      <c r="K28" s="258">
        <v>550</v>
      </c>
      <c r="L28" s="23"/>
    </row>
    <row r="29" spans="1:12" ht="15.75" customHeight="1">
      <c r="A29" s="308" t="s">
        <v>580</v>
      </c>
      <c r="B29" s="309">
        <v>245</v>
      </c>
      <c r="C29" s="309">
        <v>25</v>
      </c>
      <c r="D29" s="309">
        <v>5</v>
      </c>
      <c r="E29" s="309">
        <v>50</v>
      </c>
      <c r="F29" s="309">
        <v>1468</v>
      </c>
      <c r="G29" s="309">
        <v>1405</v>
      </c>
      <c r="H29" s="309">
        <v>309</v>
      </c>
      <c r="I29" s="309">
        <v>381</v>
      </c>
      <c r="J29" s="309">
        <v>283</v>
      </c>
      <c r="K29" s="258">
        <v>380</v>
      </c>
      <c r="L29" s="23"/>
    </row>
    <row r="30" spans="1:12" ht="15.75" customHeight="1">
      <c r="A30" s="308" t="s">
        <v>108</v>
      </c>
      <c r="B30" s="309">
        <v>266</v>
      </c>
      <c r="C30" s="309">
        <v>21</v>
      </c>
      <c r="D30" s="309">
        <v>9</v>
      </c>
      <c r="E30" s="309">
        <v>73</v>
      </c>
      <c r="F30" s="309">
        <v>1617</v>
      </c>
      <c r="G30" s="309">
        <v>1519</v>
      </c>
      <c r="H30" s="309">
        <v>378</v>
      </c>
      <c r="I30" s="309">
        <v>418</v>
      </c>
      <c r="J30" s="309">
        <v>344</v>
      </c>
      <c r="K30" s="258">
        <v>418</v>
      </c>
      <c r="L30" s="23"/>
    </row>
    <row r="31" spans="1:12" ht="15.75" customHeight="1">
      <c r="A31" s="308" t="s">
        <v>109</v>
      </c>
      <c r="B31" s="309">
        <v>196</v>
      </c>
      <c r="C31" s="309">
        <v>20</v>
      </c>
      <c r="D31" s="309">
        <v>7</v>
      </c>
      <c r="E31" s="309">
        <v>64</v>
      </c>
      <c r="F31" s="309">
        <v>1672</v>
      </c>
      <c r="G31" s="309">
        <v>1571</v>
      </c>
      <c r="H31" s="309">
        <v>339</v>
      </c>
      <c r="I31" s="309">
        <v>437</v>
      </c>
      <c r="J31" s="309">
        <v>323</v>
      </c>
      <c r="K31" s="258">
        <v>400</v>
      </c>
      <c r="L31" s="23"/>
    </row>
    <row r="32" spans="1:12" ht="15.75" customHeight="1">
      <c r="A32" s="308" t="s">
        <v>110</v>
      </c>
      <c r="B32" s="309">
        <v>199</v>
      </c>
      <c r="C32" s="309">
        <v>21</v>
      </c>
      <c r="D32" s="309">
        <v>5</v>
      </c>
      <c r="E32" s="309">
        <v>65</v>
      </c>
      <c r="F32" s="309">
        <v>1497</v>
      </c>
      <c r="G32" s="309">
        <v>1429</v>
      </c>
      <c r="H32" s="309">
        <v>287</v>
      </c>
      <c r="I32" s="309">
        <v>461</v>
      </c>
      <c r="J32" s="309">
        <v>284</v>
      </c>
      <c r="K32" s="258">
        <v>456</v>
      </c>
      <c r="L32" s="23"/>
    </row>
    <row r="33" spans="1:12" ht="15.75" customHeight="1">
      <c r="A33" s="308" t="s">
        <v>111</v>
      </c>
      <c r="B33" s="309">
        <v>203</v>
      </c>
      <c r="C33" s="309">
        <v>22</v>
      </c>
      <c r="D33" s="309">
        <v>7</v>
      </c>
      <c r="E33" s="309">
        <v>80</v>
      </c>
      <c r="F33" s="309">
        <v>1482</v>
      </c>
      <c r="G33" s="309">
        <v>1390</v>
      </c>
      <c r="H33" s="309">
        <v>353</v>
      </c>
      <c r="I33" s="309">
        <v>402</v>
      </c>
      <c r="J33" s="309">
        <v>348</v>
      </c>
      <c r="K33" s="258">
        <v>399</v>
      </c>
      <c r="L33" s="23"/>
    </row>
    <row r="34" spans="1:12" ht="15.75" customHeight="1">
      <c r="A34" s="308" t="s">
        <v>112</v>
      </c>
      <c r="B34" s="309">
        <v>196</v>
      </c>
      <c r="C34" s="309">
        <v>19</v>
      </c>
      <c r="D34" s="309">
        <v>11</v>
      </c>
      <c r="E34" s="309">
        <v>87</v>
      </c>
      <c r="F34" s="309">
        <v>1389</v>
      </c>
      <c r="G34" s="309">
        <v>1314</v>
      </c>
      <c r="H34" s="309">
        <v>293</v>
      </c>
      <c r="I34" s="309">
        <v>367</v>
      </c>
      <c r="J34" s="309">
        <v>280</v>
      </c>
      <c r="K34" s="258">
        <v>365</v>
      </c>
      <c r="L34" s="23"/>
    </row>
    <row r="35" spans="1:12" ht="15.75" customHeight="1">
      <c r="A35" s="308" t="s">
        <v>113</v>
      </c>
      <c r="B35" s="309">
        <v>196</v>
      </c>
      <c r="C35" s="309">
        <v>25</v>
      </c>
      <c r="D35" s="309">
        <v>2</v>
      </c>
      <c r="E35" s="309">
        <v>70</v>
      </c>
      <c r="F35" s="309">
        <v>1793</v>
      </c>
      <c r="G35" s="309">
        <v>1675</v>
      </c>
      <c r="H35" s="309">
        <v>353</v>
      </c>
      <c r="I35" s="309">
        <v>443</v>
      </c>
      <c r="J35" s="309">
        <v>244</v>
      </c>
      <c r="K35" s="258">
        <v>377</v>
      </c>
      <c r="L35" s="23"/>
    </row>
    <row r="36" spans="1:12" ht="15.75" customHeight="1">
      <c r="A36" s="308" t="s">
        <v>114</v>
      </c>
      <c r="B36" s="309">
        <v>197</v>
      </c>
      <c r="C36" s="309">
        <v>15</v>
      </c>
      <c r="D36" s="309">
        <v>3</v>
      </c>
      <c r="E36" s="309">
        <v>65</v>
      </c>
      <c r="F36" s="309">
        <v>1500</v>
      </c>
      <c r="G36" s="309">
        <v>1380</v>
      </c>
      <c r="H36" s="309">
        <v>580</v>
      </c>
      <c r="I36" s="309">
        <v>386</v>
      </c>
      <c r="J36" s="309">
        <v>244</v>
      </c>
      <c r="K36" s="258">
        <v>301</v>
      </c>
      <c r="L36" s="23"/>
    </row>
    <row r="37" spans="1:12" ht="15.75" customHeight="1">
      <c r="A37" s="308" t="s">
        <v>602</v>
      </c>
      <c r="B37" s="309">
        <v>174</v>
      </c>
      <c r="C37" s="309">
        <v>19</v>
      </c>
      <c r="D37" s="309">
        <v>1</v>
      </c>
      <c r="E37" s="309">
        <v>78</v>
      </c>
      <c r="F37" s="309">
        <v>1526</v>
      </c>
      <c r="G37" s="309">
        <v>1368</v>
      </c>
      <c r="H37" s="309">
        <v>566</v>
      </c>
      <c r="I37" s="309">
        <v>418</v>
      </c>
      <c r="J37" s="309">
        <v>344</v>
      </c>
      <c r="K37" s="258">
        <v>398</v>
      </c>
      <c r="L37" s="23"/>
    </row>
    <row r="38" spans="1:12" ht="15.75" customHeight="1">
      <c r="A38" s="308" t="s">
        <v>534</v>
      </c>
      <c r="B38" s="309">
        <v>201</v>
      </c>
      <c r="C38" s="309">
        <v>27</v>
      </c>
      <c r="D38" s="309">
        <v>3</v>
      </c>
      <c r="E38" s="309">
        <v>60</v>
      </c>
      <c r="F38" s="309">
        <v>2012</v>
      </c>
      <c r="G38" s="309">
        <v>1842</v>
      </c>
      <c r="H38" s="309">
        <v>401</v>
      </c>
      <c r="I38" s="309">
        <v>465</v>
      </c>
      <c r="J38" s="309">
        <v>297</v>
      </c>
      <c r="K38" s="258">
        <v>458</v>
      </c>
      <c r="L38" s="23"/>
    </row>
    <row r="39" spans="1:12" ht="15.75" customHeight="1">
      <c r="A39" s="310" t="s">
        <v>533</v>
      </c>
      <c r="B39" s="311">
        <v>251</v>
      </c>
      <c r="C39" s="311">
        <v>19</v>
      </c>
      <c r="D39" s="311">
        <v>6</v>
      </c>
      <c r="E39" s="311">
        <v>67</v>
      </c>
      <c r="F39" s="311">
        <v>1663</v>
      </c>
      <c r="G39" s="311">
        <v>1524</v>
      </c>
      <c r="H39" s="311">
        <v>687</v>
      </c>
      <c r="I39" s="311">
        <v>463</v>
      </c>
      <c r="J39" s="311">
        <v>346</v>
      </c>
      <c r="K39" s="312">
        <v>455</v>
      </c>
      <c r="L39" s="23"/>
    </row>
    <row r="40" spans="1:12" ht="13.5" customHeight="1">
      <c r="A40" s="7" t="s">
        <v>13</v>
      </c>
      <c r="B40" s="3"/>
      <c r="C40" s="3"/>
      <c r="D40" s="3"/>
      <c r="E40" s="3"/>
      <c r="F40" s="3"/>
      <c r="G40" s="3"/>
      <c r="H40" s="3"/>
      <c r="I40" s="3"/>
      <c r="J40" s="3"/>
      <c r="K40" s="3"/>
      <c r="L40" s="23"/>
    </row>
    <row r="41" ht="13.5" customHeight="1">
      <c r="A41" s="18" t="s">
        <v>225</v>
      </c>
    </row>
  </sheetData>
  <sheetProtection/>
  <mergeCells count="11">
    <mergeCell ref="B4:D4"/>
    <mergeCell ref="F4:F5"/>
    <mergeCell ref="G4:G5"/>
    <mergeCell ref="H4:I4"/>
    <mergeCell ref="E4:E5"/>
    <mergeCell ref="A1:K1"/>
    <mergeCell ref="J4:K4"/>
    <mergeCell ref="A3:A5"/>
    <mergeCell ref="B3:E3"/>
    <mergeCell ref="F3:G3"/>
    <mergeCell ref="H3:K3"/>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O62"/>
  <sheetViews>
    <sheetView showGridLines="0" zoomScalePageLayoutView="0" workbookViewId="0" topLeftCell="A1">
      <pane xSplit="1" ySplit="3" topLeftCell="B4" activePane="bottomRight" state="frozen"/>
      <selection pane="topLeft" activeCell="A1" sqref="A1:L1"/>
      <selection pane="topRight" activeCell="A1" sqref="A1:L1"/>
      <selection pane="bottomLeft" activeCell="A1" sqref="A1:L1"/>
      <selection pane="bottomRight" activeCell="A1" sqref="A1:I1"/>
    </sheetView>
  </sheetViews>
  <sheetFormatPr defaultColWidth="9.00390625" defaultRowHeight="13.5" customHeight="1"/>
  <cols>
    <col min="1" max="1" width="15.625" style="4" customWidth="1"/>
    <col min="2" max="3" width="9.375" style="4" customWidth="1"/>
    <col min="4" max="4" width="10.125" style="4" customWidth="1"/>
    <col min="5" max="6" width="9.375" style="4" customWidth="1"/>
    <col min="7" max="7" width="10.125" style="4" customWidth="1"/>
    <col min="8" max="8" width="9.375" style="4" customWidth="1"/>
    <col min="9" max="9" width="10.625" style="4" customWidth="1"/>
    <col min="10" max="10" width="9.125" style="4" customWidth="1"/>
    <col min="11" max="11" width="10.625" style="4" customWidth="1"/>
    <col min="12" max="12" width="9.125" style="4" customWidth="1"/>
    <col min="13" max="13" width="10.625" style="4" customWidth="1"/>
    <col min="14" max="14" width="9.125" style="4" customWidth="1"/>
    <col min="15" max="15" width="10.625" style="4" customWidth="1"/>
    <col min="16" max="21" width="9.125" style="4" customWidth="1"/>
    <col min="22" max="16384" width="9.00390625" style="4" customWidth="1"/>
  </cols>
  <sheetData>
    <row r="1" spans="1:15" ht="19.5" customHeight="1">
      <c r="A1" s="419" t="s">
        <v>441</v>
      </c>
      <c r="B1" s="419"/>
      <c r="C1" s="419"/>
      <c r="D1" s="419"/>
      <c r="E1" s="419"/>
      <c r="F1" s="419"/>
      <c r="G1" s="419"/>
      <c r="H1" s="419"/>
      <c r="I1" s="419"/>
      <c r="J1" s="5"/>
      <c r="K1" s="5"/>
      <c r="L1" s="5"/>
      <c r="M1" s="5"/>
      <c r="N1" s="5"/>
      <c r="O1" s="5"/>
    </row>
    <row r="2" spans="1:15" ht="19.5" customHeight="1">
      <c r="A2" s="5"/>
      <c r="B2" s="5"/>
      <c r="C2" s="5"/>
      <c r="D2" s="5"/>
      <c r="E2" s="5"/>
      <c r="F2" s="5"/>
      <c r="G2" s="5"/>
      <c r="H2" s="5"/>
      <c r="I2" s="5"/>
      <c r="J2" s="5"/>
      <c r="K2" s="5"/>
      <c r="L2" s="5"/>
      <c r="M2" s="5"/>
      <c r="N2" s="5"/>
      <c r="O2" s="5"/>
    </row>
    <row r="3" spans="1:15" ht="13.5" customHeight="1">
      <c r="A3" s="7" t="s">
        <v>628</v>
      </c>
      <c r="B3" s="7"/>
      <c r="C3" s="7"/>
      <c r="D3" s="7"/>
      <c r="E3" s="7"/>
      <c r="F3" s="7"/>
      <c r="G3" s="7"/>
      <c r="H3" s="7"/>
      <c r="I3" s="7"/>
      <c r="J3" s="7"/>
      <c r="K3" s="7"/>
      <c r="L3" s="7"/>
      <c r="M3" s="7"/>
      <c r="N3" s="7"/>
      <c r="O3" s="26"/>
    </row>
    <row r="4" spans="1:15" ht="15" customHeight="1">
      <c r="A4" s="420" t="s">
        <v>125</v>
      </c>
      <c r="B4" s="497" t="s">
        <v>234</v>
      </c>
      <c r="C4" s="693" t="s">
        <v>61</v>
      </c>
      <c r="D4" s="693" t="s">
        <v>62</v>
      </c>
      <c r="E4" s="427" t="s">
        <v>235</v>
      </c>
      <c r="F4" s="690" t="s">
        <v>236</v>
      </c>
      <c r="G4" s="691"/>
      <c r="H4" s="691"/>
      <c r="I4" s="691"/>
      <c r="J4" s="691"/>
      <c r="K4" s="691"/>
      <c r="L4" s="691"/>
      <c r="M4" s="692"/>
      <c r="N4" s="686" t="s">
        <v>247</v>
      </c>
      <c r="O4" s="687"/>
    </row>
    <row r="5" spans="1:15" ht="15" customHeight="1">
      <c r="A5" s="421"/>
      <c r="B5" s="428"/>
      <c r="C5" s="452"/>
      <c r="D5" s="452"/>
      <c r="E5" s="428"/>
      <c r="F5" s="416" t="s">
        <v>141</v>
      </c>
      <c r="G5" s="416"/>
      <c r="H5" s="416" t="s">
        <v>189</v>
      </c>
      <c r="I5" s="449"/>
      <c r="J5" s="416" t="s">
        <v>190</v>
      </c>
      <c r="K5" s="416"/>
      <c r="L5" s="416" t="s">
        <v>206</v>
      </c>
      <c r="M5" s="416"/>
      <c r="N5" s="688"/>
      <c r="O5" s="689"/>
    </row>
    <row r="6" spans="1:15" ht="15" customHeight="1">
      <c r="A6" s="422"/>
      <c r="B6" s="429"/>
      <c r="C6" s="453"/>
      <c r="D6" s="453"/>
      <c r="E6" s="429"/>
      <c r="F6" s="150" t="s">
        <v>192</v>
      </c>
      <c r="G6" s="150" t="s">
        <v>205</v>
      </c>
      <c r="H6" s="150" t="s">
        <v>192</v>
      </c>
      <c r="I6" s="166" t="s">
        <v>207</v>
      </c>
      <c r="J6" s="150" t="s">
        <v>192</v>
      </c>
      <c r="K6" s="167" t="s">
        <v>207</v>
      </c>
      <c r="L6" s="150" t="s">
        <v>192</v>
      </c>
      <c r="M6" s="167" t="s">
        <v>207</v>
      </c>
      <c r="N6" s="150" t="s">
        <v>192</v>
      </c>
      <c r="O6" s="166" t="s">
        <v>207</v>
      </c>
    </row>
    <row r="7" spans="1:15" ht="15" customHeight="1">
      <c r="A7" s="297" t="s">
        <v>343</v>
      </c>
      <c r="B7" s="1">
        <v>4634</v>
      </c>
      <c r="C7" s="1">
        <v>58329</v>
      </c>
      <c r="D7" s="1">
        <v>35596448</v>
      </c>
      <c r="E7" s="1">
        <v>272</v>
      </c>
      <c r="F7" s="1">
        <f>SUM(H7,J7,L7)</f>
        <v>53363</v>
      </c>
      <c r="G7" s="1">
        <v>53314805</v>
      </c>
      <c r="H7" s="1">
        <v>41773</v>
      </c>
      <c r="I7" s="16">
        <v>1013</v>
      </c>
      <c r="J7" s="1">
        <v>1251</v>
      </c>
      <c r="K7" s="1">
        <v>947</v>
      </c>
      <c r="L7" s="1">
        <v>10339</v>
      </c>
      <c r="M7" s="31">
        <v>951</v>
      </c>
      <c r="N7" s="31">
        <v>93</v>
      </c>
      <c r="O7" s="32">
        <v>261</v>
      </c>
    </row>
    <row r="8" spans="1:15" s="7" customFormat="1" ht="15" customHeight="1">
      <c r="A8" s="111" t="s">
        <v>344</v>
      </c>
      <c r="B8" s="1">
        <v>4566</v>
      </c>
      <c r="C8" s="1">
        <v>55952</v>
      </c>
      <c r="D8" s="1">
        <v>34430470</v>
      </c>
      <c r="E8" s="1">
        <v>269</v>
      </c>
      <c r="F8" s="1">
        <f aca="true" t="shared" si="0" ref="F8:F28">SUM(H8,J8,L8)</f>
        <v>54982</v>
      </c>
      <c r="G8" s="1">
        <v>49859455</v>
      </c>
      <c r="H8" s="1">
        <v>44219</v>
      </c>
      <c r="I8" s="16">
        <v>921</v>
      </c>
      <c r="J8" s="1">
        <v>1157</v>
      </c>
      <c r="K8" s="1">
        <v>995</v>
      </c>
      <c r="L8" s="1">
        <v>9606</v>
      </c>
      <c r="M8" s="31">
        <v>1049</v>
      </c>
      <c r="N8" s="31">
        <v>65</v>
      </c>
      <c r="O8" s="32">
        <v>329</v>
      </c>
    </row>
    <row r="9" spans="1:15" s="7" customFormat="1" ht="15" customHeight="1">
      <c r="A9" s="111" t="s">
        <v>345</v>
      </c>
      <c r="B9" s="1">
        <v>4458</v>
      </c>
      <c r="C9" s="1">
        <v>55390</v>
      </c>
      <c r="D9" s="1">
        <v>33168169</v>
      </c>
      <c r="E9" s="1">
        <v>266</v>
      </c>
      <c r="F9" s="1">
        <f t="shared" si="0"/>
        <v>58468</v>
      </c>
      <c r="G9" s="1">
        <v>54847215</v>
      </c>
      <c r="H9" s="1">
        <v>46060</v>
      </c>
      <c r="I9" s="16">
        <v>935</v>
      </c>
      <c r="J9" s="1">
        <v>1316</v>
      </c>
      <c r="K9" s="1">
        <v>917</v>
      </c>
      <c r="L9" s="1">
        <v>11092</v>
      </c>
      <c r="M9" s="31">
        <v>952</v>
      </c>
      <c r="N9" s="31">
        <v>57</v>
      </c>
      <c r="O9" s="32">
        <v>261</v>
      </c>
    </row>
    <row r="10" spans="1:15" ht="15" customHeight="1">
      <c r="A10" s="111" t="s">
        <v>346</v>
      </c>
      <c r="B10" s="1">
        <v>4435</v>
      </c>
      <c r="C10" s="1">
        <v>56927</v>
      </c>
      <c r="D10" s="1">
        <v>30764234</v>
      </c>
      <c r="E10" s="1">
        <v>265</v>
      </c>
      <c r="F10" s="1">
        <f t="shared" si="0"/>
        <v>61431</v>
      </c>
      <c r="G10" s="1">
        <v>55897644</v>
      </c>
      <c r="H10" s="1">
        <v>48578</v>
      </c>
      <c r="I10" s="16">
        <v>903</v>
      </c>
      <c r="J10" s="1">
        <v>1362</v>
      </c>
      <c r="K10" s="1">
        <v>894</v>
      </c>
      <c r="L10" s="1">
        <v>11491</v>
      </c>
      <c r="M10" s="31">
        <v>943</v>
      </c>
      <c r="N10" s="31">
        <v>77</v>
      </c>
      <c r="O10" s="32">
        <v>242</v>
      </c>
    </row>
    <row r="11" spans="1:15" s="7" customFormat="1" ht="15" customHeight="1">
      <c r="A11" s="111" t="s">
        <v>347</v>
      </c>
      <c r="B11" s="1">
        <v>4436</v>
      </c>
      <c r="C11" s="1">
        <v>56055</v>
      </c>
      <c r="D11" s="1">
        <v>29843734</v>
      </c>
      <c r="E11" s="1">
        <v>263</v>
      </c>
      <c r="F11" s="1">
        <f t="shared" si="0"/>
        <v>64177</v>
      </c>
      <c r="G11" s="1">
        <v>56052154</v>
      </c>
      <c r="H11" s="1">
        <v>50865</v>
      </c>
      <c r="I11" s="16">
        <v>857</v>
      </c>
      <c r="J11" s="1">
        <v>1382</v>
      </c>
      <c r="K11" s="1">
        <v>873</v>
      </c>
      <c r="L11" s="1">
        <v>11930</v>
      </c>
      <c r="M11" s="31">
        <v>942</v>
      </c>
      <c r="N11" s="31">
        <v>69</v>
      </c>
      <c r="O11" s="32">
        <v>270</v>
      </c>
    </row>
    <row r="12" spans="1:15" s="7" customFormat="1" ht="15" customHeight="1">
      <c r="A12" s="111" t="s">
        <v>348</v>
      </c>
      <c r="B12" s="1">
        <v>4357</v>
      </c>
      <c r="C12" s="1">
        <v>55386</v>
      </c>
      <c r="D12" s="1">
        <v>29585674</v>
      </c>
      <c r="E12" s="1">
        <v>259</v>
      </c>
      <c r="F12" s="1">
        <f t="shared" si="0"/>
        <v>66752</v>
      </c>
      <c r="G12" s="1">
        <v>57214589</v>
      </c>
      <c r="H12" s="1">
        <v>52974</v>
      </c>
      <c r="I12" s="16">
        <v>837</v>
      </c>
      <c r="J12" s="1">
        <v>1417</v>
      </c>
      <c r="K12" s="1">
        <v>864</v>
      </c>
      <c r="L12" s="1">
        <v>12361</v>
      </c>
      <c r="M12" s="31">
        <v>942</v>
      </c>
      <c r="N12" s="31">
        <v>51</v>
      </c>
      <c r="O12" s="32">
        <v>286</v>
      </c>
    </row>
    <row r="13" spans="1:15" s="7" customFormat="1" ht="15" customHeight="1">
      <c r="A13" s="111" t="s">
        <v>349</v>
      </c>
      <c r="B13" s="1">
        <v>4399</v>
      </c>
      <c r="C13" s="1">
        <v>55825</v>
      </c>
      <c r="D13" s="1">
        <v>29551367</v>
      </c>
      <c r="E13" s="1">
        <v>256</v>
      </c>
      <c r="F13" s="1">
        <f t="shared" si="0"/>
        <v>69592</v>
      </c>
      <c r="G13" s="1">
        <v>57810669</v>
      </c>
      <c r="H13" s="1">
        <v>55364</v>
      </c>
      <c r="I13" s="16">
        <v>805</v>
      </c>
      <c r="J13" s="1">
        <v>1429</v>
      </c>
      <c r="K13" s="1">
        <v>846</v>
      </c>
      <c r="L13" s="1">
        <v>12799</v>
      </c>
      <c r="M13" s="31">
        <v>937</v>
      </c>
      <c r="N13" s="31">
        <v>48</v>
      </c>
      <c r="O13" s="32">
        <v>173</v>
      </c>
    </row>
    <row r="14" spans="1:15" s="7" customFormat="1" ht="15" customHeight="1">
      <c r="A14" s="111" t="s">
        <v>350</v>
      </c>
      <c r="B14" s="1">
        <v>4437</v>
      </c>
      <c r="C14" s="1">
        <v>55859</v>
      </c>
      <c r="D14" s="1">
        <v>29804408</v>
      </c>
      <c r="E14" s="1">
        <v>262</v>
      </c>
      <c r="F14" s="1">
        <f t="shared" si="0"/>
        <v>72673</v>
      </c>
      <c r="G14" s="1">
        <v>57810669</v>
      </c>
      <c r="H14" s="1">
        <v>58139</v>
      </c>
      <c r="I14" s="16">
        <v>761</v>
      </c>
      <c r="J14" s="1">
        <v>1461</v>
      </c>
      <c r="K14" s="1">
        <v>837</v>
      </c>
      <c r="L14" s="1">
        <v>13073</v>
      </c>
      <c r="M14" s="31">
        <v>939</v>
      </c>
      <c r="N14" s="31">
        <v>53</v>
      </c>
      <c r="O14" s="32">
        <v>182</v>
      </c>
    </row>
    <row r="15" spans="1:15" s="7" customFormat="1" ht="15" customHeight="1">
      <c r="A15" s="111" t="s">
        <v>351</v>
      </c>
      <c r="B15" s="1">
        <v>4474</v>
      </c>
      <c r="C15" s="1">
        <v>53895</v>
      </c>
      <c r="D15" s="1">
        <v>31512485</v>
      </c>
      <c r="E15" s="1">
        <v>257</v>
      </c>
      <c r="F15" s="1">
        <f t="shared" si="0"/>
        <v>77050</v>
      </c>
      <c r="G15" s="1">
        <v>59727664</v>
      </c>
      <c r="H15" s="1">
        <v>61829</v>
      </c>
      <c r="I15" s="16">
        <v>733</v>
      </c>
      <c r="J15" s="1">
        <v>1481</v>
      </c>
      <c r="K15" s="1">
        <v>858</v>
      </c>
      <c r="L15" s="1">
        <v>13740</v>
      </c>
      <c r="M15" s="31">
        <v>954</v>
      </c>
      <c r="N15" s="31">
        <v>73</v>
      </c>
      <c r="O15" s="32">
        <v>203</v>
      </c>
    </row>
    <row r="16" spans="1:15" s="7" customFormat="1" ht="15" customHeight="1">
      <c r="A16" s="111" t="s">
        <v>352</v>
      </c>
      <c r="B16" s="1">
        <v>4527</v>
      </c>
      <c r="C16" s="1">
        <v>53674</v>
      </c>
      <c r="D16" s="1">
        <v>29794483</v>
      </c>
      <c r="E16" s="1">
        <v>254</v>
      </c>
      <c r="F16" s="1">
        <f t="shared" si="0"/>
        <v>80180</v>
      </c>
      <c r="G16" s="1">
        <v>59850285</v>
      </c>
      <c r="H16" s="1">
        <v>64820</v>
      </c>
      <c r="I16" s="16">
        <v>704</v>
      </c>
      <c r="J16" s="1">
        <v>1466</v>
      </c>
      <c r="K16" s="1">
        <v>814</v>
      </c>
      <c r="L16" s="1">
        <v>13894</v>
      </c>
      <c r="M16" s="31">
        <v>937</v>
      </c>
      <c r="N16" s="31">
        <v>46</v>
      </c>
      <c r="O16" s="32">
        <v>153</v>
      </c>
    </row>
    <row r="17" spans="1:15" s="7" customFormat="1" ht="15" customHeight="1">
      <c r="A17" s="111" t="s">
        <v>353</v>
      </c>
      <c r="B17" s="1">
        <v>4546</v>
      </c>
      <c r="C17" s="1">
        <v>53797</v>
      </c>
      <c r="D17" s="1">
        <v>32480185</v>
      </c>
      <c r="E17" s="1">
        <v>254</v>
      </c>
      <c r="F17" s="1">
        <f t="shared" si="0"/>
        <v>83425</v>
      </c>
      <c r="G17" s="1">
        <v>60066072</v>
      </c>
      <c r="H17" s="1">
        <v>67748</v>
      </c>
      <c r="I17" s="16">
        <v>674</v>
      </c>
      <c r="J17" s="1">
        <v>1460</v>
      </c>
      <c r="K17" s="1">
        <v>798</v>
      </c>
      <c r="L17" s="1">
        <v>14217</v>
      </c>
      <c r="M17" s="31">
        <v>932</v>
      </c>
      <c r="N17" s="31">
        <v>47</v>
      </c>
      <c r="O17" s="32">
        <v>80</v>
      </c>
    </row>
    <row r="18" spans="1:15" s="7" customFormat="1" ht="15" customHeight="1">
      <c r="A18" s="111" t="s">
        <v>354</v>
      </c>
      <c r="B18" s="1">
        <v>4524</v>
      </c>
      <c r="C18" s="1">
        <v>54025</v>
      </c>
      <c r="D18" s="1">
        <v>33170919</v>
      </c>
      <c r="E18" s="1">
        <v>253</v>
      </c>
      <c r="F18" s="1">
        <f t="shared" si="0"/>
        <v>86443</v>
      </c>
      <c r="G18" s="1">
        <v>60734573</v>
      </c>
      <c r="H18" s="1">
        <v>70441</v>
      </c>
      <c r="I18" s="16">
        <v>656</v>
      </c>
      <c r="J18" s="1">
        <v>1478</v>
      </c>
      <c r="K18" s="1">
        <v>786</v>
      </c>
      <c r="L18" s="1">
        <v>14524</v>
      </c>
      <c r="M18" s="31">
        <v>922</v>
      </c>
      <c r="N18" s="44" t="s">
        <v>241</v>
      </c>
      <c r="O18" s="104" t="s">
        <v>241</v>
      </c>
    </row>
    <row r="19" spans="1:15" s="7" customFormat="1" ht="15" customHeight="1">
      <c r="A19" s="111" t="s">
        <v>355</v>
      </c>
      <c r="B19" s="1">
        <v>4538</v>
      </c>
      <c r="C19" s="1">
        <v>54087</v>
      </c>
      <c r="D19" s="1">
        <v>34026177</v>
      </c>
      <c r="E19" s="1">
        <v>254</v>
      </c>
      <c r="F19" s="1">
        <f t="shared" si="0"/>
        <v>89293</v>
      </c>
      <c r="G19" s="1">
        <v>60745718</v>
      </c>
      <c r="H19" s="1">
        <v>72996</v>
      </c>
      <c r="I19" s="16">
        <v>631</v>
      </c>
      <c r="J19" s="1">
        <v>1493</v>
      </c>
      <c r="K19" s="1">
        <v>774</v>
      </c>
      <c r="L19" s="1">
        <v>14804</v>
      </c>
      <c r="M19" s="31">
        <v>916</v>
      </c>
      <c r="N19" s="44" t="s">
        <v>241</v>
      </c>
      <c r="O19" s="104" t="s">
        <v>241</v>
      </c>
    </row>
    <row r="20" spans="1:15" s="7" customFormat="1" ht="15" customHeight="1">
      <c r="A20" s="111" t="s">
        <v>356</v>
      </c>
      <c r="B20" s="1">
        <v>4614</v>
      </c>
      <c r="C20" s="1">
        <v>55386</v>
      </c>
      <c r="D20" s="1">
        <v>34661981</v>
      </c>
      <c r="E20" s="1">
        <v>254</v>
      </c>
      <c r="F20" s="1">
        <f t="shared" si="0"/>
        <v>90990</v>
      </c>
      <c r="G20" s="1">
        <v>59660713</v>
      </c>
      <c r="H20" s="1">
        <v>74096</v>
      </c>
      <c r="I20" s="16">
        <v>597</v>
      </c>
      <c r="J20" s="1">
        <v>1525</v>
      </c>
      <c r="K20" s="1">
        <v>797</v>
      </c>
      <c r="L20" s="1">
        <v>15369</v>
      </c>
      <c r="M20" s="31">
        <v>920</v>
      </c>
      <c r="N20" s="44" t="s">
        <v>241</v>
      </c>
      <c r="O20" s="104" t="s">
        <v>241</v>
      </c>
    </row>
    <row r="21" spans="1:15" s="7" customFormat="1" ht="15" customHeight="1">
      <c r="A21" s="111" t="s">
        <v>357</v>
      </c>
      <c r="B21" s="1">
        <v>4826</v>
      </c>
      <c r="C21" s="1">
        <v>56849</v>
      </c>
      <c r="D21" s="1">
        <v>36521717</v>
      </c>
      <c r="E21" s="1">
        <v>256</v>
      </c>
      <c r="F21" s="1">
        <f t="shared" si="0"/>
        <v>93074</v>
      </c>
      <c r="G21" s="1">
        <v>59111713</v>
      </c>
      <c r="H21" s="1">
        <v>75937</v>
      </c>
      <c r="I21" s="16">
        <v>577</v>
      </c>
      <c r="J21" s="1">
        <v>1554</v>
      </c>
      <c r="K21" s="1">
        <v>776</v>
      </c>
      <c r="L21" s="1">
        <v>15583</v>
      </c>
      <c r="M21" s="31">
        <v>899</v>
      </c>
      <c r="N21" s="44" t="s">
        <v>18</v>
      </c>
      <c r="O21" s="104" t="s">
        <v>18</v>
      </c>
    </row>
    <row r="22" spans="1:15" s="7" customFormat="1" ht="15" customHeight="1">
      <c r="A22" s="111" t="s">
        <v>358</v>
      </c>
      <c r="B22" s="1">
        <v>5115</v>
      </c>
      <c r="C22" s="1">
        <v>59312</v>
      </c>
      <c r="D22" s="1">
        <v>38294911</v>
      </c>
      <c r="E22" s="1">
        <v>258</v>
      </c>
      <c r="F22" s="1">
        <f t="shared" si="0"/>
        <v>94453</v>
      </c>
      <c r="G22" s="1">
        <v>58583336</v>
      </c>
      <c r="H22" s="1">
        <v>77366</v>
      </c>
      <c r="I22" s="16">
        <v>564</v>
      </c>
      <c r="J22" s="1">
        <v>1528</v>
      </c>
      <c r="K22" s="1">
        <v>740</v>
      </c>
      <c r="L22" s="1">
        <v>15559</v>
      </c>
      <c r="M22" s="31">
        <v>890</v>
      </c>
      <c r="N22" s="44" t="s">
        <v>241</v>
      </c>
      <c r="O22" s="104" t="s">
        <v>241</v>
      </c>
    </row>
    <row r="23" spans="1:15" s="7" customFormat="1" ht="15" customHeight="1">
      <c r="A23" s="111" t="s">
        <v>359</v>
      </c>
      <c r="B23" s="1">
        <v>5333</v>
      </c>
      <c r="C23" s="1">
        <v>59011</v>
      </c>
      <c r="D23" s="1">
        <v>40056156</v>
      </c>
      <c r="E23" s="1">
        <v>262</v>
      </c>
      <c r="F23" s="1">
        <f t="shared" si="0"/>
        <v>95462</v>
      </c>
      <c r="G23" s="1">
        <v>58882915</v>
      </c>
      <c r="H23" s="1">
        <v>77801</v>
      </c>
      <c r="I23" s="16">
        <v>556</v>
      </c>
      <c r="J23" s="1">
        <v>1566</v>
      </c>
      <c r="K23" s="1">
        <v>756</v>
      </c>
      <c r="L23" s="1">
        <v>16095</v>
      </c>
      <c r="M23" s="31">
        <v>896</v>
      </c>
      <c r="N23" s="44" t="s">
        <v>18</v>
      </c>
      <c r="O23" s="104" t="s">
        <v>18</v>
      </c>
    </row>
    <row r="24" spans="1:15" s="7" customFormat="1" ht="15" customHeight="1">
      <c r="A24" s="111" t="s">
        <v>490</v>
      </c>
      <c r="B24" s="1">
        <v>5591</v>
      </c>
      <c r="C24" s="1">
        <v>59940</v>
      </c>
      <c r="D24" s="1">
        <v>41477601</v>
      </c>
      <c r="E24" s="1">
        <v>265</v>
      </c>
      <c r="F24" s="1">
        <f t="shared" si="0"/>
        <v>98824</v>
      </c>
      <c r="G24" s="1">
        <v>59166069</v>
      </c>
      <c r="H24" s="1">
        <v>80950</v>
      </c>
      <c r="I24" s="16">
        <v>538</v>
      </c>
      <c r="J24" s="1">
        <v>1562</v>
      </c>
      <c r="K24" s="1">
        <v>744</v>
      </c>
      <c r="L24" s="1">
        <v>16312</v>
      </c>
      <c r="M24" s="31">
        <v>885</v>
      </c>
      <c r="N24" s="44" t="s">
        <v>18</v>
      </c>
      <c r="O24" s="104" t="s">
        <v>18</v>
      </c>
    </row>
    <row r="25" spans="1:15" s="145" customFormat="1" ht="15" customHeight="1">
      <c r="A25" s="308" t="s">
        <v>547</v>
      </c>
      <c r="B25" s="309">
        <v>5800</v>
      </c>
      <c r="C25" s="309">
        <v>60920</v>
      </c>
      <c r="D25" s="309">
        <v>42566125</v>
      </c>
      <c r="E25" s="309">
        <v>270</v>
      </c>
      <c r="F25" s="309">
        <f t="shared" si="0"/>
        <v>99066</v>
      </c>
      <c r="G25" s="309">
        <v>58575936</v>
      </c>
      <c r="H25" s="309">
        <v>80973</v>
      </c>
      <c r="I25" s="258">
        <v>530</v>
      </c>
      <c r="J25" s="309">
        <v>1595</v>
      </c>
      <c r="K25" s="309">
        <v>734</v>
      </c>
      <c r="L25" s="309">
        <v>16498</v>
      </c>
      <c r="M25" s="333">
        <v>876</v>
      </c>
      <c r="N25" s="329" t="s">
        <v>18</v>
      </c>
      <c r="O25" s="339" t="s">
        <v>18</v>
      </c>
    </row>
    <row r="26" spans="1:15" s="145" customFormat="1" ht="15" customHeight="1">
      <c r="A26" s="308" t="s">
        <v>548</v>
      </c>
      <c r="B26" s="309">
        <v>5934</v>
      </c>
      <c r="C26" s="309">
        <v>60450</v>
      </c>
      <c r="D26" s="309">
        <v>43633559</v>
      </c>
      <c r="E26" s="309">
        <v>274</v>
      </c>
      <c r="F26" s="309">
        <f t="shared" si="0"/>
        <v>98939</v>
      </c>
      <c r="G26" s="309">
        <v>57729619</v>
      </c>
      <c r="H26" s="309">
        <v>80605</v>
      </c>
      <c r="I26" s="258">
        <v>521</v>
      </c>
      <c r="J26" s="309">
        <v>1630</v>
      </c>
      <c r="K26" s="309">
        <v>726</v>
      </c>
      <c r="L26" s="309">
        <v>16704</v>
      </c>
      <c r="M26" s="333">
        <v>868</v>
      </c>
      <c r="N26" s="329" t="s">
        <v>18</v>
      </c>
      <c r="O26" s="339" t="s">
        <v>18</v>
      </c>
    </row>
    <row r="27" spans="1:15" s="7" customFormat="1" ht="15" customHeight="1">
      <c r="A27" s="308" t="s">
        <v>589</v>
      </c>
      <c r="B27" s="309">
        <v>6034</v>
      </c>
      <c r="C27" s="309">
        <v>61103</v>
      </c>
      <c r="D27" s="309">
        <v>43688562</v>
      </c>
      <c r="E27" s="309">
        <v>275</v>
      </c>
      <c r="F27" s="309">
        <f t="shared" si="0"/>
        <v>99815</v>
      </c>
      <c r="G27" s="309">
        <v>57618524</v>
      </c>
      <c r="H27" s="309">
        <v>81307</v>
      </c>
      <c r="I27" s="258">
        <v>516</v>
      </c>
      <c r="J27" s="309">
        <v>1647</v>
      </c>
      <c r="K27" s="309">
        <v>718</v>
      </c>
      <c r="L27" s="309">
        <v>16861</v>
      </c>
      <c r="M27" s="333">
        <v>860</v>
      </c>
      <c r="N27" s="329" t="s">
        <v>241</v>
      </c>
      <c r="O27" s="339" t="s">
        <v>241</v>
      </c>
    </row>
    <row r="28" spans="1:15" s="145" customFormat="1" ht="15" customHeight="1">
      <c r="A28" s="321" t="s">
        <v>615</v>
      </c>
      <c r="B28" s="322">
        <v>6193</v>
      </c>
      <c r="C28" s="322">
        <v>60028</v>
      </c>
      <c r="D28" s="322">
        <v>44998195</v>
      </c>
      <c r="E28" s="322">
        <v>281</v>
      </c>
      <c r="F28" s="322">
        <f t="shared" si="0"/>
        <v>99356</v>
      </c>
      <c r="G28" s="322">
        <v>57107374</v>
      </c>
      <c r="H28" s="322">
        <v>80725</v>
      </c>
      <c r="I28" s="273">
        <v>514</v>
      </c>
      <c r="J28" s="322">
        <v>1674</v>
      </c>
      <c r="K28" s="322">
        <v>714</v>
      </c>
      <c r="L28" s="322">
        <v>16957</v>
      </c>
      <c r="M28" s="337">
        <v>851</v>
      </c>
      <c r="N28" s="332" t="s">
        <v>241</v>
      </c>
      <c r="O28" s="342" t="s">
        <v>241</v>
      </c>
    </row>
    <row r="29" ht="13.5" customHeight="1">
      <c r="A29" s="4" t="s">
        <v>237</v>
      </c>
    </row>
    <row r="30" ht="13.5" customHeight="1">
      <c r="A30" s="4" t="s">
        <v>238</v>
      </c>
    </row>
    <row r="31" ht="13.5" customHeight="1">
      <c r="A31" s="4" t="s">
        <v>239</v>
      </c>
    </row>
    <row r="58" spans="7:9" ht="13.5" customHeight="1">
      <c r="G58" s="33"/>
      <c r="I58" s="33"/>
    </row>
    <row r="59" ht="13.5" customHeight="1">
      <c r="H59" s="23"/>
    </row>
    <row r="61" ht="13.5" customHeight="1">
      <c r="D61" s="34"/>
    </row>
    <row r="62" ht="13.5" customHeight="1">
      <c r="D62" s="24"/>
    </row>
  </sheetData>
  <sheetProtection/>
  <mergeCells count="12">
    <mergeCell ref="C4:C6"/>
    <mergeCell ref="D4:D6"/>
    <mergeCell ref="N4:O5"/>
    <mergeCell ref="J5:K5"/>
    <mergeCell ref="L5:M5"/>
    <mergeCell ref="F4:M4"/>
    <mergeCell ref="A1:I1"/>
    <mergeCell ref="E4:E6"/>
    <mergeCell ref="F5:G5"/>
    <mergeCell ref="H5:I5"/>
    <mergeCell ref="A4:A6"/>
    <mergeCell ref="B4:B6"/>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T32"/>
  <sheetViews>
    <sheetView showGridLines="0" zoomScalePageLayoutView="0" workbookViewId="0" topLeftCell="A1">
      <pane xSplit="1" ySplit="6" topLeftCell="B7" activePane="bottomRight" state="frozen"/>
      <selection pane="topLeft" activeCell="A1" sqref="A1:L1"/>
      <selection pane="topRight" activeCell="A1" sqref="A1:L1"/>
      <selection pane="bottomLeft" activeCell="A1" sqref="A1:L1"/>
      <selection pane="bottomRight" activeCell="A1" sqref="A1:L1"/>
    </sheetView>
  </sheetViews>
  <sheetFormatPr defaultColWidth="9.00390625" defaultRowHeight="13.5" customHeight="1"/>
  <cols>
    <col min="1" max="1" width="15.625" style="4" customWidth="1"/>
    <col min="2" max="3" width="7.50390625" style="4" customWidth="1"/>
    <col min="4" max="12" width="7.00390625" style="4" customWidth="1"/>
    <col min="13" max="16384" width="9.00390625" style="4" customWidth="1"/>
  </cols>
  <sheetData>
    <row r="1" spans="1:20" ht="19.5" customHeight="1">
      <c r="A1" s="419" t="s">
        <v>442</v>
      </c>
      <c r="B1" s="419"/>
      <c r="C1" s="419"/>
      <c r="D1" s="419"/>
      <c r="E1" s="419"/>
      <c r="F1" s="419"/>
      <c r="G1" s="419"/>
      <c r="H1" s="419"/>
      <c r="I1" s="419"/>
      <c r="J1" s="419"/>
      <c r="K1" s="419"/>
      <c r="L1" s="419"/>
      <c r="M1" s="5"/>
      <c r="N1" s="5"/>
      <c r="O1" s="5"/>
      <c r="P1" s="5"/>
      <c r="Q1" s="5"/>
      <c r="R1" s="5"/>
      <c r="S1" s="5"/>
      <c r="T1" s="5"/>
    </row>
    <row r="2" spans="1:20" ht="19.5" customHeight="1">
      <c r="A2" s="22"/>
      <c r="B2" s="22"/>
      <c r="C2" s="22"/>
      <c r="D2" s="22"/>
      <c r="E2" s="22"/>
      <c r="F2" s="22"/>
      <c r="G2" s="22"/>
      <c r="H2" s="22"/>
      <c r="I2" s="22"/>
      <c r="J2" s="5"/>
      <c r="K2" s="5"/>
      <c r="L2" s="5"/>
      <c r="M2" s="5"/>
      <c r="N2" s="5"/>
      <c r="O2" s="5"/>
      <c r="P2" s="5"/>
      <c r="Q2" s="5"/>
      <c r="R2" s="5"/>
      <c r="S2" s="5"/>
      <c r="T2" s="5"/>
    </row>
    <row r="3" spans="1:20" ht="19.5" customHeight="1">
      <c r="A3" s="11" t="s">
        <v>443</v>
      </c>
      <c r="B3" s="22"/>
      <c r="C3" s="22"/>
      <c r="D3" s="22"/>
      <c r="E3" s="22"/>
      <c r="F3" s="22"/>
      <c r="G3" s="22"/>
      <c r="H3" s="22"/>
      <c r="I3" s="22"/>
      <c r="J3" s="5"/>
      <c r="K3" s="5"/>
      <c r="L3" s="5"/>
      <c r="M3" s="5"/>
      <c r="N3" s="5"/>
      <c r="O3" s="5"/>
      <c r="P3" s="5"/>
      <c r="Q3" s="5"/>
      <c r="R3" s="5"/>
      <c r="S3" s="5"/>
      <c r="T3" s="5"/>
    </row>
    <row r="4" spans="1:18" ht="13.5" customHeight="1">
      <c r="A4" s="7" t="s">
        <v>81</v>
      </c>
      <c r="B4" s="7"/>
      <c r="C4" s="7"/>
      <c r="D4" s="7"/>
      <c r="E4" s="7"/>
      <c r="F4" s="7"/>
      <c r="G4" s="7"/>
      <c r="H4" s="7"/>
      <c r="I4" s="7"/>
      <c r="J4" s="7"/>
      <c r="K4" s="7"/>
      <c r="L4" s="7"/>
      <c r="M4" s="7"/>
      <c r="N4" s="7"/>
      <c r="O4" s="7"/>
      <c r="P4" s="7"/>
      <c r="Q4" s="7"/>
      <c r="R4" s="7"/>
    </row>
    <row r="5" spans="1:18" ht="15" customHeight="1">
      <c r="A5" s="420" t="s">
        <v>125</v>
      </c>
      <c r="B5" s="444" t="s">
        <v>570</v>
      </c>
      <c r="C5" s="444" t="s">
        <v>122</v>
      </c>
      <c r="D5" s="694" t="s">
        <v>123</v>
      </c>
      <c r="E5" s="695"/>
      <c r="F5" s="695"/>
      <c r="G5" s="695"/>
      <c r="H5" s="695"/>
      <c r="I5" s="695"/>
      <c r="J5" s="696"/>
      <c r="K5" s="696"/>
      <c r="L5" s="696"/>
      <c r="M5" s="7"/>
      <c r="N5" s="7"/>
      <c r="O5" s="7"/>
      <c r="P5" s="7"/>
      <c r="Q5" s="7"/>
      <c r="R5" s="7"/>
    </row>
    <row r="6" spans="1:12" ht="15" customHeight="1">
      <c r="A6" s="422"/>
      <c r="B6" s="446"/>
      <c r="C6" s="446"/>
      <c r="D6" s="290" t="s">
        <v>0</v>
      </c>
      <c r="E6" s="290" t="s">
        <v>1</v>
      </c>
      <c r="F6" s="290" t="s">
        <v>2</v>
      </c>
      <c r="G6" s="290" t="s">
        <v>3</v>
      </c>
      <c r="H6" s="290" t="s">
        <v>4</v>
      </c>
      <c r="I6" s="298" t="s">
        <v>5</v>
      </c>
      <c r="J6" s="290" t="s">
        <v>6</v>
      </c>
      <c r="K6" s="290" t="s">
        <v>7</v>
      </c>
      <c r="L6" s="298" t="s">
        <v>322</v>
      </c>
    </row>
    <row r="7" spans="1:12" s="7" customFormat="1" ht="15" customHeight="1">
      <c r="A7" s="297" t="s">
        <v>343</v>
      </c>
      <c r="B7" s="1">
        <v>3557</v>
      </c>
      <c r="C7" s="1">
        <v>5675</v>
      </c>
      <c r="D7" s="1">
        <v>5401</v>
      </c>
      <c r="E7" s="1">
        <v>5010</v>
      </c>
      <c r="F7" s="1">
        <v>729</v>
      </c>
      <c r="G7" s="1">
        <v>307</v>
      </c>
      <c r="H7" s="1">
        <v>4447</v>
      </c>
      <c r="I7" s="174">
        <v>1</v>
      </c>
      <c r="J7" s="115">
        <v>7</v>
      </c>
      <c r="K7" s="115">
        <v>4</v>
      </c>
      <c r="L7" s="174">
        <v>25</v>
      </c>
    </row>
    <row r="8" spans="1:12" s="7" customFormat="1" ht="15" customHeight="1">
      <c r="A8" s="111" t="s">
        <v>344</v>
      </c>
      <c r="B8" s="1">
        <v>3816</v>
      </c>
      <c r="C8" s="1">
        <v>6056</v>
      </c>
      <c r="D8" s="1">
        <v>5741</v>
      </c>
      <c r="E8" s="1">
        <v>5343</v>
      </c>
      <c r="F8" s="1">
        <v>787</v>
      </c>
      <c r="G8" s="1">
        <v>354</v>
      </c>
      <c r="H8" s="1">
        <v>4790</v>
      </c>
      <c r="I8" s="174">
        <v>0.3</v>
      </c>
      <c r="J8" s="115">
        <v>6</v>
      </c>
      <c r="K8" s="115">
        <v>5</v>
      </c>
      <c r="L8" s="174">
        <v>24</v>
      </c>
    </row>
    <row r="9" spans="1:12" s="7" customFormat="1" ht="15" customHeight="1">
      <c r="A9" s="111" t="s">
        <v>345</v>
      </c>
      <c r="B9" s="1">
        <v>4179</v>
      </c>
      <c r="C9" s="1">
        <v>6639</v>
      </c>
      <c r="D9" s="1">
        <v>6329</v>
      </c>
      <c r="E9" s="1">
        <v>5887</v>
      </c>
      <c r="F9" s="1">
        <v>862</v>
      </c>
      <c r="G9" s="1">
        <v>444</v>
      </c>
      <c r="H9" s="1">
        <v>5046</v>
      </c>
      <c r="I9" s="174">
        <v>0.8</v>
      </c>
      <c r="J9" s="115">
        <v>10.3</v>
      </c>
      <c r="K9" s="115">
        <v>4.4</v>
      </c>
      <c r="L9" s="174">
        <v>24</v>
      </c>
    </row>
    <row r="10" spans="1:12" s="7" customFormat="1" ht="15" customHeight="1">
      <c r="A10" s="111" t="s">
        <v>346</v>
      </c>
      <c r="B10" s="1">
        <v>4533</v>
      </c>
      <c r="C10" s="1">
        <v>7248</v>
      </c>
      <c r="D10" s="1">
        <v>6880</v>
      </c>
      <c r="E10" s="1">
        <v>6440</v>
      </c>
      <c r="F10" s="1">
        <v>931</v>
      </c>
      <c r="G10" s="1">
        <v>492</v>
      </c>
      <c r="H10" s="1">
        <v>5501</v>
      </c>
      <c r="I10" s="174">
        <v>0.9</v>
      </c>
      <c r="J10" s="115">
        <v>6</v>
      </c>
      <c r="K10" s="115">
        <v>5.8</v>
      </c>
      <c r="L10" s="174">
        <v>25</v>
      </c>
    </row>
    <row r="11" spans="1:12" s="7" customFormat="1" ht="15" customHeight="1">
      <c r="A11" s="111" t="s">
        <v>347</v>
      </c>
      <c r="B11" s="1">
        <v>4772</v>
      </c>
      <c r="C11" s="1">
        <v>7656</v>
      </c>
      <c r="D11" s="1">
        <v>7270</v>
      </c>
      <c r="E11" s="1">
        <v>6843</v>
      </c>
      <c r="F11" s="1">
        <v>1000</v>
      </c>
      <c r="G11" s="1">
        <v>525</v>
      </c>
      <c r="H11" s="1">
        <v>6230</v>
      </c>
      <c r="I11" s="174">
        <v>0.8</v>
      </c>
      <c r="J11" s="115">
        <v>6.9</v>
      </c>
      <c r="K11" s="115">
        <v>6.8</v>
      </c>
      <c r="L11" s="174">
        <v>26</v>
      </c>
    </row>
    <row r="12" spans="1:12" s="7" customFormat="1" ht="15" customHeight="1">
      <c r="A12" s="111" t="s">
        <v>348</v>
      </c>
      <c r="B12" s="1">
        <v>5010</v>
      </c>
      <c r="C12" s="1">
        <v>7954</v>
      </c>
      <c r="D12" s="1">
        <v>7545</v>
      </c>
      <c r="E12" s="1">
        <v>7127</v>
      </c>
      <c r="F12" s="1">
        <v>1030</v>
      </c>
      <c r="G12" s="1">
        <v>597</v>
      </c>
      <c r="H12" s="1">
        <v>6550</v>
      </c>
      <c r="I12" s="174">
        <v>1</v>
      </c>
      <c r="J12" s="115">
        <v>344.9</v>
      </c>
      <c r="K12" s="115">
        <v>7.9</v>
      </c>
      <c r="L12" s="174">
        <v>40.2</v>
      </c>
    </row>
    <row r="13" spans="1:12" s="15" customFormat="1" ht="15" customHeight="1">
      <c r="A13" s="111" t="s">
        <v>349</v>
      </c>
      <c r="B13" s="1">
        <v>5232</v>
      </c>
      <c r="C13" s="1">
        <v>8215</v>
      </c>
      <c r="D13" s="1">
        <v>7763</v>
      </c>
      <c r="E13" s="1">
        <v>7339</v>
      </c>
      <c r="F13" s="1">
        <v>1054</v>
      </c>
      <c r="G13" s="1">
        <v>701</v>
      </c>
      <c r="H13" s="1">
        <v>6637</v>
      </c>
      <c r="I13" s="175">
        <v>1</v>
      </c>
      <c r="J13" s="127">
        <v>351.3</v>
      </c>
      <c r="K13" s="127">
        <v>6.6</v>
      </c>
      <c r="L13" s="175">
        <v>41.7</v>
      </c>
    </row>
    <row r="14" spans="1:12" s="15" customFormat="1" ht="15" customHeight="1">
      <c r="A14" s="111" t="s">
        <v>350</v>
      </c>
      <c r="B14" s="1">
        <v>5395</v>
      </c>
      <c r="C14" s="1">
        <v>8449</v>
      </c>
      <c r="D14" s="1">
        <v>7957</v>
      </c>
      <c r="E14" s="1">
        <v>7533</v>
      </c>
      <c r="F14" s="1">
        <v>1100</v>
      </c>
      <c r="G14" s="1">
        <v>753</v>
      </c>
      <c r="H14" s="1">
        <v>6769</v>
      </c>
      <c r="I14" s="175">
        <v>0.3</v>
      </c>
      <c r="J14" s="127">
        <v>337.8</v>
      </c>
      <c r="K14" s="127">
        <v>8.3</v>
      </c>
      <c r="L14" s="175">
        <v>40.4</v>
      </c>
    </row>
    <row r="15" spans="1:12" s="15" customFormat="1" ht="15" customHeight="1">
      <c r="A15" s="111" t="s">
        <v>351</v>
      </c>
      <c r="B15" s="1">
        <v>5581</v>
      </c>
      <c r="C15" s="1">
        <v>8715</v>
      </c>
      <c r="D15" s="1">
        <v>8187</v>
      </c>
      <c r="E15" s="1">
        <v>7742</v>
      </c>
      <c r="F15" s="1">
        <v>1120</v>
      </c>
      <c r="G15" s="1">
        <v>812</v>
      </c>
      <c r="H15" s="1">
        <v>6985</v>
      </c>
      <c r="I15" s="175">
        <v>0.2</v>
      </c>
      <c r="J15" s="127">
        <v>346.8</v>
      </c>
      <c r="K15" s="127">
        <v>8.7</v>
      </c>
      <c r="L15" s="175">
        <v>38.8</v>
      </c>
    </row>
    <row r="16" spans="1:12" s="145" customFormat="1" ht="15" customHeight="1">
      <c r="A16" s="111" t="s">
        <v>352</v>
      </c>
      <c r="B16" s="1">
        <v>5940</v>
      </c>
      <c r="C16" s="1">
        <v>9250</v>
      </c>
      <c r="D16" s="1">
        <v>8711</v>
      </c>
      <c r="E16" s="1">
        <v>8203</v>
      </c>
      <c r="F16" s="1">
        <v>1158</v>
      </c>
      <c r="G16" s="1">
        <v>877</v>
      </c>
      <c r="H16" s="1">
        <v>7385</v>
      </c>
      <c r="I16" s="175">
        <v>0.4</v>
      </c>
      <c r="J16" s="127">
        <v>436.1</v>
      </c>
      <c r="K16" s="127">
        <v>9.3</v>
      </c>
      <c r="L16" s="175">
        <v>35.6</v>
      </c>
    </row>
    <row r="17" spans="1:12" s="7" customFormat="1" ht="15" customHeight="1">
      <c r="A17" s="111" t="s">
        <v>353</v>
      </c>
      <c r="B17" s="1">
        <v>6286</v>
      </c>
      <c r="C17" s="1">
        <v>9725</v>
      </c>
      <c r="D17" s="1">
        <v>9182</v>
      </c>
      <c r="E17" s="1">
        <v>8654</v>
      </c>
      <c r="F17" s="1">
        <v>1162</v>
      </c>
      <c r="G17" s="1">
        <v>965</v>
      </c>
      <c r="H17" s="1">
        <v>7742</v>
      </c>
      <c r="I17" s="174">
        <v>0.5</v>
      </c>
      <c r="J17" s="115">
        <v>493.7</v>
      </c>
      <c r="K17" s="115">
        <v>10.3</v>
      </c>
      <c r="L17" s="174">
        <v>32.5</v>
      </c>
    </row>
    <row r="18" spans="1:12" s="7" customFormat="1" ht="15" customHeight="1">
      <c r="A18" s="111" t="s">
        <v>354</v>
      </c>
      <c r="B18" s="1">
        <v>6522</v>
      </c>
      <c r="C18" s="1">
        <v>9967</v>
      </c>
      <c r="D18" s="1">
        <v>9384</v>
      </c>
      <c r="E18" s="1">
        <v>8894</v>
      </c>
      <c r="F18" s="1">
        <v>1128</v>
      </c>
      <c r="G18" s="1">
        <v>1012</v>
      </c>
      <c r="H18" s="1">
        <v>8117</v>
      </c>
      <c r="I18" s="174">
        <v>1.1</v>
      </c>
      <c r="J18" s="115">
        <v>526.9</v>
      </c>
      <c r="K18" s="115">
        <v>10.3</v>
      </c>
      <c r="L18" s="174">
        <v>25.8</v>
      </c>
    </row>
    <row r="19" spans="1:12" s="7" customFormat="1" ht="15" customHeight="1">
      <c r="A19" s="111" t="s">
        <v>355</v>
      </c>
      <c r="B19" s="1">
        <v>6649</v>
      </c>
      <c r="C19" s="1">
        <v>10035</v>
      </c>
      <c r="D19" s="1">
        <v>9451</v>
      </c>
      <c r="E19" s="1">
        <v>9086</v>
      </c>
      <c r="F19" s="1">
        <v>1124</v>
      </c>
      <c r="G19" s="1">
        <v>1098</v>
      </c>
      <c r="H19" s="1">
        <v>8252</v>
      </c>
      <c r="I19" s="174">
        <v>0.8</v>
      </c>
      <c r="J19" s="115">
        <v>513.8</v>
      </c>
      <c r="K19" s="115">
        <v>11.9</v>
      </c>
      <c r="L19" s="174">
        <v>23.3</v>
      </c>
    </row>
    <row r="20" spans="1:12" s="7" customFormat="1" ht="15" customHeight="1">
      <c r="A20" s="111" t="s">
        <v>356</v>
      </c>
      <c r="B20" s="1">
        <v>6637</v>
      </c>
      <c r="C20" s="1">
        <v>9853</v>
      </c>
      <c r="D20" s="1">
        <v>9264</v>
      </c>
      <c r="E20" s="1">
        <v>8929</v>
      </c>
      <c r="F20" s="1">
        <v>1060</v>
      </c>
      <c r="G20" s="1">
        <v>1168</v>
      </c>
      <c r="H20" s="1">
        <v>8133</v>
      </c>
      <c r="I20" s="174">
        <v>0.4</v>
      </c>
      <c r="J20" s="115">
        <v>462.3</v>
      </c>
      <c r="K20" s="115">
        <v>10.1</v>
      </c>
      <c r="L20" s="174">
        <v>24</v>
      </c>
    </row>
    <row r="21" spans="1:12" s="7" customFormat="1" ht="15" customHeight="1">
      <c r="A21" s="111" t="s">
        <v>357</v>
      </c>
      <c r="B21" s="1">
        <v>6566</v>
      </c>
      <c r="C21" s="1">
        <v>9495</v>
      </c>
      <c r="D21" s="1">
        <v>8913</v>
      </c>
      <c r="E21" s="1">
        <v>8587</v>
      </c>
      <c r="F21" s="1">
        <v>940</v>
      </c>
      <c r="G21" s="1">
        <v>1288</v>
      </c>
      <c r="H21" s="1">
        <v>7954</v>
      </c>
      <c r="I21" s="174">
        <v>0.3</v>
      </c>
      <c r="J21" s="115">
        <v>410.1</v>
      </c>
      <c r="K21" s="115">
        <v>10.4</v>
      </c>
      <c r="L21" s="174">
        <v>22.3</v>
      </c>
    </row>
    <row r="22" spans="1:12" s="7" customFormat="1" ht="15" customHeight="1">
      <c r="A22" s="111" t="s">
        <v>358</v>
      </c>
      <c r="B22" s="1">
        <v>6486</v>
      </c>
      <c r="C22" s="1">
        <v>9208</v>
      </c>
      <c r="D22" s="1">
        <v>8536</v>
      </c>
      <c r="E22" s="1">
        <v>8256</v>
      </c>
      <c r="F22" s="1">
        <v>843</v>
      </c>
      <c r="G22" s="1">
        <v>1367</v>
      </c>
      <c r="H22" s="1">
        <v>7808</v>
      </c>
      <c r="I22" s="174">
        <v>0.25</v>
      </c>
      <c r="J22" s="115">
        <v>361.7</v>
      </c>
      <c r="K22" s="115">
        <v>11.6</v>
      </c>
      <c r="L22" s="174">
        <v>24.8</v>
      </c>
    </row>
    <row r="23" spans="1:12" s="7" customFormat="1" ht="15" customHeight="1">
      <c r="A23" s="111" t="s">
        <v>359</v>
      </c>
      <c r="B23" s="1">
        <v>6399</v>
      </c>
      <c r="C23" s="1">
        <v>8928</v>
      </c>
      <c r="D23" s="1">
        <v>8259</v>
      </c>
      <c r="E23" s="1">
        <v>7967</v>
      </c>
      <c r="F23" s="1">
        <v>796</v>
      </c>
      <c r="G23" s="1">
        <v>1438</v>
      </c>
      <c r="H23" s="1">
        <v>7618</v>
      </c>
      <c r="I23" s="174">
        <v>0.2</v>
      </c>
      <c r="J23" s="115">
        <v>321.5</v>
      </c>
      <c r="K23" s="115">
        <v>11.7</v>
      </c>
      <c r="L23" s="174">
        <v>30.3</v>
      </c>
    </row>
    <row r="24" spans="1:12" s="7" customFormat="1" ht="15" customHeight="1">
      <c r="A24" s="111" t="s">
        <v>490</v>
      </c>
      <c r="B24" s="1">
        <v>6298</v>
      </c>
      <c r="C24" s="1">
        <v>8661</v>
      </c>
      <c r="D24" s="1">
        <v>7970</v>
      </c>
      <c r="E24" s="1">
        <v>7724</v>
      </c>
      <c r="F24" s="1">
        <v>750</v>
      </c>
      <c r="G24" s="1">
        <v>1514</v>
      </c>
      <c r="H24" s="1">
        <v>7462</v>
      </c>
      <c r="I24" s="174">
        <v>0.3</v>
      </c>
      <c r="J24" s="115">
        <v>302.9</v>
      </c>
      <c r="K24" s="115">
        <v>12.1</v>
      </c>
      <c r="L24" s="174">
        <v>57.8</v>
      </c>
    </row>
    <row r="25" spans="1:12" s="145" customFormat="1" ht="15" customHeight="1">
      <c r="A25" s="380" t="s">
        <v>552</v>
      </c>
      <c r="B25" s="309">
        <v>6228</v>
      </c>
      <c r="C25" s="309">
        <v>8395</v>
      </c>
      <c r="D25" s="309">
        <v>7675</v>
      </c>
      <c r="E25" s="309">
        <v>7444</v>
      </c>
      <c r="F25" s="309">
        <v>690</v>
      </c>
      <c r="G25" s="309">
        <v>1602</v>
      </c>
      <c r="H25" s="309">
        <v>7297</v>
      </c>
      <c r="I25" s="174">
        <v>0.2</v>
      </c>
      <c r="J25" s="115">
        <v>281.1</v>
      </c>
      <c r="K25" s="115">
        <v>15.1</v>
      </c>
      <c r="L25" s="174">
        <v>148.2</v>
      </c>
    </row>
    <row r="26" spans="1:12" s="145" customFormat="1" ht="15" customHeight="1">
      <c r="A26" s="380" t="s">
        <v>553</v>
      </c>
      <c r="B26" s="373">
        <v>6144</v>
      </c>
      <c r="C26" s="373">
        <v>8172</v>
      </c>
      <c r="D26" s="373">
        <v>7426</v>
      </c>
      <c r="E26" s="373">
        <v>7177</v>
      </c>
      <c r="F26" s="373">
        <v>603</v>
      </c>
      <c r="G26" s="373">
        <v>1647</v>
      </c>
      <c r="H26" s="373">
        <v>7131</v>
      </c>
      <c r="I26" s="393">
        <v>0.2</v>
      </c>
      <c r="J26" s="393">
        <v>271.7</v>
      </c>
      <c r="K26" s="393">
        <v>12.1</v>
      </c>
      <c r="L26" s="394">
        <v>179.4</v>
      </c>
    </row>
    <row r="27" spans="1:12" s="7" customFormat="1" ht="15" customHeight="1">
      <c r="A27" s="380" t="s">
        <v>591</v>
      </c>
      <c r="B27" s="373">
        <v>6114</v>
      </c>
      <c r="C27" s="373">
        <v>8057</v>
      </c>
      <c r="D27" s="373">
        <v>7281</v>
      </c>
      <c r="E27" s="373">
        <v>7057</v>
      </c>
      <c r="F27" s="373">
        <v>555</v>
      </c>
      <c r="G27" s="373">
        <v>1642</v>
      </c>
      <c r="H27" s="373">
        <v>6898</v>
      </c>
      <c r="I27" s="393">
        <v>0.2</v>
      </c>
      <c r="J27" s="393">
        <v>267.3</v>
      </c>
      <c r="K27" s="393">
        <v>14.4</v>
      </c>
      <c r="L27" s="394">
        <v>170.8</v>
      </c>
    </row>
    <row r="28" spans="1:12" s="145" customFormat="1" ht="15" customHeight="1">
      <c r="A28" s="381" t="s">
        <v>618</v>
      </c>
      <c r="B28" s="375">
        <v>6026</v>
      </c>
      <c r="C28" s="375">
        <v>7877</v>
      </c>
      <c r="D28" s="375">
        <v>7099</v>
      </c>
      <c r="E28" s="375">
        <v>6915</v>
      </c>
      <c r="F28" s="375">
        <v>501</v>
      </c>
      <c r="G28" s="375">
        <v>1650</v>
      </c>
      <c r="H28" s="375">
        <v>6781</v>
      </c>
      <c r="I28" s="382">
        <v>0.2</v>
      </c>
      <c r="J28" s="382">
        <v>231.8</v>
      </c>
      <c r="K28" s="382">
        <v>13.8</v>
      </c>
      <c r="L28" s="383">
        <v>154.8</v>
      </c>
    </row>
    <row r="29" ht="13.5" customHeight="1">
      <c r="A29" s="4" t="s">
        <v>629</v>
      </c>
    </row>
    <row r="30" spans="1:9" ht="13.5" customHeight="1">
      <c r="A30" s="4" t="s">
        <v>106</v>
      </c>
      <c r="B30" s="3"/>
      <c r="C30" s="3"/>
      <c r="D30" s="3"/>
      <c r="E30" s="3"/>
      <c r="F30" s="3"/>
      <c r="G30" s="3"/>
      <c r="H30" s="3"/>
      <c r="I30" s="30"/>
    </row>
    <row r="31" spans="1:9" ht="13.5" customHeight="1">
      <c r="A31" s="4" t="s">
        <v>425</v>
      </c>
      <c r="B31" s="3"/>
      <c r="C31" s="3"/>
      <c r="D31" s="3"/>
      <c r="E31" s="3"/>
      <c r="F31" s="3"/>
      <c r="G31" s="3"/>
      <c r="H31" s="3"/>
      <c r="I31" s="30"/>
    </row>
    <row r="32" spans="2:9" ht="13.5" customHeight="1">
      <c r="B32" s="19"/>
      <c r="C32" s="19"/>
      <c r="D32" s="19"/>
      <c r="E32" s="19"/>
      <c r="F32" s="19"/>
      <c r="G32" s="19"/>
      <c r="H32" s="19"/>
      <c r="I32" s="25"/>
    </row>
    <row r="33" ht="15" customHeight="1"/>
    <row r="34" ht="15" customHeight="1"/>
  </sheetData>
  <sheetProtection/>
  <mergeCells count="5">
    <mergeCell ref="A5:A6"/>
    <mergeCell ref="C5:C6"/>
    <mergeCell ref="B5:B6"/>
    <mergeCell ref="D5:L5"/>
    <mergeCell ref="A1:L1"/>
  </mergeCells>
  <printOptions/>
  <pageMargins left="0.5905511811023623" right="0.4724409448818898" top="0.7874015748031497" bottom="0.7874015748031497"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N30"/>
  <sheetViews>
    <sheetView showGridLines="0" zoomScalePageLayoutView="0" workbookViewId="0" topLeftCell="A1">
      <pane xSplit="1" ySplit="2" topLeftCell="B3" activePane="bottomRight" state="frozen"/>
      <selection pane="topLeft" activeCell="A1" sqref="A1:L1"/>
      <selection pane="topRight" activeCell="A1" sqref="A1:L1"/>
      <selection pane="bottomLeft" activeCell="A1" sqref="A1:L1"/>
      <selection pane="bottomRight" activeCell="A1" sqref="A1:G1"/>
    </sheetView>
  </sheetViews>
  <sheetFormatPr defaultColWidth="9.00390625" defaultRowHeight="13.5"/>
  <cols>
    <col min="1" max="1" width="15.625" style="128" customWidth="1"/>
    <col min="2" max="14" width="12.625" style="128" customWidth="1"/>
    <col min="15" max="16384" width="9.00390625" style="128" customWidth="1"/>
  </cols>
  <sheetData>
    <row r="1" spans="1:9" ht="19.5" customHeight="1">
      <c r="A1" s="697" t="s">
        <v>444</v>
      </c>
      <c r="B1" s="697"/>
      <c r="C1" s="697"/>
      <c r="D1" s="697"/>
      <c r="E1" s="697"/>
      <c r="F1" s="697"/>
      <c r="G1" s="697"/>
      <c r="H1" s="241"/>
      <c r="I1" s="241"/>
    </row>
    <row r="2" spans="1:7" ht="13.5">
      <c r="A2" s="119" t="s">
        <v>82</v>
      </c>
      <c r="B2" s="120"/>
      <c r="C2" s="120"/>
      <c r="D2" s="120"/>
      <c r="E2" s="120"/>
      <c r="F2" s="120"/>
      <c r="G2" s="120"/>
    </row>
    <row r="3" spans="1:14" ht="30" customHeight="1">
      <c r="A3" s="171" t="s">
        <v>208</v>
      </c>
      <c r="B3" s="170" t="s">
        <v>209</v>
      </c>
      <c r="C3" s="170" t="s">
        <v>0</v>
      </c>
      <c r="D3" s="170" t="s">
        <v>1</v>
      </c>
      <c r="E3" s="170" t="s">
        <v>2</v>
      </c>
      <c r="F3" s="170" t="s">
        <v>3</v>
      </c>
      <c r="G3" s="172" t="s">
        <v>4</v>
      </c>
      <c r="H3" s="170" t="s">
        <v>5</v>
      </c>
      <c r="I3" s="172" t="s">
        <v>6</v>
      </c>
      <c r="J3" s="170" t="s">
        <v>7</v>
      </c>
      <c r="K3" s="168" t="s">
        <v>571</v>
      </c>
      <c r="L3" s="169" t="s">
        <v>572</v>
      </c>
      <c r="M3" s="164" t="s">
        <v>573</v>
      </c>
      <c r="N3" s="164" t="s">
        <v>574</v>
      </c>
    </row>
    <row r="4" spans="1:14" s="129" customFormat="1" ht="15" customHeight="1">
      <c r="A4" s="297" t="s">
        <v>343</v>
      </c>
      <c r="B4" s="122">
        <f>SUM(C4:N4)</f>
        <v>8372947</v>
      </c>
      <c r="C4" s="122">
        <v>3580169</v>
      </c>
      <c r="D4" s="122">
        <v>808802</v>
      </c>
      <c r="E4" s="122">
        <v>66829</v>
      </c>
      <c r="F4" s="122">
        <v>74342</v>
      </c>
      <c r="G4" s="123">
        <v>3777712</v>
      </c>
      <c r="H4" s="122">
        <v>1135</v>
      </c>
      <c r="I4" s="123">
        <v>2658</v>
      </c>
      <c r="J4" s="122">
        <v>10111</v>
      </c>
      <c r="K4" s="122">
        <v>4525</v>
      </c>
      <c r="L4" s="123">
        <v>46664</v>
      </c>
      <c r="M4" s="247">
        <v>0</v>
      </c>
      <c r="N4" s="123">
        <v>0</v>
      </c>
    </row>
    <row r="5" spans="1:14" s="129" customFormat="1" ht="15" customHeight="1">
      <c r="A5" s="111" t="s">
        <v>344</v>
      </c>
      <c r="B5" s="122">
        <f aca="true" t="shared" si="0" ref="B5:B25">SUM(C5:N5)</f>
        <v>9245933</v>
      </c>
      <c r="C5" s="122">
        <v>3860791</v>
      </c>
      <c r="D5" s="122">
        <v>889494</v>
      </c>
      <c r="E5" s="122">
        <v>73262</v>
      </c>
      <c r="F5" s="122">
        <v>83457</v>
      </c>
      <c r="G5" s="123">
        <v>4271573</v>
      </c>
      <c r="H5" s="122">
        <v>299</v>
      </c>
      <c r="I5" s="123">
        <v>5669</v>
      </c>
      <c r="J5" s="122">
        <v>11430</v>
      </c>
      <c r="K5" s="122">
        <v>4855</v>
      </c>
      <c r="L5" s="123">
        <v>45103</v>
      </c>
      <c r="M5" s="247">
        <v>0</v>
      </c>
      <c r="N5" s="123">
        <v>0</v>
      </c>
    </row>
    <row r="6" spans="1:14" s="129" customFormat="1" ht="15" customHeight="1">
      <c r="A6" s="111" t="s">
        <v>345</v>
      </c>
      <c r="B6" s="1">
        <f t="shared" si="0"/>
        <v>9843277</v>
      </c>
      <c r="C6" s="122">
        <v>4276553</v>
      </c>
      <c r="D6" s="122">
        <v>1005425</v>
      </c>
      <c r="E6" s="122">
        <v>81377</v>
      </c>
      <c r="F6" s="122">
        <v>106172</v>
      </c>
      <c r="G6" s="123">
        <v>4292546</v>
      </c>
      <c r="H6" s="122">
        <v>1024</v>
      </c>
      <c r="I6" s="123">
        <v>19650</v>
      </c>
      <c r="J6" s="122">
        <v>10455</v>
      </c>
      <c r="K6" s="122">
        <v>5336</v>
      </c>
      <c r="L6" s="123">
        <v>44739</v>
      </c>
      <c r="M6" s="247">
        <v>0</v>
      </c>
      <c r="N6" s="123">
        <v>0</v>
      </c>
    </row>
    <row r="7" spans="1:14" s="129" customFormat="1" ht="15" customHeight="1">
      <c r="A7" s="111" t="s">
        <v>346</v>
      </c>
      <c r="B7" s="1">
        <f t="shared" si="0"/>
        <v>10839656</v>
      </c>
      <c r="C7" s="122">
        <v>4598763</v>
      </c>
      <c r="D7" s="122">
        <v>1129944</v>
      </c>
      <c r="E7" s="122">
        <v>85463</v>
      </c>
      <c r="F7" s="122">
        <v>97811</v>
      </c>
      <c r="G7" s="123">
        <v>4845572</v>
      </c>
      <c r="H7" s="122">
        <v>181</v>
      </c>
      <c r="I7" s="123">
        <v>13582</v>
      </c>
      <c r="J7" s="122">
        <v>16024</v>
      </c>
      <c r="K7" s="122">
        <v>5731</v>
      </c>
      <c r="L7" s="123">
        <v>46585</v>
      </c>
      <c r="M7" s="247">
        <v>0</v>
      </c>
      <c r="N7" s="123">
        <v>0</v>
      </c>
    </row>
    <row r="8" spans="1:14" s="129" customFormat="1" ht="15" customHeight="1">
      <c r="A8" s="111" t="s">
        <v>347</v>
      </c>
      <c r="B8" s="1">
        <f t="shared" si="0"/>
        <v>11337522</v>
      </c>
      <c r="C8" s="122">
        <v>4725728</v>
      </c>
      <c r="D8" s="122">
        <v>1223856</v>
      </c>
      <c r="E8" s="122">
        <v>90352</v>
      </c>
      <c r="F8" s="122">
        <v>102832</v>
      </c>
      <c r="G8" s="123">
        <v>5107164</v>
      </c>
      <c r="H8" s="122">
        <v>663</v>
      </c>
      <c r="I8" s="123">
        <v>14647</v>
      </c>
      <c r="J8" s="122">
        <v>19015</v>
      </c>
      <c r="K8" s="122">
        <v>6082</v>
      </c>
      <c r="L8" s="123">
        <v>47183</v>
      </c>
      <c r="M8" s="247">
        <v>0</v>
      </c>
      <c r="N8" s="123">
        <v>0</v>
      </c>
    </row>
    <row r="9" spans="1:14" s="129" customFormat="1" ht="15" customHeight="1">
      <c r="A9" s="111" t="s">
        <v>348</v>
      </c>
      <c r="B9" s="122">
        <f t="shared" si="0"/>
        <v>11831400</v>
      </c>
      <c r="C9" s="122">
        <v>4780253</v>
      </c>
      <c r="D9" s="122">
        <v>1319472</v>
      </c>
      <c r="E9" s="122">
        <v>94079</v>
      </c>
      <c r="F9" s="122">
        <v>129280</v>
      </c>
      <c r="G9" s="123">
        <v>5359229</v>
      </c>
      <c r="H9" s="122">
        <v>796</v>
      </c>
      <c r="I9" s="123">
        <v>70671</v>
      </c>
      <c r="J9" s="122">
        <v>23669</v>
      </c>
      <c r="K9" s="122">
        <v>6346</v>
      </c>
      <c r="L9" s="123">
        <v>47605</v>
      </c>
      <c r="M9" s="247">
        <v>0</v>
      </c>
      <c r="N9" s="123">
        <v>0</v>
      </c>
    </row>
    <row r="10" spans="1:14" s="129" customFormat="1" ht="15" customHeight="1">
      <c r="A10" s="111" t="s">
        <v>349</v>
      </c>
      <c r="B10" s="122">
        <f t="shared" si="0"/>
        <v>11981951</v>
      </c>
      <c r="C10" s="122">
        <v>4927386</v>
      </c>
      <c r="D10" s="122">
        <v>1396101</v>
      </c>
      <c r="E10" s="130">
        <v>95458</v>
      </c>
      <c r="F10" s="122">
        <v>171858</v>
      </c>
      <c r="G10" s="123">
        <v>5214640</v>
      </c>
      <c r="H10" s="122">
        <v>551</v>
      </c>
      <c r="I10" s="123">
        <v>103236</v>
      </c>
      <c r="J10" s="122">
        <v>17526</v>
      </c>
      <c r="K10" s="122">
        <v>6621</v>
      </c>
      <c r="L10" s="123">
        <v>48574</v>
      </c>
      <c r="M10" s="247">
        <v>0</v>
      </c>
      <c r="N10" s="123">
        <v>0</v>
      </c>
    </row>
    <row r="11" spans="1:14" s="129" customFormat="1" ht="15" customHeight="1">
      <c r="A11" s="111" t="s">
        <v>350</v>
      </c>
      <c r="B11" s="122">
        <f t="shared" si="0"/>
        <v>11871923</v>
      </c>
      <c r="C11" s="122">
        <v>4905234</v>
      </c>
      <c r="D11" s="122">
        <v>1461521</v>
      </c>
      <c r="E11" s="130">
        <v>100327</v>
      </c>
      <c r="F11" s="122">
        <v>189244</v>
      </c>
      <c r="G11" s="123">
        <v>5031925</v>
      </c>
      <c r="H11" s="122">
        <v>501</v>
      </c>
      <c r="I11" s="123">
        <v>99864</v>
      </c>
      <c r="J11" s="122">
        <v>23595</v>
      </c>
      <c r="K11" s="122">
        <v>6789</v>
      </c>
      <c r="L11" s="123">
        <v>52923</v>
      </c>
      <c r="M11" s="247">
        <v>0</v>
      </c>
      <c r="N11" s="123">
        <v>0</v>
      </c>
    </row>
    <row r="12" spans="1:14" s="129" customFormat="1" ht="15" customHeight="1">
      <c r="A12" s="111" t="s">
        <v>351</v>
      </c>
      <c r="B12" s="122">
        <f t="shared" si="0"/>
        <v>12224889</v>
      </c>
      <c r="C12" s="122">
        <v>4998506</v>
      </c>
      <c r="D12" s="122">
        <v>1520576</v>
      </c>
      <c r="E12" s="130">
        <v>104153</v>
      </c>
      <c r="F12" s="122">
        <v>191325</v>
      </c>
      <c r="G12" s="123">
        <v>5213212</v>
      </c>
      <c r="H12" s="122">
        <v>477</v>
      </c>
      <c r="I12" s="123">
        <v>113541</v>
      </c>
      <c r="J12" s="122">
        <v>22789</v>
      </c>
      <c r="K12" s="122">
        <v>7048</v>
      </c>
      <c r="L12" s="123">
        <v>53262</v>
      </c>
      <c r="M12" s="247">
        <v>0</v>
      </c>
      <c r="N12" s="123">
        <v>0</v>
      </c>
    </row>
    <row r="13" spans="1:14" s="129" customFormat="1" ht="15" customHeight="1">
      <c r="A13" s="111" t="s">
        <v>352</v>
      </c>
      <c r="B13" s="122">
        <f t="shared" si="0"/>
        <v>13411128</v>
      </c>
      <c r="C13" s="122">
        <v>5387527</v>
      </c>
      <c r="D13" s="122">
        <v>1642304</v>
      </c>
      <c r="E13" s="130">
        <v>140925</v>
      </c>
      <c r="F13" s="122">
        <v>198594</v>
      </c>
      <c r="G13" s="123">
        <v>5809544</v>
      </c>
      <c r="H13" s="122">
        <v>676</v>
      </c>
      <c r="I13" s="123">
        <v>151401</v>
      </c>
      <c r="J13" s="122">
        <v>26052</v>
      </c>
      <c r="K13" s="122">
        <v>7522</v>
      </c>
      <c r="L13" s="123">
        <v>46583</v>
      </c>
      <c r="M13" s="247">
        <v>0</v>
      </c>
      <c r="N13" s="123">
        <v>0</v>
      </c>
    </row>
    <row r="14" spans="1:14" s="129" customFormat="1" ht="15" customHeight="1">
      <c r="A14" s="111" t="s">
        <v>353</v>
      </c>
      <c r="B14" s="122">
        <f t="shared" si="0"/>
        <v>13992560</v>
      </c>
      <c r="C14" s="122">
        <v>5831669</v>
      </c>
      <c r="D14" s="122">
        <v>1762609</v>
      </c>
      <c r="E14" s="122">
        <v>152489</v>
      </c>
      <c r="F14" s="122">
        <v>218556</v>
      </c>
      <c r="G14" s="123">
        <v>5821257</v>
      </c>
      <c r="H14" s="122">
        <v>1524</v>
      </c>
      <c r="I14" s="123">
        <v>123023</v>
      </c>
      <c r="J14" s="122">
        <v>28538</v>
      </c>
      <c r="K14" s="122">
        <v>7992</v>
      </c>
      <c r="L14" s="123">
        <v>44903</v>
      </c>
      <c r="M14" s="247">
        <v>0</v>
      </c>
      <c r="N14" s="123">
        <v>0</v>
      </c>
    </row>
    <row r="15" spans="1:14" s="129" customFormat="1" ht="15" customHeight="1">
      <c r="A15" s="111" t="s">
        <v>354</v>
      </c>
      <c r="B15" s="122">
        <f t="shared" si="0"/>
        <v>14516457</v>
      </c>
      <c r="C15" s="122">
        <v>5877254</v>
      </c>
      <c r="D15" s="122">
        <v>1842801</v>
      </c>
      <c r="E15" s="122">
        <v>150232</v>
      </c>
      <c r="F15" s="122">
        <v>215569</v>
      </c>
      <c r="G15" s="123">
        <v>6210526</v>
      </c>
      <c r="H15" s="122">
        <v>1340</v>
      </c>
      <c r="I15" s="123">
        <v>134201</v>
      </c>
      <c r="J15" s="122">
        <v>28975</v>
      </c>
      <c r="K15" s="122">
        <v>8193</v>
      </c>
      <c r="L15" s="123">
        <v>47366</v>
      </c>
      <c r="M15" s="247">
        <v>0</v>
      </c>
      <c r="N15" s="123">
        <v>0</v>
      </c>
    </row>
    <row r="16" spans="1:14" s="129" customFormat="1" ht="15" customHeight="1">
      <c r="A16" s="111" t="s">
        <v>355</v>
      </c>
      <c r="B16" s="122">
        <f t="shared" si="0"/>
        <v>14789011</v>
      </c>
      <c r="C16" s="122">
        <v>5890033</v>
      </c>
      <c r="D16" s="122">
        <v>1893765</v>
      </c>
      <c r="E16" s="122">
        <v>144225</v>
      </c>
      <c r="F16" s="122">
        <v>213019</v>
      </c>
      <c r="G16" s="123">
        <v>6413973</v>
      </c>
      <c r="H16" s="122">
        <v>2118</v>
      </c>
      <c r="I16" s="123">
        <v>136971</v>
      </c>
      <c r="J16" s="122">
        <v>39725</v>
      </c>
      <c r="K16" s="122">
        <v>8377</v>
      </c>
      <c r="L16" s="123">
        <v>46805</v>
      </c>
      <c r="M16" s="247">
        <v>0</v>
      </c>
      <c r="N16" s="123">
        <v>0</v>
      </c>
    </row>
    <row r="17" spans="1:14" s="119" customFormat="1" ht="15" customHeight="1">
      <c r="A17" s="111" t="s">
        <v>356</v>
      </c>
      <c r="B17" s="122">
        <f t="shared" si="0"/>
        <v>14451728</v>
      </c>
      <c r="C17" s="122">
        <v>5621964</v>
      </c>
      <c r="D17" s="122">
        <v>1896702</v>
      </c>
      <c r="E17" s="122">
        <v>137008</v>
      </c>
      <c r="F17" s="122">
        <v>215584</v>
      </c>
      <c r="G17" s="123">
        <v>6379824</v>
      </c>
      <c r="H17" s="122">
        <v>598</v>
      </c>
      <c r="I17" s="123">
        <v>120672</v>
      </c>
      <c r="J17" s="122">
        <v>29593</v>
      </c>
      <c r="K17" s="122">
        <v>8150</v>
      </c>
      <c r="L17" s="123">
        <v>41633</v>
      </c>
      <c r="M17" s="247">
        <v>0</v>
      </c>
      <c r="N17" s="123">
        <v>0</v>
      </c>
    </row>
    <row r="18" spans="1:14" s="119" customFormat="1" ht="15" customHeight="1">
      <c r="A18" s="111" t="s">
        <v>357</v>
      </c>
      <c r="B18" s="122">
        <f t="shared" si="0"/>
        <v>14304098</v>
      </c>
      <c r="C18" s="122">
        <v>5441642</v>
      </c>
      <c r="D18" s="122">
        <v>1867711</v>
      </c>
      <c r="E18" s="122">
        <v>125476</v>
      </c>
      <c r="F18" s="122">
        <v>230249</v>
      </c>
      <c r="G18" s="123">
        <v>6447417</v>
      </c>
      <c r="H18" s="122">
        <v>688</v>
      </c>
      <c r="I18" s="123">
        <v>106199</v>
      </c>
      <c r="J18" s="122">
        <v>33563</v>
      </c>
      <c r="K18" s="122">
        <v>8166</v>
      </c>
      <c r="L18" s="123">
        <v>41247</v>
      </c>
      <c r="M18" s="247">
        <v>1740</v>
      </c>
      <c r="N18" s="123">
        <v>0</v>
      </c>
    </row>
    <row r="19" spans="1:14" s="129" customFormat="1" ht="15" customHeight="1">
      <c r="A19" s="111" t="s">
        <v>358</v>
      </c>
      <c r="B19" s="122">
        <f t="shared" si="0"/>
        <v>13798845</v>
      </c>
      <c r="C19" s="122">
        <v>4877448</v>
      </c>
      <c r="D19" s="122">
        <v>1827769</v>
      </c>
      <c r="E19" s="122">
        <v>111730</v>
      </c>
      <c r="F19" s="122">
        <v>236095</v>
      </c>
      <c r="G19" s="123">
        <v>6570252</v>
      </c>
      <c r="H19" s="122">
        <v>293</v>
      </c>
      <c r="I19" s="123">
        <v>91057</v>
      </c>
      <c r="J19" s="122">
        <v>35856</v>
      </c>
      <c r="K19" s="122">
        <v>15</v>
      </c>
      <c r="L19" s="123">
        <v>45291</v>
      </c>
      <c r="M19" s="258">
        <v>3039</v>
      </c>
      <c r="N19" s="123">
        <v>0</v>
      </c>
    </row>
    <row r="20" spans="1:14" s="129" customFormat="1" ht="15" customHeight="1">
      <c r="A20" s="111" t="s">
        <v>359</v>
      </c>
      <c r="B20" s="122">
        <f t="shared" si="0"/>
        <v>13395139</v>
      </c>
      <c r="C20" s="122">
        <v>4788160</v>
      </c>
      <c r="D20" s="122">
        <v>1804114</v>
      </c>
      <c r="E20" s="122">
        <v>105450</v>
      </c>
      <c r="F20" s="122">
        <v>238127</v>
      </c>
      <c r="G20" s="123">
        <v>6296524</v>
      </c>
      <c r="H20" s="122">
        <v>637</v>
      </c>
      <c r="I20" s="123">
        <v>81188</v>
      </c>
      <c r="J20" s="122">
        <v>38710</v>
      </c>
      <c r="K20" s="122">
        <v>0</v>
      </c>
      <c r="L20" s="123">
        <v>40469</v>
      </c>
      <c r="M20" s="258">
        <v>1760</v>
      </c>
      <c r="N20" s="123">
        <v>0</v>
      </c>
    </row>
    <row r="21" spans="1:14" s="129" customFormat="1" ht="15" customHeight="1">
      <c r="A21" s="111" t="s">
        <v>490</v>
      </c>
      <c r="B21" s="122">
        <f t="shared" si="0"/>
        <v>13309462</v>
      </c>
      <c r="C21" s="122">
        <v>4554122</v>
      </c>
      <c r="D21" s="122">
        <v>1779782</v>
      </c>
      <c r="E21" s="122">
        <v>99169</v>
      </c>
      <c r="F21" s="122">
        <v>259359</v>
      </c>
      <c r="G21" s="123">
        <v>6462002</v>
      </c>
      <c r="H21" s="122">
        <v>939</v>
      </c>
      <c r="I21" s="123">
        <v>78884</v>
      </c>
      <c r="J21" s="122">
        <v>37069</v>
      </c>
      <c r="K21" s="122">
        <v>0</v>
      </c>
      <c r="L21" s="123">
        <v>36941</v>
      </c>
      <c r="M21" s="258">
        <v>1195</v>
      </c>
      <c r="N21" s="123">
        <v>0</v>
      </c>
    </row>
    <row r="22" spans="1:14" s="147" customFormat="1" ht="15" customHeight="1">
      <c r="A22" s="308" t="s">
        <v>552</v>
      </c>
      <c r="B22" s="373">
        <f t="shared" si="0"/>
        <v>12900129</v>
      </c>
      <c r="C22" s="384">
        <v>4287898</v>
      </c>
      <c r="D22" s="384">
        <v>1749810</v>
      </c>
      <c r="E22" s="384">
        <v>82859</v>
      </c>
      <c r="F22" s="384">
        <v>282005</v>
      </c>
      <c r="G22" s="385">
        <v>6337905</v>
      </c>
      <c r="H22" s="384">
        <v>0</v>
      </c>
      <c r="I22" s="385">
        <v>66768</v>
      </c>
      <c r="J22" s="384">
        <v>45214</v>
      </c>
      <c r="K22" s="384">
        <v>0</v>
      </c>
      <c r="L22" s="385">
        <v>33809</v>
      </c>
      <c r="M22" s="258">
        <v>4461</v>
      </c>
      <c r="N22" s="385">
        <v>9400</v>
      </c>
    </row>
    <row r="23" spans="1:14" s="147" customFormat="1" ht="15" customHeight="1">
      <c r="A23" s="308" t="s">
        <v>554</v>
      </c>
      <c r="B23" s="373">
        <f t="shared" si="0"/>
        <v>12745681</v>
      </c>
      <c r="C23" s="373">
        <v>4095385</v>
      </c>
      <c r="D23" s="373">
        <v>1721595</v>
      </c>
      <c r="E23" s="373">
        <v>64292</v>
      </c>
      <c r="F23" s="373">
        <v>275539</v>
      </c>
      <c r="G23" s="374">
        <v>6449240</v>
      </c>
      <c r="H23" s="373">
        <v>23</v>
      </c>
      <c r="I23" s="373">
        <v>56128</v>
      </c>
      <c r="J23" s="373">
        <v>36873</v>
      </c>
      <c r="K23" s="373">
        <v>0</v>
      </c>
      <c r="L23" s="373">
        <v>36079</v>
      </c>
      <c r="M23" s="374">
        <v>5027</v>
      </c>
      <c r="N23" s="385">
        <v>5500</v>
      </c>
    </row>
    <row r="24" spans="1:14" s="129" customFormat="1" ht="15" customHeight="1">
      <c r="A24" s="308" t="s">
        <v>592</v>
      </c>
      <c r="B24" s="373">
        <f t="shared" si="0"/>
        <v>12224721</v>
      </c>
      <c r="C24" s="373">
        <v>3974436</v>
      </c>
      <c r="D24" s="373">
        <v>1709328</v>
      </c>
      <c r="E24" s="373">
        <v>62330</v>
      </c>
      <c r="F24" s="373">
        <v>272477</v>
      </c>
      <c r="G24" s="374">
        <v>6066256</v>
      </c>
      <c r="H24" s="373">
        <v>685</v>
      </c>
      <c r="I24" s="373">
        <v>58011</v>
      </c>
      <c r="J24" s="373">
        <v>41851</v>
      </c>
      <c r="K24" s="373">
        <v>0</v>
      </c>
      <c r="L24" s="373">
        <v>32046</v>
      </c>
      <c r="M24" s="374">
        <v>2601</v>
      </c>
      <c r="N24" s="385">
        <v>4700</v>
      </c>
    </row>
    <row r="25" spans="1:14" s="147" customFormat="1" ht="15" customHeight="1">
      <c r="A25" s="321" t="s">
        <v>619</v>
      </c>
      <c r="B25" s="375">
        <f t="shared" si="0"/>
        <v>11927859</v>
      </c>
      <c r="C25" s="375">
        <v>3853395</v>
      </c>
      <c r="D25" s="375">
        <v>1686619</v>
      </c>
      <c r="E25" s="375">
        <v>55114</v>
      </c>
      <c r="F25" s="375">
        <v>281828</v>
      </c>
      <c r="G25" s="376">
        <v>5919434</v>
      </c>
      <c r="H25" s="375">
        <v>300</v>
      </c>
      <c r="I25" s="375">
        <v>49753</v>
      </c>
      <c r="J25" s="375">
        <v>38467</v>
      </c>
      <c r="K25" s="375">
        <v>0</v>
      </c>
      <c r="L25" s="375">
        <v>31336</v>
      </c>
      <c r="M25" s="376">
        <v>4613</v>
      </c>
      <c r="N25" s="386">
        <v>7000</v>
      </c>
    </row>
    <row r="26" ht="13.5">
      <c r="A26" s="121" t="s">
        <v>629</v>
      </c>
    </row>
    <row r="27" ht="13.5">
      <c r="A27" s="121" t="s">
        <v>501</v>
      </c>
    </row>
    <row r="28" ht="13.5">
      <c r="A28" s="121" t="s">
        <v>557</v>
      </c>
    </row>
    <row r="29" ht="13.5">
      <c r="A29" s="121" t="s">
        <v>556</v>
      </c>
    </row>
    <row r="30" ht="13.5">
      <c r="A30" s="121"/>
    </row>
  </sheetData>
  <sheetProtection/>
  <mergeCells count="1">
    <mergeCell ref="A1:G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76"/>
  <sheetViews>
    <sheetView showGridLines="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I1"/>
    </sheetView>
  </sheetViews>
  <sheetFormatPr defaultColWidth="9.00390625" defaultRowHeight="13.5" customHeight="1"/>
  <cols>
    <col min="1" max="1" width="15.625" style="4" customWidth="1"/>
    <col min="2" max="9" width="9.50390625" style="4" customWidth="1"/>
    <col min="10" max="16384" width="9.00390625" style="4" customWidth="1"/>
  </cols>
  <sheetData>
    <row r="1" spans="1:10" s="11" customFormat="1" ht="19.5" customHeight="1">
      <c r="A1" s="435" t="s">
        <v>257</v>
      </c>
      <c r="B1" s="435"/>
      <c r="C1" s="435"/>
      <c r="D1" s="435"/>
      <c r="E1" s="435"/>
      <c r="F1" s="435"/>
      <c r="G1" s="435"/>
      <c r="H1" s="435"/>
      <c r="I1" s="435"/>
      <c r="J1" s="10"/>
    </row>
    <row r="2" spans="1:10" ht="13.5" customHeight="1">
      <c r="A2" s="105" t="s">
        <v>19</v>
      </c>
      <c r="B2" s="105"/>
      <c r="C2" s="105"/>
      <c r="D2" s="105"/>
      <c r="E2" s="105"/>
      <c r="F2" s="105"/>
      <c r="G2" s="105"/>
      <c r="H2" s="105"/>
      <c r="I2" s="105"/>
      <c r="J2" s="7"/>
    </row>
    <row r="3" spans="1:15" ht="13.5" customHeight="1">
      <c r="A3" s="455" t="s">
        <v>208</v>
      </c>
      <c r="B3" s="462" t="s">
        <v>143</v>
      </c>
      <c r="C3" s="462"/>
      <c r="D3" s="462" t="s">
        <v>145</v>
      </c>
      <c r="E3" s="462"/>
      <c r="F3" s="461" t="s">
        <v>94</v>
      </c>
      <c r="G3" s="461" t="s">
        <v>95</v>
      </c>
      <c r="H3" s="461" t="s">
        <v>96</v>
      </c>
      <c r="I3" s="463" t="s">
        <v>97</v>
      </c>
      <c r="J3" s="441" t="s">
        <v>483</v>
      </c>
      <c r="K3" s="444" t="s">
        <v>484</v>
      </c>
      <c r="L3" s="447" t="s">
        <v>144</v>
      </c>
      <c r="M3" s="448"/>
      <c r="N3" s="448"/>
      <c r="O3" s="448"/>
    </row>
    <row r="4" spans="1:15" ht="13.5" customHeight="1">
      <c r="A4" s="456"/>
      <c r="B4" s="458" t="s">
        <v>16</v>
      </c>
      <c r="C4" s="454" t="s">
        <v>91</v>
      </c>
      <c r="D4" s="458" t="s">
        <v>92</v>
      </c>
      <c r="E4" s="454" t="s">
        <v>93</v>
      </c>
      <c r="F4" s="459"/>
      <c r="G4" s="459"/>
      <c r="H4" s="459"/>
      <c r="I4" s="464"/>
      <c r="J4" s="442"/>
      <c r="K4" s="445"/>
      <c r="L4" s="449" t="s">
        <v>143</v>
      </c>
      <c r="M4" s="450"/>
      <c r="N4" s="451" t="s">
        <v>100</v>
      </c>
      <c r="O4" s="102" t="s">
        <v>15</v>
      </c>
    </row>
    <row r="5" spans="1:15" ht="13.5" customHeight="1">
      <c r="A5" s="456"/>
      <c r="B5" s="459"/>
      <c r="C5" s="459"/>
      <c r="D5" s="459"/>
      <c r="E5" s="459"/>
      <c r="F5" s="459"/>
      <c r="G5" s="459"/>
      <c r="H5" s="459"/>
      <c r="I5" s="464"/>
      <c r="J5" s="442"/>
      <c r="K5" s="445"/>
      <c r="L5" s="454" t="s">
        <v>98</v>
      </c>
      <c r="M5" s="454" t="s">
        <v>99</v>
      </c>
      <c r="N5" s="452"/>
      <c r="O5" s="9" t="s">
        <v>142</v>
      </c>
    </row>
    <row r="6" spans="1:15" ht="13.5" customHeight="1">
      <c r="A6" s="457"/>
      <c r="B6" s="460"/>
      <c r="C6" s="460"/>
      <c r="D6" s="460"/>
      <c r="E6" s="460"/>
      <c r="F6" s="460"/>
      <c r="G6" s="460"/>
      <c r="H6" s="460"/>
      <c r="I6" s="465"/>
      <c r="J6" s="443"/>
      <c r="K6" s="446"/>
      <c r="L6" s="453"/>
      <c r="M6" s="453"/>
      <c r="N6" s="453"/>
      <c r="O6" s="180" t="s">
        <v>212</v>
      </c>
    </row>
    <row r="7" spans="1:15" ht="15.75" customHeight="1">
      <c r="A7" s="111" t="s">
        <v>343</v>
      </c>
      <c r="B7" s="1">
        <f>SUM(B8:B9)</f>
        <v>104565</v>
      </c>
      <c r="C7" s="1">
        <f>SUM(C8:C9)</f>
        <v>25031</v>
      </c>
      <c r="D7" s="1">
        <v>51842</v>
      </c>
      <c r="E7" s="1">
        <v>19975</v>
      </c>
      <c r="F7" s="1">
        <v>9389</v>
      </c>
      <c r="G7" s="1">
        <f>SUM(G8:G9)</f>
        <v>9751</v>
      </c>
      <c r="H7" s="106">
        <f>D7/B7</f>
        <v>0.4957873093291254</v>
      </c>
      <c r="I7" s="185">
        <f>B7/D7</f>
        <v>2.01699394313491</v>
      </c>
      <c r="J7" s="183">
        <f>G7/C7*100</f>
        <v>38.95569493827654</v>
      </c>
      <c r="K7" s="107">
        <f>F7/E7*100</f>
        <v>47.00375469336671</v>
      </c>
      <c r="L7" s="1">
        <v>49523</v>
      </c>
      <c r="M7" s="1">
        <v>10090</v>
      </c>
      <c r="N7" s="1">
        <v>3499</v>
      </c>
      <c r="O7" s="181">
        <f>N7/M7*100</f>
        <v>34.677898909811695</v>
      </c>
    </row>
    <row r="8" spans="1:15" ht="15.75" customHeight="1">
      <c r="A8" s="111" t="s">
        <v>10</v>
      </c>
      <c r="B8" s="1">
        <v>60166</v>
      </c>
      <c r="C8" s="1">
        <v>14513</v>
      </c>
      <c r="D8" s="20" t="s">
        <v>18</v>
      </c>
      <c r="E8" s="20" t="s">
        <v>18</v>
      </c>
      <c r="F8" s="20" t="s">
        <v>18</v>
      </c>
      <c r="G8" s="20">
        <v>6142</v>
      </c>
      <c r="H8" s="20" t="s">
        <v>18</v>
      </c>
      <c r="I8" s="21" t="s">
        <v>18</v>
      </c>
      <c r="J8" s="184">
        <f aca="true" t="shared" si="0" ref="J8:J71">G8/C8*100</f>
        <v>42.320678012816096</v>
      </c>
      <c r="K8" s="20" t="s">
        <v>18</v>
      </c>
      <c r="L8" s="20" t="s">
        <v>18</v>
      </c>
      <c r="M8" s="20" t="s">
        <v>18</v>
      </c>
      <c r="N8" s="20" t="s">
        <v>18</v>
      </c>
      <c r="O8" s="21" t="s">
        <v>18</v>
      </c>
    </row>
    <row r="9" spans="1:15" ht="15.75" customHeight="1">
      <c r="A9" s="111" t="s">
        <v>11</v>
      </c>
      <c r="B9" s="1">
        <v>44399</v>
      </c>
      <c r="C9" s="1">
        <v>10518</v>
      </c>
      <c r="D9" s="20" t="s">
        <v>18</v>
      </c>
      <c r="E9" s="20" t="s">
        <v>18</v>
      </c>
      <c r="F9" s="20" t="s">
        <v>18</v>
      </c>
      <c r="G9" s="20">
        <v>3609</v>
      </c>
      <c r="H9" s="20" t="s">
        <v>18</v>
      </c>
      <c r="I9" s="21" t="s">
        <v>18</v>
      </c>
      <c r="J9" s="184">
        <f t="shared" si="0"/>
        <v>34.312606959498005</v>
      </c>
      <c r="K9" s="20" t="s">
        <v>18</v>
      </c>
      <c r="L9" s="20" t="s">
        <v>18</v>
      </c>
      <c r="M9" s="20" t="s">
        <v>18</v>
      </c>
      <c r="N9" s="20" t="s">
        <v>18</v>
      </c>
      <c r="O9" s="21" t="s">
        <v>18</v>
      </c>
    </row>
    <row r="10" spans="1:15" ht="15.75" customHeight="1">
      <c r="A10" s="111" t="s">
        <v>361</v>
      </c>
      <c r="B10" s="1">
        <f>SUM(B11:B12)</f>
        <v>109242</v>
      </c>
      <c r="C10" s="1">
        <f>SUM(C11:C12)</f>
        <v>26797</v>
      </c>
      <c r="D10" s="1">
        <v>46875</v>
      </c>
      <c r="E10" s="1">
        <v>18615</v>
      </c>
      <c r="F10" s="1">
        <v>9642</v>
      </c>
      <c r="G10" s="1">
        <f>SUM(G11:G12)</f>
        <v>9972</v>
      </c>
      <c r="H10" s="106">
        <f>D10/B10</f>
        <v>0.4290932059098149</v>
      </c>
      <c r="I10" s="185">
        <f>B10/D10</f>
        <v>2.330496</v>
      </c>
      <c r="J10" s="183">
        <f t="shared" si="0"/>
        <v>37.21312087173938</v>
      </c>
      <c r="K10" s="107">
        <f>F10/E10*100</f>
        <v>51.7969379532635</v>
      </c>
      <c r="L10" s="1">
        <f>SUM(L11:L12)</f>
        <v>50785</v>
      </c>
      <c r="M10" s="1">
        <f>SUM(M11:M12)</f>
        <v>10951</v>
      </c>
      <c r="N10" s="1">
        <f>SUM(N11:N12)</f>
        <v>3586</v>
      </c>
      <c r="O10" s="181">
        <f>N10/M10*100</f>
        <v>32.745867957264174</v>
      </c>
    </row>
    <row r="11" spans="1:15" ht="15.75" customHeight="1">
      <c r="A11" s="111" t="s">
        <v>10</v>
      </c>
      <c r="B11" s="1">
        <v>64387</v>
      </c>
      <c r="C11" s="1">
        <v>16189</v>
      </c>
      <c r="D11" s="20" t="s">
        <v>18</v>
      </c>
      <c r="E11" s="20" t="s">
        <v>18</v>
      </c>
      <c r="F11" s="20" t="s">
        <v>18</v>
      </c>
      <c r="G11" s="20">
        <v>6382</v>
      </c>
      <c r="H11" s="20" t="s">
        <v>18</v>
      </c>
      <c r="I11" s="21" t="s">
        <v>18</v>
      </c>
      <c r="J11" s="184">
        <f t="shared" si="0"/>
        <v>39.421829637408116</v>
      </c>
      <c r="K11" s="20" t="s">
        <v>18</v>
      </c>
      <c r="L11" s="20">
        <v>32287</v>
      </c>
      <c r="M11" s="20">
        <v>7364</v>
      </c>
      <c r="N11" s="20">
        <v>2551</v>
      </c>
      <c r="O11" s="182">
        <f aca="true" t="shared" si="1" ref="O11:O60">N11/M11*100</f>
        <v>34.64149918522542</v>
      </c>
    </row>
    <row r="12" spans="1:15" ht="15.75" customHeight="1">
      <c r="A12" s="111" t="s">
        <v>11</v>
      </c>
      <c r="B12" s="1">
        <v>44855</v>
      </c>
      <c r="C12" s="1">
        <v>10608</v>
      </c>
      <c r="D12" s="20" t="s">
        <v>18</v>
      </c>
      <c r="E12" s="20" t="s">
        <v>18</v>
      </c>
      <c r="F12" s="20" t="s">
        <v>18</v>
      </c>
      <c r="G12" s="20">
        <v>3590</v>
      </c>
      <c r="H12" s="20" t="s">
        <v>18</v>
      </c>
      <c r="I12" s="21" t="s">
        <v>18</v>
      </c>
      <c r="J12" s="184">
        <f t="shared" si="0"/>
        <v>33.84238310708899</v>
      </c>
      <c r="K12" s="20" t="s">
        <v>18</v>
      </c>
      <c r="L12" s="20">
        <v>18498</v>
      </c>
      <c r="M12" s="20">
        <v>3587</v>
      </c>
      <c r="N12" s="20">
        <v>1035</v>
      </c>
      <c r="O12" s="182">
        <f t="shared" si="1"/>
        <v>28.854195706718706</v>
      </c>
    </row>
    <row r="13" spans="1:15" ht="15.75" customHeight="1">
      <c r="A13" s="111" t="s">
        <v>345</v>
      </c>
      <c r="B13" s="1">
        <f>SUM(B14:B15)</f>
        <v>117103</v>
      </c>
      <c r="C13" s="1">
        <f>SUM(C14:C15)</f>
        <v>25262</v>
      </c>
      <c r="D13" s="1">
        <v>46331</v>
      </c>
      <c r="E13" s="1">
        <v>19303</v>
      </c>
      <c r="F13" s="1">
        <v>9924</v>
      </c>
      <c r="G13" s="1">
        <f>SUM(G14:G15)</f>
        <v>10343</v>
      </c>
      <c r="H13" s="106">
        <f>D13/B13</f>
        <v>0.39564315175529235</v>
      </c>
      <c r="I13" s="185">
        <f>B13/D13</f>
        <v>2.5275301633895233</v>
      </c>
      <c r="J13" s="183">
        <f t="shared" si="0"/>
        <v>40.94291821708495</v>
      </c>
      <c r="K13" s="107">
        <f>F13/E13*100</f>
        <v>51.41169766357561</v>
      </c>
      <c r="L13" s="1">
        <f>SUM(L14:L15)</f>
        <v>54579</v>
      </c>
      <c r="M13" s="1">
        <f>SUM(M14:M15)</f>
        <v>10029</v>
      </c>
      <c r="N13" s="1">
        <f>SUM(N14:N15)</f>
        <v>3677</v>
      </c>
      <c r="O13" s="181">
        <f t="shared" si="1"/>
        <v>36.663675341509624</v>
      </c>
    </row>
    <row r="14" spans="1:15" ht="15.75" customHeight="1">
      <c r="A14" s="111" t="s">
        <v>10</v>
      </c>
      <c r="B14" s="1">
        <v>72231</v>
      </c>
      <c r="C14" s="1">
        <v>14450</v>
      </c>
      <c r="D14" s="20" t="s">
        <v>18</v>
      </c>
      <c r="E14" s="20" t="s">
        <v>18</v>
      </c>
      <c r="F14" s="20" t="s">
        <v>18</v>
      </c>
      <c r="G14" s="20">
        <v>6569</v>
      </c>
      <c r="H14" s="20" t="s">
        <v>18</v>
      </c>
      <c r="I14" s="21" t="s">
        <v>18</v>
      </c>
      <c r="J14" s="184">
        <f t="shared" si="0"/>
        <v>45.46020761245675</v>
      </c>
      <c r="K14" s="20" t="s">
        <v>18</v>
      </c>
      <c r="L14" s="20">
        <v>36688</v>
      </c>
      <c r="M14" s="20">
        <v>6367</v>
      </c>
      <c r="N14" s="20">
        <v>2601</v>
      </c>
      <c r="O14" s="182">
        <f t="shared" si="1"/>
        <v>40.85126433171038</v>
      </c>
    </row>
    <row r="15" spans="1:15" ht="15.75" customHeight="1">
      <c r="A15" s="111" t="s">
        <v>11</v>
      </c>
      <c r="B15" s="1">
        <v>44872</v>
      </c>
      <c r="C15" s="1">
        <v>10812</v>
      </c>
      <c r="D15" s="20" t="s">
        <v>18</v>
      </c>
      <c r="E15" s="20" t="s">
        <v>18</v>
      </c>
      <c r="F15" s="20" t="s">
        <v>18</v>
      </c>
      <c r="G15" s="20">
        <v>3774</v>
      </c>
      <c r="H15" s="20" t="s">
        <v>18</v>
      </c>
      <c r="I15" s="21" t="s">
        <v>18</v>
      </c>
      <c r="J15" s="184">
        <f t="shared" si="0"/>
        <v>34.90566037735849</v>
      </c>
      <c r="K15" s="20" t="s">
        <v>18</v>
      </c>
      <c r="L15" s="20">
        <v>17891</v>
      </c>
      <c r="M15" s="20">
        <v>3662</v>
      </c>
      <c r="N15" s="20">
        <v>1076</v>
      </c>
      <c r="O15" s="182">
        <f t="shared" si="1"/>
        <v>29.382850901146913</v>
      </c>
    </row>
    <row r="16" spans="1:15" ht="15.75" customHeight="1">
      <c r="A16" s="111" t="s">
        <v>346</v>
      </c>
      <c r="B16" s="1">
        <f>SUM(B17:B18)</f>
        <v>112482</v>
      </c>
      <c r="C16" s="1">
        <f>SUM(C17:C18)</f>
        <v>25480</v>
      </c>
      <c r="D16" s="1">
        <v>46751</v>
      </c>
      <c r="E16" s="1">
        <v>19918</v>
      </c>
      <c r="F16" s="1">
        <v>10278</v>
      </c>
      <c r="G16" s="1">
        <f>SUM(G17:G18)</f>
        <v>10701</v>
      </c>
      <c r="H16" s="106">
        <f>D16/B16</f>
        <v>0.4156309453957078</v>
      </c>
      <c r="I16" s="185">
        <f>B16/D16</f>
        <v>2.4059806207353853</v>
      </c>
      <c r="J16" s="183">
        <f t="shared" si="0"/>
        <v>41.99764521193093</v>
      </c>
      <c r="K16" s="107">
        <f>F16/E16*100</f>
        <v>51.60156642233156</v>
      </c>
      <c r="L16" s="1">
        <f>SUM(L17:L18)</f>
        <v>51419</v>
      </c>
      <c r="M16" s="1">
        <f>SUM(M17:M18)</f>
        <v>9880</v>
      </c>
      <c r="N16" s="1">
        <f>SUM(N17:N18)</f>
        <v>3894</v>
      </c>
      <c r="O16" s="181">
        <f t="shared" si="1"/>
        <v>39.412955465587046</v>
      </c>
    </row>
    <row r="17" spans="1:15" ht="15.75" customHeight="1">
      <c r="A17" s="111" t="s">
        <v>10</v>
      </c>
      <c r="B17" s="1">
        <v>67011</v>
      </c>
      <c r="C17" s="1">
        <v>14377</v>
      </c>
      <c r="D17" s="20" t="s">
        <v>18</v>
      </c>
      <c r="E17" s="20" t="s">
        <v>18</v>
      </c>
      <c r="F17" s="20" t="s">
        <v>18</v>
      </c>
      <c r="G17" s="20">
        <v>6671</v>
      </c>
      <c r="H17" s="20" t="s">
        <v>18</v>
      </c>
      <c r="I17" s="21" t="s">
        <v>18</v>
      </c>
      <c r="J17" s="184">
        <f t="shared" si="0"/>
        <v>46.40050079988871</v>
      </c>
      <c r="K17" s="20" t="s">
        <v>18</v>
      </c>
      <c r="L17" s="20">
        <v>33304</v>
      </c>
      <c r="M17" s="20">
        <v>6172</v>
      </c>
      <c r="N17" s="20">
        <v>2627</v>
      </c>
      <c r="O17" s="182">
        <f t="shared" si="1"/>
        <v>42.56318859364874</v>
      </c>
    </row>
    <row r="18" spans="1:15" ht="15.75" customHeight="1">
      <c r="A18" s="111" t="s">
        <v>11</v>
      </c>
      <c r="B18" s="1">
        <v>45471</v>
      </c>
      <c r="C18" s="1">
        <v>11103</v>
      </c>
      <c r="D18" s="20" t="s">
        <v>18</v>
      </c>
      <c r="E18" s="20" t="s">
        <v>18</v>
      </c>
      <c r="F18" s="20" t="s">
        <v>18</v>
      </c>
      <c r="G18" s="20">
        <v>4030</v>
      </c>
      <c r="H18" s="20" t="s">
        <v>18</v>
      </c>
      <c r="I18" s="21" t="s">
        <v>18</v>
      </c>
      <c r="J18" s="184">
        <f t="shared" si="0"/>
        <v>36.296496442402955</v>
      </c>
      <c r="K18" s="20" t="s">
        <v>18</v>
      </c>
      <c r="L18" s="20">
        <v>18115</v>
      </c>
      <c r="M18" s="20">
        <v>3708</v>
      </c>
      <c r="N18" s="20">
        <v>1267</v>
      </c>
      <c r="O18" s="182">
        <f t="shared" si="1"/>
        <v>34.16936353829558</v>
      </c>
    </row>
    <row r="19" spans="1:15" ht="15.75" customHeight="1">
      <c r="A19" s="111" t="s">
        <v>362</v>
      </c>
      <c r="B19" s="1">
        <f>SUM(B20:B21)</f>
        <v>102010</v>
      </c>
      <c r="C19" s="1">
        <f>SUM(C20:C21)</f>
        <v>24654</v>
      </c>
      <c r="D19" s="1">
        <v>49393</v>
      </c>
      <c r="E19" s="1">
        <v>20542</v>
      </c>
      <c r="F19" s="1">
        <v>10367</v>
      </c>
      <c r="G19" s="1">
        <f>SUM(G20:G21)</f>
        <v>10768</v>
      </c>
      <c r="H19" s="106">
        <f>D19/B19</f>
        <v>0.48419762768356045</v>
      </c>
      <c r="I19" s="185">
        <f>B19/D19</f>
        <v>2.065272407021238</v>
      </c>
      <c r="J19" s="183">
        <f t="shared" si="0"/>
        <v>43.67648251804981</v>
      </c>
      <c r="K19" s="107">
        <f>F19/E19*100</f>
        <v>50.46733521565573</v>
      </c>
      <c r="L19" s="1">
        <f>SUM(L20:L21)</f>
        <v>44875</v>
      </c>
      <c r="M19" s="1">
        <f>SUM(M20:M21)</f>
        <v>9561</v>
      </c>
      <c r="N19" s="1">
        <f>SUM(N20:N21)</f>
        <v>3845</v>
      </c>
      <c r="O19" s="181">
        <f t="shared" si="1"/>
        <v>40.21545863403409</v>
      </c>
    </row>
    <row r="20" spans="1:15" ht="15.75" customHeight="1">
      <c r="A20" s="111" t="s">
        <v>10</v>
      </c>
      <c r="B20" s="1">
        <v>60123</v>
      </c>
      <c r="C20" s="1">
        <v>13874</v>
      </c>
      <c r="D20" s="20" t="s">
        <v>18</v>
      </c>
      <c r="E20" s="20" t="s">
        <v>18</v>
      </c>
      <c r="F20" s="20" t="s">
        <v>18</v>
      </c>
      <c r="G20" s="20">
        <v>6605</v>
      </c>
      <c r="H20" s="20" t="s">
        <v>18</v>
      </c>
      <c r="I20" s="21" t="s">
        <v>18</v>
      </c>
      <c r="J20" s="184">
        <f t="shared" si="0"/>
        <v>47.60703474124261</v>
      </c>
      <c r="K20" s="20" t="s">
        <v>18</v>
      </c>
      <c r="L20" s="20">
        <v>29016</v>
      </c>
      <c r="M20" s="20">
        <v>6055</v>
      </c>
      <c r="N20" s="20">
        <v>2641</v>
      </c>
      <c r="O20" s="182">
        <f t="shared" si="1"/>
        <v>43.6168455821635</v>
      </c>
    </row>
    <row r="21" spans="1:15" ht="15.75" customHeight="1">
      <c r="A21" s="111" t="s">
        <v>11</v>
      </c>
      <c r="B21" s="1">
        <v>41887</v>
      </c>
      <c r="C21" s="1">
        <v>10780</v>
      </c>
      <c r="D21" s="20" t="s">
        <v>18</v>
      </c>
      <c r="E21" s="20" t="s">
        <v>18</v>
      </c>
      <c r="F21" s="20" t="s">
        <v>18</v>
      </c>
      <c r="G21" s="20">
        <v>4163</v>
      </c>
      <c r="H21" s="20" t="s">
        <v>18</v>
      </c>
      <c r="I21" s="21" t="s">
        <v>18</v>
      </c>
      <c r="J21" s="184">
        <f t="shared" si="0"/>
        <v>38.6178107606679</v>
      </c>
      <c r="K21" s="20" t="s">
        <v>18</v>
      </c>
      <c r="L21" s="20">
        <v>15859</v>
      </c>
      <c r="M21" s="20">
        <v>3506</v>
      </c>
      <c r="N21" s="20">
        <v>1204</v>
      </c>
      <c r="O21" s="182">
        <f t="shared" si="1"/>
        <v>34.34112949229892</v>
      </c>
    </row>
    <row r="22" spans="1:15" ht="15.75" customHeight="1">
      <c r="A22" s="111" t="s">
        <v>348</v>
      </c>
      <c r="B22" s="1">
        <v>96756</v>
      </c>
      <c r="C22" s="1">
        <v>24546</v>
      </c>
      <c r="D22" s="1">
        <v>44939</v>
      </c>
      <c r="E22" s="1">
        <v>18929</v>
      </c>
      <c r="F22" s="1">
        <v>10037</v>
      </c>
      <c r="G22" s="1">
        <v>10368</v>
      </c>
      <c r="H22" s="106">
        <f>D22/B22</f>
        <v>0.46445698457976764</v>
      </c>
      <c r="I22" s="185">
        <f>B22/D22</f>
        <v>2.153051914817864</v>
      </c>
      <c r="J22" s="183">
        <f t="shared" si="0"/>
        <v>42.23906135419213</v>
      </c>
      <c r="K22" s="107">
        <f>F22/E22*100</f>
        <v>53.02445982355116</v>
      </c>
      <c r="L22" s="1">
        <v>40282</v>
      </c>
      <c r="M22" s="1">
        <v>9366</v>
      </c>
      <c r="N22" s="1">
        <v>3504</v>
      </c>
      <c r="O22" s="181">
        <f t="shared" si="1"/>
        <v>37.41191543882127</v>
      </c>
    </row>
    <row r="23" spans="1:15" ht="15.75" customHeight="1">
      <c r="A23" s="111" t="s">
        <v>10</v>
      </c>
      <c r="B23" s="1">
        <v>56346</v>
      </c>
      <c r="C23" s="1">
        <v>13842</v>
      </c>
      <c r="D23" s="20" t="s">
        <v>18</v>
      </c>
      <c r="E23" s="20" t="s">
        <v>18</v>
      </c>
      <c r="F23" s="20" t="s">
        <v>18</v>
      </c>
      <c r="G23" s="20">
        <v>6449</v>
      </c>
      <c r="H23" s="20" t="s">
        <v>18</v>
      </c>
      <c r="I23" s="21" t="s">
        <v>18</v>
      </c>
      <c r="J23" s="184">
        <f t="shared" si="0"/>
        <v>46.59008813755238</v>
      </c>
      <c r="K23" s="20" t="s">
        <v>18</v>
      </c>
      <c r="L23" s="20">
        <v>25977</v>
      </c>
      <c r="M23" s="20">
        <v>5934</v>
      </c>
      <c r="N23" s="20">
        <v>2380</v>
      </c>
      <c r="O23" s="182">
        <f t="shared" si="1"/>
        <v>40.10785305021908</v>
      </c>
    </row>
    <row r="24" spans="1:15" ht="15.75" customHeight="1">
      <c r="A24" s="111" t="s">
        <v>11</v>
      </c>
      <c r="B24" s="1">
        <v>40382</v>
      </c>
      <c r="C24" s="1">
        <v>10704</v>
      </c>
      <c r="D24" s="20" t="s">
        <v>18</v>
      </c>
      <c r="E24" s="20" t="s">
        <v>18</v>
      </c>
      <c r="F24" s="20" t="s">
        <v>18</v>
      </c>
      <c r="G24" s="20">
        <v>3915</v>
      </c>
      <c r="H24" s="20" t="s">
        <v>18</v>
      </c>
      <c r="I24" s="21" t="s">
        <v>18</v>
      </c>
      <c r="J24" s="184">
        <f t="shared" si="0"/>
        <v>36.57511210762332</v>
      </c>
      <c r="K24" s="20" t="s">
        <v>18</v>
      </c>
      <c r="L24" s="20">
        <v>14293</v>
      </c>
      <c r="M24" s="20">
        <v>3426</v>
      </c>
      <c r="N24" s="20">
        <v>1124</v>
      </c>
      <c r="O24" s="182">
        <f t="shared" si="1"/>
        <v>32.80793928779918</v>
      </c>
    </row>
    <row r="25" spans="1:15" ht="15.75" customHeight="1">
      <c r="A25" s="111" t="s">
        <v>349</v>
      </c>
      <c r="B25" s="1">
        <v>92649</v>
      </c>
      <c r="C25" s="1">
        <v>23950</v>
      </c>
      <c r="D25" s="20">
        <v>42252</v>
      </c>
      <c r="E25" s="20">
        <v>18091</v>
      </c>
      <c r="F25" s="20">
        <v>9537</v>
      </c>
      <c r="G25" s="20">
        <v>9906</v>
      </c>
      <c r="H25" s="125">
        <f>D25/B25</f>
        <v>0.456043778130363</v>
      </c>
      <c r="I25" s="186">
        <f>B25/D25</f>
        <v>2.1927719397898326</v>
      </c>
      <c r="J25" s="184">
        <f t="shared" si="0"/>
        <v>41.36116910229645</v>
      </c>
      <c r="K25" s="107">
        <f>F25/E25*100</f>
        <v>52.71682051848986</v>
      </c>
      <c r="L25" s="20">
        <v>39257</v>
      </c>
      <c r="M25" s="20">
        <v>9237</v>
      </c>
      <c r="N25" s="20">
        <v>3482</v>
      </c>
      <c r="O25" s="182">
        <f t="shared" si="1"/>
        <v>37.69622171700769</v>
      </c>
    </row>
    <row r="26" spans="1:15" ht="15.75" customHeight="1">
      <c r="A26" s="111" t="s">
        <v>10</v>
      </c>
      <c r="B26" s="1">
        <v>51474</v>
      </c>
      <c r="C26" s="1">
        <v>12861</v>
      </c>
      <c r="D26" s="20" t="s">
        <v>18</v>
      </c>
      <c r="E26" s="20" t="s">
        <v>18</v>
      </c>
      <c r="F26" s="20" t="s">
        <v>18</v>
      </c>
      <c r="G26" s="20">
        <v>6330</v>
      </c>
      <c r="H26" s="20" t="s">
        <v>18</v>
      </c>
      <c r="I26" s="21" t="s">
        <v>18</v>
      </c>
      <c r="J26" s="184">
        <f t="shared" si="0"/>
        <v>49.21856776300444</v>
      </c>
      <c r="K26" s="20" t="s">
        <v>18</v>
      </c>
      <c r="L26" s="20">
        <v>23851</v>
      </c>
      <c r="M26" s="20">
        <v>5488</v>
      </c>
      <c r="N26" s="20">
        <v>2550</v>
      </c>
      <c r="O26" s="182">
        <f t="shared" si="1"/>
        <v>46.465014577259474</v>
      </c>
    </row>
    <row r="27" spans="1:15" ht="15.75" customHeight="1">
      <c r="A27" s="111" t="s">
        <v>11</v>
      </c>
      <c r="B27" s="1">
        <v>41080</v>
      </c>
      <c r="C27" s="1">
        <v>11059</v>
      </c>
      <c r="D27" s="20" t="s">
        <v>18</v>
      </c>
      <c r="E27" s="20" t="s">
        <v>18</v>
      </c>
      <c r="F27" s="20" t="s">
        <v>18</v>
      </c>
      <c r="G27" s="20">
        <v>3572</v>
      </c>
      <c r="H27" s="20" t="s">
        <v>18</v>
      </c>
      <c r="I27" s="21" t="s">
        <v>18</v>
      </c>
      <c r="J27" s="184">
        <f t="shared" si="0"/>
        <v>32.29948458269283</v>
      </c>
      <c r="K27" s="20" t="s">
        <v>18</v>
      </c>
      <c r="L27" s="20">
        <v>15372</v>
      </c>
      <c r="M27" s="20">
        <v>3739</v>
      </c>
      <c r="N27" s="20">
        <v>931</v>
      </c>
      <c r="O27" s="182">
        <f t="shared" si="1"/>
        <v>24.89970580369083</v>
      </c>
    </row>
    <row r="28" spans="1:15" ht="15.75" customHeight="1">
      <c r="A28" s="111" t="s">
        <v>350</v>
      </c>
      <c r="B28" s="1">
        <v>84909</v>
      </c>
      <c r="C28" s="1">
        <v>22019</v>
      </c>
      <c r="D28" s="20">
        <v>36775</v>
      </c>
      <c r="E28" s="20">
        <v>14489</v>
      </c>
      <c r="F28" s="20">
        <v>8582</v>
      </c>
      <c r="G28" s="20">
        <v>8980</v>
      </c>
      <c r="H28" s="125">
        <f>D28/B28</f>
        <v>0.43311074208858896</v>
      </c>
      <c r="I28" s="186">
        <f>B28/D28</f>
        <v>2.30887831407206</v>
      </c>
      <c r="J28" s="184">
        <f t="shared" si="0"/>
        <v>40.78296017076162</v>
      </c>
      <c r="K28" s="107">
        <f>F28/E28*100</f>
        <v>59.23114086548416</v>
      </c>
      <c r="L28" s="20">
        <v>36708</v>
      </c>
      <c r="M28" s="20">
        <v>8724</v>
      </c>
      <c r="N28" s="20">
        <v>3186</v>
      </c>
      <c r="O28" s="182">
        <f t="shared" si="1"/>
        <v>36.51994497936727</v>
      </c>
    </row>
    <row r="29" spans="1:15" ht="15.75" customHeight="1">
      <c r="A29" s="111" t="s">
        <v>10</v>
      </c>
      <c r="B29" s="1">
        <v>46501</v>
      </c>
      <c r="C29" s="1">
        <v>11808</v>
      </c>
      <c r="D29" s="20" t="s">
        <v>18</v>
      </c>
      <c r="E29" s="20" t="s">
        <v>18</v>
      </c>
      <c r="F29" s="20" t="s">
        <v>18</v>
      </c>
      <c r="G29" s="20">
        <v>5573</v>
      </c>
      <c r="H29" s="20" t="s">
        <v>18</v>
      </c>
      <c r="I29" s="21" t="s">
        <v>18</v>
      </c>
      <c r="J29" s="184">
        <f t="shared" si="0"/>
        <v>47.19681571815718</v>
      </c>
      <c r="K29" s="20" t="s">
        <v>18</v>
      </c>
      <c r="L29" s="20">
        <v>22166</v>
      </c>
      <c r="M29" s="20">
        <v>5258</v>
      </c>
      <c r="N29" s="20">
        <v>2216</v>
      </c>
      <c r="O29" s="182">
        <f t="shared" si="1"/>
        <v>42.14530239634842</v>
      </c>
    </row>
    <row r="30" spans="1:15" ht="15.75" customHeight="1">
      <c r="A30" s="111" t="s">
        <v>11</v>
      </c>
      <c r="B30" s="1">
        <v>38288</v>
      </c>
      <c r="C30" s="1">
        <v>10187</v>
      </c>
      <c r="D30" s="20" t="s">
        <v>18</v>
      </c>
      <c r="E30" s="20" t="s">
        <v>18</v>
      </c>
      <c r="F30" s="20" t="s">
        <v>18</v>
      </c>
      <c r="G30" s="20">
        <v>3403</v>
      </c>
      <c r="H30" s="20" t="s">
        <v>18</v>
      </c>
      <c r="I30" s="21" t="s">
        <v>18</v>
      </c>
      <c r="J30" s="184">
        <f t="shared" si="0"/>
        <v>33.40532050652793</v>
      </c>
      <c r="K30" s="20" t="s">
        <v>18</v>
      </c>
      <c r="L30" s="20">
        <v>14492</v>
      </c>
      <c r="M30" s="20">
        <v>3454</v>
      </c>
      <c r="N30" s="20">
        <v>968</v>
      </c>
      <c r="O30" s="182">
        <f t="shared" si="1"/>
        <v>28.02547770700637</v>
      </c>
    </row>
    <row r="31" spans="1:15" ht="15.75" customHeight="1">
      <c r="A31" s="111" t="s">
        <v>351</v>
      </c>
      <c r="B31" s="1">
        <v>75205</v>
      </c>
      <c r="C31" s="1">
        <v>22570</v>
      </c>
      <c r="D31" s="20">
        <v>27560</v>
      </c>
      <c r="E31" s="20">
        <v>11942</v>
      </c>
      <c r="F31" s="20">
        <v>4660</v>
      </c>
      <c r="G31" s="20">
        <v>4950</v>
      </c>
      <c r="H31" s="125">
        <f>D31/B31</f>
        <v>0.36646499567847884</v>
      </c>
      <c r="I31" s="186">
        <f>B31/D31</f>
        <v>2.7287735849056602</v>
      </c>
      <c r="J31" s="184">
        <f t="shared" si="0"/>
        <v>21.93176783340718</v>
      </c>
      <c r="K31" s="107">
        <f>F31/E31*100</f>
        <v>39.021939373639256</v>
      </c>
      <c r="L31" s="20">
        <v>30596</v>
      </c>
      <c r="M31" s="20">
        <v>9090</v>
      </c>
      <c r="N31" s="20">
        <v>1305</v>
      </c>
      <c r="O31" s="182">
        <f t="shared" si="1"/>
        <v>14.356435643564355</v>
      </c>
    </row>
    <row r="32" spans="1:15" ht="15.75" customHeight="1">
      <c r="A32" s="111" t="s">
        <v>10</v>
      </c>
      <c r="B32" s="1">
        <v>39375</v>
      </c>
      <c r="C32" s="1">
        <v>12273</v>
      </c>
      <c r="D32" s="20" t="s">
        <v>18</v>
      </c>
      <c r="E32" s="20" t="s">
        <v>18</v>
      </c>
      <c r="F32" s="20" t="s">
        <v>18</v>
      </c>
      <c r="G32" s="20">
        <v>2005</v>
      </c>
      <c r="H32" s="20" t="s">
        <v>18</v>
      </c>
      <c r="I32" s="21" t="s">
        <v>18</v>
      </c>
      <c r="J32" s="184">
        <f t="shared" si="0"/>
        <v>16.33667399983704</v>
      </c>
      <c r="K32" s="20" t="s">
        <v>18</v>
      </c>
      <c r="L32" s="20">
        <v>18051</v>
      </c>
      <c r="M32" s="20">
        <v>5555</v>
      </c>
      <c r="N32" s="20">
        <v>552</v>
      </c>
      <c r="O32" s="182">
        <f t="shared" si="1"/>
        <v>9.936993699369937</v>
      </c>
    </row>
    <row r="33" spans="1:15" ht="15.75" customHeight="1">
      <c r="A33" s="111" t="s">
        <v>11</v>
      </c>
      <c r="B33" s="1">
        <v>35642</v>
      </c>
      <c r="C33" s="1">
        <v>10244</v>
      </c>
      <c r="D33" s="20" t="s">
        <v>18</v>
      </c>
      <c r="E33" s="20" t="s">
        <v>18</v>
      </c>
      <c r="F33" s="20" t="s">
        <v>18</v>
      </c>
      <c r="G33" s="20">
        <v>2934</v>
      </c>
      <c r="H33" s="20" t="s">
        <v>18</v>
      </c>
      <c r="I33" s="21" t="s">
        <v>18</v>
      </c>
      <c r="J33" s="184">
        <f t="shared" si="0"/>
        <v>28.641155798516206</v>
      </c>
      <c r="K33" s="20" t="s">
        <v>18</v>
      </c>
      <c r="L33" s="20">
        <v>12452</v>
      </c>
      <c r="M33" s="20">
        <v>3512</v>
      </c>
      <c r="N33" s="20">
        <v>750</v>
      </c>
      <c r="O33" s="182">
        <f t="shared" si="1"/>
        <v>21.355353075170843</v>
      </c>
    </row>
    <row r="34" spans="1:15" ht="15.75" customHeight="1">
      <c r="A34" s="111" t="s">
        <v>352</v>
      </c>
      <c r="B34" s="1">
        <f>SUM(B35:B36)</f>
        <v>78970</v>
      </c>
      <c r="C34" s="1">
        <f>SUM(C35:C36)</f>
        <v>22480</v>
      </c>
      <c r="D34" s="20">
        <v>25844</v>
      </c>
      <c r="E34" s="20">
        <v>11454</v>
      </c>
      <c r="F34" s="20">
        <v>4887</v>
      </c>
      <c r="G34" s="20">
        <f>SUM(G35:G36)</f>
        <v>5139</v>
      </c>
      <c r="H34" s="125">
        <f>D34/B34</f>
        <v>0.3272635177915664</v>
      </c>
      <c r="I34" s="186">
        <f>B34/D34</f>
        <v>3.0556415415570344</v>
      </c>
      <c r="J34" s="184">
        <f t="shared" si="0"/>
        <v>22.860320284697508</v>
      </c>
      <c r="K34" s="107">
        <f>F34/E34*100</f>
        <v>42.666317443687795</v>
      </c>
      <c r="L34" s="20">
        <f>SUM(L35:L36)</f>
        <v>32953</v>
      </c>
      <c r="M34" s="20">
        <f>SUM(M35:M36)</f>
        <v>9191</v>
      </c>
      <c r="N34" s="20">
        <f>SUM(N35:N36)</f>
        <v>1483</v>
      </c>
      <c r="O34" s="182">
        <f t="shared" si="1"/>
        <v>16.135349798716135</v>
      </c>
    </row>
    <row r="35" spans="1:15" ht="15.75" customHeight="1">
      <c r="A35" s="111" t="s">
        <v>10</v>
      </c>
      <c r="B35" s="1">
        <v>41137</v>
      </c>
      <c r="C35" s="1">
        <v>12048</v>
      </c>
      <c r="D35" s="20" t="s">
        <v>18</v>
      </c>
      <c r="E35" s="20" t="s">
        <v>18</v>
      </c>
      <c r="F35" s="20" t="s">
        <v>18</v>
      </c>
      <c r="G35" s="20">
        <v>2313</v>
      </c>
      <c r="H35" s="20" t="s">
        <v>18</v>
      </c>
      <c r="I35" s="21" t="s">
        <v>18</v>
      </c>
      <c r="J35" s="184">
        <f t="shared" si="0"/>
        <v>19.198207171314742</v>
      </c>
      <c r="K35" s="20" t="s">
        <v>18</v>
      </c>
      <c r="L35" s="20">
        <v>18767</v>
      </c>
      <c r="M35" s="20">
        <v>5494</v>
      </c>
      <c r="N35" s="20">
        <v>732</v>
      </c>
      <c r="O35" s="182">
        <f t="shared" si="1"/>
        <v>13.323625773571168</v>
      </c>
    </row>
    <row r="36" spans="1:15" ht="15.75" customHeight="1">
      <c r="A36" s="111" t="s">
        <v>11</v>
      </c>
      <c r="B36" s="1">
        <v>37833</v>
      </c>
      <c r="C36" s="1">
        <v>10432</v>
      </c>
      <c r="D36" s="20" t="s">
        <v>18</v>
      </c>
      <c r="E36" s="20" t="s">
        <v>18</v>
      </c>
      <c r="F36" s="20" t="s">
        <v>18</v>
      </c>
      <c r="G36" s="20">
        <v>2826</v>
      </c>
      <c r="H36" s="20" t="s">
        <v>18</v>
      </c>
      <c r="I36" s="21" t="s">
        <v>18</v>
      </c>
      <c r="J36" s="184">
        <f t="shared" si="0"/>
        <v>27.089723926380366</v>
      </c>
      <c r="K36" s="20" t="s">
        <v>18</v>
      </c>
      <c r="L36" s="20">
        <v>14186</v>
      </c>
      <c r="M36" s="20">
        <v>3697</v>
      </c>
      <c r="N36" s="20">
        <v>751</v>
      </c>
      <c r="O36" s="182">
        <f t="shared" si="1"/>
        <v>20.31376791993508</v>
      </c>
    </row>
    <row r="37" spans="1:15" s="7" customFormat="1" ht="15.75" customHeight="1">
      <c r="A37" s="111" t="s">
        <v>353</v>
      </c>
      <c r="B37" s="1">
        <f>SUM(B38:B39)</f>
        <v>77976</v>
      </c>
      <c r="C37" s="1">
        <f>SUM(C38:C39)</f>
        <v>22310</v>
      </c>
      <c r="D37" s="20">
        <v>28533</v>
      </c>
      <c r="E37" s="20">
        <v>12984</v>
      </c>
      <c r="F37" s="20">
        <v>5084</v>
      </c>
      <c r="G37" s="20">
        <f>SUM(G38:G39)</f>
        <v>5383</v>
      </c>
      <c r="H37" s="125">
        <f>D37/B37</f>
        <v>0.36592028316405045</v>
      </c>
      <c r="I37" s="186">
        <f>B37/D37</f>
        <v>2.732835663968037</v>
      </c>
      <c r="J37" s="127">
        <f t="shared" si="0"/>
        <v>24.128193635141194</v>
      </c>
      <c r="K37" s="107">
        <f>F37/E37*100</f>
        <v>39.15588416512631</v>
      </c>
      <c r="L37" s="20">
        <f>SUM(L38:L39)</f>
        <v>32776</v>
      </c>
      <c r="M37" s="20">
        <f>SUM(M38:M39)</f>
        <v>9089</v>
      </c>
      <c r="N37" s="20">
        <f>SUM(N38:N39)</f>
        <v>1593</v>
      </c>
      <c r="O37" s="207">
        <f t="shared" si="1"/>
        <v>17.526680602926614</v>
      </c>
    </row>
    <row r="38" spans="1:15" ht="15.75" customHeight="1">
      <c r="A38" s="111" t="s">
        <v>10</v>
      </c>
      <c r="B38" s="1">
        <v>40081</v>
      </c>
      <c r="C38" s="1">
        <v>12033</v>
      </c>
      <c r="D38" s="20" t="s">
        <v>18</v>
      </c>
      <c r="E38" s="20" t="s">
        <v>18</v>
      </c>
      <c r="F38" s="20" t="s">
        <v>18</v>
      </c>
      <c r="G38" s="20">
        <v>2426</v>
      </c>
      <c r="H38" s="20" t="s">
        <v>18</v>
      </c>
      <c r="I38" s="21" t="s">
        <v>18</v>
      </c>
      <c r="J38" s="127">
        <f t="shared" si="0"/>
        <v>20.161223302584556</v>
      </c>
      <c r="K38" s="20" t="s">
        <v>241</v>
      </c>
      <c r="L38" s="20">
        <v>18670</v>
      </c>
      <c r="M38" s="20">
        <v>5487</v>
      </c>
      <c r="N38" s="20">
        <v>785</v>
      </c>
      <c r="O38" s="207">
        <f t="shared" si="1"/>
        <v>14.30654273737926</v>
      </c>
    </row>
    <row r="39" spans="1:15" ht="15.75" customHeight="1">
      <c r="A39" s="111" t="s">
        <v>11</v>
      </c>
      <c r="B39" s="1">
        <v>37895</v>
      </c>
      <c r="C39" s="1">
        <v>10277</v>
      </c>
      <c r="D39" s="20" t="s">
        <v>18</v>
      </c>
      <c r="E39" s="20" t="s">
        <v>18</v>
      </c>
      <c r="F39" s="20" t="s">
        <v>18</v>
      </c>
      <c r="G39" s="20">
        <v>2957</v>
      </c>
      <c r="H39" s="20" t="s">
        <v>18</v>
      </c>
      <c r="I39" s="21" t="s">
        <v>18</v>
      </c>
      <c r="J39" s="127">
        <f t="shared" si="0"/>
        <v>28.772988226136032</v>
      </c>
      <c r="K39" s="20" t="s">
        <v>241</v>
      </c>
      <c r="L39" s="20">
        <v>14106</v>
      </c>
      <c r="M39" s="20">
        <v>3602</v>
      </c>
      <c r="N39" s="20">
        <v>808</v>
      </c>
      <c r="O39" s="207">
        <f t="shared" si="1"/>
        <v>22.43198223209328</v>
      </c>
    </row>
    <row r="40" spans="1:15" s="7" customFormat="1" ht="15.75" customHeight="1">
      <c r="A40" s="111" t="s">
        <v>354</v>
      </c>
      <c r="B40" s="1">
        <f>SUM(B41:B42)</f>
        <v>75174</v>
      </c>
      <c r="C40" s="1">
        <f>SUM(C41:C42)</f>
        <v>21376</v>
      </c>
      <c r="D40" s="20">
        <v>35100</v>
      </c>
      <c r="E40" s="20">
        <v>14965</v>
      </c>
      <c r="F40" s="20">
        <v>5383</v>
      </c>
      <c r="G40" s="20">
        <f>SUM(G41:G42)</f>
        <v>5762</v>
      </c>
      <c r="H40" s="125">
        <f>D40/B40</f>
        <v>0.46691675313273207</v>
      </c>
      <c r="I40" s="186">
        <f>B40/D40</f>
        <v>2.141709401709402</v>
      </c>
      <c r="J40" s="127">
        <f t="shared" si="0"/>
        <v>26.955464071856287</v>
      </c>
      <c r="K40" s="107">
        <f>F40/E40*100</f>
        <v>35.970598062145</v>
      </c>
      <c r="L40" s="20">
        <f>SUM(L41:L42)</f>
        <v>31389</v>
      </c>
      <c r="M40" s="20">
        <f>SUM(M41:M42)</f>
        <v>8767</v>
      </c>
      <c r="N40" s="20">
        <f>SUM(N41:N42)</f>
        <v>1715</v>
      </c>
      <c r="O40" s="207">
        <f t="shared" si="1"/>
        <v>19.561993840538385</v>
      </c>
    </row>
    <row r="41" spans="1:15" ht="15.75" customHeight="1">
      <c r="A41" s="111" t="s">
        <v>10</v>
      </c>
      <c r="B41" s="1">
        <v>37586</v>
      </c>
      <c r="C41" s="1">
        <v>11364</v>
      </c>
      <c r="D41" s="20" t="s">
        <v>241</v>
      </c>
      <c r="E41" s="20" t="s">
        <v>241</v>
      </c>
      <c r="F41" s="20" t="s">
        <v>241</v>
      </c>
      <c r="G41" s="20">
        <v>2534</v>
      </c>
      <c r="H41" s="20" t="s">
        <v>241</v>
      </c>
      <c r="I41" s="21" t="s">
        <v>241</v>
      </c>
      <c r="J41" s="127">
        <f t="shared" si="0"/>
        <v>22.29848644843365</v>
      </c>
      <c r="K41" s="20" t="s">
        <v>241</v>
      </c>
      <c r="L41" s="20">
        <v>17271</v>
      </c>
      <c r="M41" s="20">
        <v>5232</v>
      </c>
      <c r="N41" s="20">
        <v>828</v>
      </c>
      <c r="O41" s="207">
        <f t="shared" si="1"/>
        <v>15.825688073394495</v>
      </c>
    </row>
    <row r="42" spans="1:15" ht="15.75" customHeight="1">
      <c r="A42" s="111" t="s">
        <v>11</v>
      </c>
      <c r="B42" s="1">
        <v>37588</v>
      </c>
      <c r="C42" s="1">
        <v>10012</v>
      </c>
      <c r="D42" s="20" t="s">
        <v>241</v>
      </c>
      <c r="E42" s="20" t="s">
        <v>241</v>
      </c>
      <c r="F42" s="20" t="s">
        <v>241</v>
      </c>
      <c r="G42" s="20">
        <v>3228</v>
      </c>
      <c r="H42" s="20" t="s">
        <v>241</v>
      </c>
      <c r="I42" s="21" t="s">
        <v>241</v>
      </c>
      <c r="J42" s="127">
        <f t="shared" si="0"/>
        <v>32.241310427487015</v>
      </c>
      <c r="K42" s="20" t="s">
        <v>241</v>
      </c>
      <c r="L42" s="20">
        <v>14118</v>
      </c>
      <c r="M42" s="20">
        <v>3535</v>
      </c>
      <c r="N42" s="20">
        <v>887</v>
      </c>
      <c r="O42" s="207">
        <f t="shared" si="1"/>
        <v>25.091937765205092</v>
      </c>
    </row>
    <row r="43" spans="1:15" s="7" customFormat="1" ht="15.75" customHeight="1">
      <c r="A43" s="111" t="s">
        <v>355</v>
      </c>
      <c r="B43" s="1">
        <f>SUM(B44:B45)</f>
        <v>66429</v>
      </c>
      <c r="C43" s="1">
        <f>SUM(C44:C45)</f>
        <v>18917</v>
      </c>
      <c r="D43" s="20">
        <v>39762</v>
      </c>
      <c r="E43" s="20">
        <v>16271</v>
      </c>
      <c r="F43" s="20">
        <v>5257</v>
      </c>
      <c r="G43" s="20">
        <f>SUM(G44:G45)</f>
        <v>5508</v>
      </c>
      <c r="H43" s="125">
        <f>D43/B43</f>
        <v>0.5985638802330308</v>
      </c>
      <c r="I43" s="186">
        <f>B43/D43</f>
        <v>1.6706654594839294</v>
      </c>
      <c r="J43" s="127">
        <f t="shared" si="0"/>
        <v>29.11666754770841</v>
      </c>
      <c r="K43" s="107">
        <f>F43/E43*100</f>
        <v>32.3090160408088</v>
      </c>
      <c r="L43" s="20">
        <f>SUM(L44:L45)</f>
        <v>28247</v>
      </c>
      <c r="M43" s="20">
        <f>SUM(M44:M45)</f>
        <v>8010</v>
      </c>
      <c r="N43" s="20">
        <f>SUM(N44:N45)</f>
        <v>1690</v>
      </c>
      <c r="O43" s="207">
        <f t="shared" si="1"/>
        <v>21.098626716604244</v>
      </c>
    </row>
    <row r="44" spans="1:15" s="7" customFormat="1" ht="15.75" customHeight="1">
      <c r="A44" s="111" t="s">
        <v>10</v>
      </c>
      <c r="B44" s="1">
        <v>32567</v>
      </c>
      <c r="C44" s="1">
        <v>9911</v>
      </c>
      <c r="D44" s="20" t="s">
        <v>241</v>
      </c>
      <c r="E44" s="20" t="s">
        <v>241</v>
      </c>
      <c r="F44" s="20" t="s">
        <v>241</v>
      </c>
      <c r="G44" s="20">
        <v>2389</v>
      </c>
      <c r="H44" s="20" t="s">
        <v>241</v>
      </c>
      <c r="I44" s="21" t="s">
        <v>241</v>
      </c>
      <c r="J44" s="127">
        <f t="shared" si="0"/>
        <v>24.104530319846635</v>
      </c>
      <c r="K44" s="20" t="s">
        <v>241</v>
      </c>
      <c r="L44" s="20">
        <v>15359</v>
      </c>
      <c r="M44" s="20">
        <v>4742</v>
      </c>
      <c r="N44" s="20">
        <v>843</v>
      </c>
      <c r="O44" s="207">
        <f t="shared" si="1"/>
        <v>17.777309152256432</v>
      </c>
    </row>
    <row r="45" spans="1:15" s="7" customFormat="1" ht="15.75" customHeight="1">
      <c r="A45" s="111" t="s">
        <v>11</v>
      </c>
      <c r="B45" s="1">
        <v>33862</v>
      </c>
      <c r="C45" s="1">
        <v>9006</v>
      </c>
      <c r="D45" s="20" t="s">
        <v>241</v>
      </c>
      <c r="E45" s="20" t="s">
        <v>241</v>
      </c>
      <c r="F45" s="20" t="s">
        <v>241</v>
      </c>
      <c r="G45" s="20">
        <v>3119</v>
      </c>
      <c r="H45" s="20" t="s">
        <v>241</v>
      </c>
      <c r="I45" s="21" t="s">
        <v>241</v>
      </c>
      <c r="J45" s="127">
        <f t="shared" si="0"/>
        <v>34.63246724405952</v>
      </c>
      <c r="K45" s="20" t="s">
        <v>241</v>
      </c>
      <c r="L45" s="20">
        <v>12888</v>
      </c>
      <c r="M45" s="20">
        <v>3268</v>
      </c>
      <c r="N45" s="20">
        <v>847</v>
      </c>
      <c r="O45" s="207">
        <f t="shared" si="1"/>
        <v>25.917992656058754</v>
      </c>
    </row>
    <row r="46" spans="1:15" s="7" customFormat="1" ht="15.75" customHeight="1">
      <c r="A46" s="111" t="s">
        <v>356</v>
      </c>
      <c r="B46" s="1">
        <f>SUM(B47:B48)</f>
        <v>60589</v>
      </c>
      <c r="C46" s="1">
        <f>SUM(C47:C48)</f>
        <v>17599</v>
      </c>
      <c r="D46" s="20">
        <v>44315</v>
      </c>
      <c r="E46" s="20">
        <v>17843</v>
      </c>
      <c r="F46" s="20">
        <v>5149</v>
      </c>
      <c r="G46" s="20">
        <f>SUM(G47:G48)</f>
        <v>5441</v>
      </c>
      <c r="H46" s="125">
        <f>D46/B46</f>
        <v>0.7314033900543003</v>
      </c>
      <c r="I46" s="186">
        <f>B46/D46</f>
        <v>1.3672345706871263</v>
      </c>
      <c r="J46" s="127">
        <f t="shared" si="0"/>
        <v>30.916529348258425</v>
      </c>
      <c r="K46" s="107">
        <f>F46/E46*100</f>
        <v>28.857254945917166</v>
      </c>
      <c r="L46" s="20">
        <f>SUM(L47:L48)</f>
        <v>26453</v>
      </c>
      <c r="M46" s="20">
        <f>SUM(M47:M48)</f>
        <v>7617</v>
      </c>
      <c r="N46" s="20">
        <f>SUM(N47:N48)</f>
        <v>1731</v>
      </c>
      <c r="O46" s="207">
        <f t="shared" si="1"/>
        <v>22.72548247341473</v>
      </c>
    </row>
    <row r="47" spans="1:15" ht="15.75" customHeight="1">
      <c r="A47" s="111" t="s">
        <v>10</v>
      </c>
      <c r="B47" s="1">
        <v>28566</v>
      </c>
      <c r="C47" s="1">
        <v>8920</v>
      </c>
      <c r="D47" s="20" t="s">
        <v>18</v>
      </c>
      <c r="E47" s="20" t="s">
        <v>18</v>
      </c>
      <c r="F47" s="20" t="s">
        <v>18</v>
      </c>
      <c r="G47" s="20">
        <v>2334</v>
      </c>
      <c r="H47" s="20" t="s">
        <v>18</v>
      </c>
      <c r="I47" s="21" t="s">
        <v>18</v>
      </c>
      <c r="J47" s="127">
        <f t="shared" si="0"/>
        <v>26.16591928251121</v>
      </c>
      <c r="K47" s="20" t="s">
        <v>241</v>
      </c>
      <c r="L47" s="20">
        <v>13747</v>
      </c>
      <c r="M47" s="20">
        <v>4286</v>
      </c>
      <c r="N47" s="20">
        <v>732</v>
      </c>
      <c r="O47" s="207">
        <f t="shared" si="1"/>
        <v>17.078861409239384</v>
      </c>
    </row>
    <row r="48" spans="1:15" ht="15.75" customHeight="1">
      <c r="A48" s="111" t="s">
        <v>11</v>
      </c>
      <c r="B48" s="1">
        <v>32023</v>
      </c>
      <c r="C48" s="1">
        <v>8679</v>
      </c>
      <c r="D48" s="20" t="s">
        <v>18</v>
      </c>
      <c r="E48" s="20" t="s">
        <v>18</v>
      </c>
      <c r="F48" s="20" t="s">
        <v>18</v>
      </c>
      <c r="G48" s="20">
        <v>3107</v>
      </c>
      <c r="H48" s="20" t="s">
        <v>18</v>
      </c>
      <c r="I48" s="21" t="s">
        <v>18</v>
      </c>
      <c r="J48" s="127">
        <f t="shared" si="0"/>
        <v>35.79905519069017</v>
      </c>
      <c r="K48" s="20" t="s">
        <v>241</v>
      </c>
      <c r="L48" s="20">
        <v>12706</v>
      </c>
      <c r="M48" s="20">
        <v>3331</v>
      </c>
      <c r="N48" s="20">
        <v>999</v>
      </c>
      <c r="O48" s="207">
        <f t="shared" si="1"/>
        <v>29.99099369558691</v>
      </c>
    </row>
    <row r="49" spans="1:15" ht="15.75" customHeight="1">
      <c r="A49" s="111" t="s">
        <v>363</v>
      </c>
      <c r="B49" s="1">
        <f>SUM(B50:B51)</f>
        <v>55149</v>
      </c>
      <c r="C49" s="1">
        <f>SUM(C50:C51)</f>
        <v>16450</v>
      </c>
      <c r="D49" s="20">
        <v>49569</v>
      </c>
      <c r="E49" s="20">
        <v>19102</v>
      </c>
      <c r="F49" s="20">
        <v>4553</v>
      </c>
      <c r="G49" s="20">
        <f>SUM(G50:G51)</f>
        <v>4791</v>
      </c>
      <c r="H49" s="252">
        <f>D49/B49</f>
        <v>0.8988195615514334</v>
      </c>
      <c r="I49" s="253">
        <f>B49/D49</f>
        <v>1.1125703564727956</v>
      </c>
      <c r="J49" s="127">
        <f t="shared" si="0"/>
        <v>29.124620060790274</v>
      </c>
      <c r="K49" s="251">
        <f>F49/E49*100</f>
        <v>23.835200502565176</v>
      </c>
      <c r="L49" s="20">
        <f>SUM(L50:L51)</f>
        <v>25064</v>
      </c>
      <c r="M49" s="20">
        <f>SUM(M50:M51)</f>
        <v>7500</v>
      </c>
      <c r="N49" s="20">
        <f>SUM(N50:N51)</f>
        <v>1693</v>
      </c>
      <c r="O49" s="207">
        <f t="shared" si="1"/>
        <v>22.573333333333334</v>
      </c>
    </row>
    <row r="50" spans="1:15" ht="15.75" customHeight="1">
      <c r="A50" s="111" t="s">
        <v>318</v>
      </c>
      <c r="B50" s="1">
        <v>25946</v>
      </c>
      <c r="C50" s="1">
        <v>8390</v>
      </c>
      <c r="D50" s="20" t="s">
        <v>18</v>
      </c>
      <c r="E50" s="20" t="s">
        <v>18</v>
      </c>
      <c r="F50" s="20" t="s">
        <v>18</v>
      </c>
      <c r="G50" s="20">
        <v>1957</v>
      </c>
      <c r="H50" s="20" t="s">
        <v>18</v>
      </c>
      <c r="I50" s="21" t="s">
        <v>18</v>
      </c>
      <c r="J50" s="127">
        <f t="shared" si="0"/>
        <v>23.3253873659118</v>
      </c>
      <c r="K50" s="20" t="s">
        <v>18</v>
      </c>
      <c r="L50" s="20">
        <v>13231</v>
      </c>
      <c r="M50" s="20">
        <v>4324</v>
      </c>
      <c r="N50" s="20">
        <v>726</v>
      </c>
      <c r="O50" s="207">
        <f t="shared" si="1"/>
        <v>16.790009250693803</v>
      </c>
    </row>
    <row r="51" spans="1:15" ht="15.75" customHeight="1">
      <c r="A51" s="111" t="s">
        <v>319</v>
      </c>
      <c r="B51" s="1">
        <v>29203</v>
      </c>
      <c r="C51" s="1">
        <v>8060</v>
      </c>
      <c r="D51" s="20" t="s">
        <v>18</v>
      </c>
      <c r="E51" s="20" t="s">
        <v>18</v>
      </c>
      <c r="F51" s="20" t="s">
        <v>18</v>
      </c>
      <c r="G51" s="20">
        <v>2834</v>
      </c>
      <c r="H51" s="20" t="s">
        <v>18</v>
      </c>
      <c r="I51" s="21" t="s">
        <v>18</v>
      </c>
      <c r="J51" s="127">
        <f t="shared" si="0"/>
        <v>35.16129032258065</v>
      </c>
      <c r="K51" s="20" t="s">
        <v>18</v>
      </c>
      <c r="L51" s="20">
        <v>11833</v>
      </c>
      <c r="M51" s="20">
        <v>3176</v>
      </c>
      <c r="N51" s="20">
        <v>967</v>
      </c>
      <c r="O51" s="207">
        <f t="shared" si="1"/>
        <v>30.447103274559197</v>
      </c>
    </row>
    <row r="52" spans="1:15" s="7" customFormat="1" ht="15.75" customHeight="1">
      <c r="A52" s="111" t="s">
        <v>364</v>
      </c>
      <c r="B52" s="1">
        <f>SUM(B53:B54)</f>
        <v>51466</v>
      </c>
      <c r="C52" s="1">
        <f>SUM(C53:C54)</f>
        <v>15415</v>
      </c>
      <c r="D52" s="20">
        <v>52151</v>
      </c>
      <c r="E52" s="20">
        <v>19952</v>
      </c>
      <c r="F52" s="20">
        <v>4223</v>
      </c>
      <c r="G52" s="20">
        <f>SUM(G53:G54)</f>
        <v>4438</v>
      </c>
      <c r="H52" s="125">
        <f>D52/B52</f>
        <v>1.0133097578984185</v>
      </c>
      <c r="I52" s="186">
        <f>B52/D52</f>
        <v>0.986865064907672</v>
      </c>
      <c r="J52" s="127">
        <f t="shared" si="0"/>
        <v>28.79013947453779</v>
      </c>
      <c r="K52" s="107">
        <f>F52/E52*100</f>
        <v>21.16579791499599</v>
      </c>
      <c r="L52" s="20">
        <f>SUM(L53:L54)</f>
        <v>23573</v>
      </c>
      <c r="M52" s="20">
        <f>SUM(M53:M54)</f>
        <v>7171</v>
      </c>
      <c r="N52" s="20">
        <f>SUM(N53:N54)</f>
        <v>1562</v>
      </c>
      <c r="O52" s="207">
        <f t="shared" si="1"/>
        <v>21.782178217821784</v>
      </c>
    </row>
    <row r="53" spans="1:15" s="7" customFormat="1" ht="15.75" customHeight="1">
      <c r="A53" s="111" t="s">
        <v>318</v>
      </c>
      <c r="B53" s="1">
        <v>24375</v>
      </c>
      <c r="C53" s="1">
        <v>7852</v>
      </c>
      <c r="D53" s="20" t="s">
        <v>18</v>
      </c>
      <c r="E53" s="20" t="s">
        <v>18</v>
      </c>
      <c r="F53" s="20" t="s">
        <v>18</v>
      </c>
      <c r="G53" s="20">
        <v>1828</v>
      </c>
      <c r="H53" s="20" t="s">
        <v>321</v>
      </c>
      <c r="I53" s="21" t="s">
        <v>321</v>
      </c>
      <c r="J53" s="127">
        <f t="shared" si="0"/>
        <v>23.28069281711666</v>
      </c>
      <c r="K53" s="20" t="s">
        <v>241</v>
      </c>
      <c r="L53" s="20">
        <v>12540</v>
      </c>
      <c r="M53" s="20">
        <v>4125</v>
      </c>
      <c r="N53" s="20">
        <v>653</v>
      </c>
      <c r="O53" s="207">
        <f t="shared" si="1"/>
        <v>15.83030303030303</v>
      </c>
    </row>
    <row r="54" spans="1:15" s="7" customFormat="1" ht="15.75" customHeight="1">
      <c r="A54" s="111" t="s">
        <v>319</v>
      </c>
      <c r="B54" s="1">
        <v>27091</v>
      </c>
      <c r="C54" s="1">
        <v>7563</v>
      </c>
      <c r="D54" s="20" t="s">
        <v>321</v>
      </c>
      <c r="E54" s="20" t="s">
        <v>321</v>
      </c>
      <c r="F54" s="20" t="s">
        <v>321</v>
      </c>
      <c r="G54" s="20">
        <v>2610</v>
      </c>
      <c r="H54" s="20" t="s">
        <v>321</v>
      </c>
      <c r="I54" s="21" t="s">
        <v>321</v>
      </c>
      <c r="J54" s="127">
        <f t="shared" si="0"/>
        <v>34.51011503371678</v>
      </c>
      <c r="K54" s="20" t="s">
        <v>241</v>
      </c>
      <c r="L54" s="20">
        <v>11033</v>
      </c>
      <c r="M54" s="20">
        <v>3046</v>
      </c>
      <c r="N54" s="20">
        <v>909</v>
      </c>
      <c r="O54" s="207">
        <f t="shared" si="1"/>
        <v>29.842416283650692</v>
      </c>
    </row>
    <row r="55" spans="1:15" s="7" customFormat="1" ht="15.75" customHeight="1">
      <c r="A55" s="111" t="s">
        <v>359</v>
      </c>
      <c r="B55" s="1">
        <f>SUM(B56:B57)</f>
        <v>48955</v>
      </c>
      <c r="C55" s="1">
        <f>SUM(C56:C57)</f>
        <v>14433</v>
      </c>
      <c r="D55" s="20">
        <v>48782</v>
      </c>
      <c r="E55" s="20">
        <v>18101</v>
      </c>
      <c r="F55" s="20">
        <v>3936</v>
      </c>
      <c r="G55" s="20">
        <f>SUM(G56:G57)</f>
        <v>4089</v>
      </c>
      <c r="H55" s="125">
        <f>D55/B55</f>
        <v>0.9964661423756511</v>
      </c>
      <c r="I55" s="186">
        <f>B55/D55</f>
        <v>1.0035463900619082</v>
      </c>
      <c r="J55" s="127">
        <f t="shared" si="0"/>
        <v>28.330908335065473</v>
      </c>
      <c r="K55" s="107">
        <f>F55/E55*100</f>
        <v>21.74465499143694</v>
      </c>
      <c r="L55" s="20">
        <f>SUM(L56:L57)</f>
        <v>23669</v>
      </c>
      <c r="M55" s="20">
        <f>SUM(M56:M57)</f>
        <v>7024</v>
      </c>
      <c r="N55" s="20">
        <f>SUM(N56:N57)</f>
        <v>1529</v>
      </c>
      <c r="O55" s="207">
        <f t="shared" si="1"/>
        <v>21.768223234624145</v>
      </c>
    </row>
    <row r="56" spans="1:15" s="7" customFormat="1" ht="15.75" customHeight="1">
      <c r="A56" s="111" t="s">
        <v>10</v>
      </c>
      <c r="B56" s="1">
        <v>22325</v>
      </c>
      <c r="C56" s="1">
        <v>7145</v>
      </c>
      <c r="D56" s="20" t="s">
        <v>18</v>
      </c>
      <c r="E56" s="20" t="s">
        <v>241</v>
      </c>
      <c r="F56" s="20" t="s">
        <v>18</v>
      </c>
      <c r="G56" s="20">
        <v>1634</v>
      </c>
      <c r="H56" s="20" t="s">
        <v>18</v>
      </c>
      <c r="I56" s="21" t="s">
        <v>18</v>
      </c>
      <c r="J56" s="127">
        <f t="shared" si="0"/>
        <v>22.869139258222535</v>
      </c>
      <c r="K56" s="20" t="s">
        <v>18</v>
      </c>
      <c r="L56" s="20">
        <v>12063</v>
      </c>
      <c r="M56" s="20">
        <v>3923</v>
      </c>
      <c r="N56" s="20">
        <v>652</v>
      </c>
      <c r="O56" s="207">
        <f t="shared" si="1"/>
        <v>16.61993372419067</v>
      </c>
    </row>
    <row r="57" spans="1:15" s="7" customFormat="1" ht="15.75" customHeight="1">
      <c r="A57" s="111" t="s">
        <v>11</v>
      </c>
      <c r="B57" s="1">
        <v>26630</v>
      </c>
      <c r="C57" s="1">
        <v>7288</v>
      </c>
      <c r="D57" s="20" t="s">
        <v>18</v>
      </c>
      <c r="E57" s="20" t="s">
        <v>18</v>
      </c>
      <c r="F57" s="20" t="s">
        <v>18</v>
      </c>
      <c r="G57" s="20">
        <v>2455</v>
      </c>
      <c r="H57" s="20" t="s">
        <v>18</v>
      </c>
      <c r="I57" s="21" t="s">
        <v>18</v>
      </c>
      <c r="J57" s="127">
        <f t="shared" si="0"/>
        <v>33.68551042810099</v>
      </c>
      <c r="K57" s="20" t="s">
        <v>18</v>
      </c>
      <c r="L57" s="20">
        <v>11606</v>
      </c>
      <c r="M57" s="20">
        <v>3101</v>
      </c>
      <c r="N57" s="20">
        <v>877</v>
      </c>
      <c r="O57" s="207">
        <f t="shared" si="1"/>
        <v>28.281199613028058</v>
      </c>
    </row>
    <row r="58" spans="1:15" s="7" customFormat="1" ht="15.75" customHeight="1">
      <c r="A58" s="111" t="s">
        <v>490</v>
      </c>
      <c r="B58" s="1">
        <f>SUM(B59:B60)</f>
        <v>46439</v>
      </c>
      <c r="C58" s="1">
        <f>SUM(C59:C60)</f>
        <v>13560</v>
      </c>
      <c r="D58" s="20">
        <v>46228</v>
      </c>
      <c r="E58" s="20">
        <v>17192</v>
      </c>
      <c r="F58" s="20">
        <v>3590</v>
      </c>
      <c r="G58" s="20">
        <f>SUM(G59:G60)</f>
        <v>3718</v>
      </c>
      <c r="H58" s="125">
        <f>D58/B58</f>
        <v>0.9954564051766834</v>
      </c>
      <c r="I58" s="186">
        <f>B58/D58</f>
        <v>1.0045643333044907</v>
      </c>
      <c r="J58" s="127">
        <f t="shared" si="0"/>
        <v>27.418879056047196</v>
      </c>
      <c r="K58" s="303">
        <f>F58/E58*100</f>
        <v>20.881805490926013</v>
      </c>
      <c r="L58" s="20">
        <f>SUM(L59:L60)</f>
        <v>23344</v>
      </c>
      <c r="M58" s="20">
        <f>SUM(M59:M60)</f>
        <v>6890</v>
      </c>
      <c r="N58" s="20">
        <f>SUM(N59:N60)</f>
        <v>1510</v>
      </c>
      <c r="O58" s="207">
        <f t="shared" si="1"/>
        <v>21.91582002902758</v>
      </c>
    </row>
    <row r="59" spans="1:15" s="7" customFormat="1" ht="15.75" customHeight="1">
      <c r="A59" s="111" t="s">
        <v>318</v>
      </c>
      <c r="B59" s="1">
        <v>20683</v>
      </c>
      <c r="C59" s="1">
        <v>6624</v>
      </c>
      <c r="D59" s="20" t="s">
        <v>18</v>
      </c>
      <c r="E59" s="20" t="s">
        <v>18</v>
      </c>
      <c r="F59" s="20" t="s">
        <v>18</v>
      </c>
      <c r="G59" s="20">
        <v>1534</v>
      </c>
      <c r="H59" s="20" t="s">
        <v>18</v>
      </c>
      <c r="I59" s="21" t="s">
        <v>18</v>
      </c>
      <c r="J59" s="127">
        <f t="shared" si="0"/>
        <v>23.158212560386474</v>
      </c>
      <c r="K59" s="20" t="s">
        <v>18</v>
      </c>
      <c r="L59" s="20">
        <v>11728</v>
      </c>
      <c r="M59" s="20">
        <v>3813</v>
      </c>
      <c r="N59" s="20">
        <v>664</v>
      </c>
      <c r="O59" s="207">
        <f t="shared" si="1"/>
        <v>17.414109624967217</v>
      </c>
    </row>
    <row r="60" spans="1:15" s="7" customFormat="1" ht="15.75" customHeight="1">
      <c r="A60" s="111" t="s">
        <v>319</v>
      </c>
      <c r="B60" s="1">
        <v>25756</v>
      </c>
      <c r="C60" s="1">
        <v>6936</v>
      </c>
      <c r="D60" s="20" t="s">
        <v>18</v>
      </c>
      <c r="E60" s="20" t="s">
        <v>18</v>
      </c>
      <c r="F60" s="20" t="s">
        <v>18</v>
      </c>
      <c r="G60" s="20">
        <v>2184</v>
      </c>
      <c r="H60" s="20" t="s">
        <v>18</v>
      </c>
      <c r="I60" s="21" t="s">
        <v>18</v>
      </c>
      <c r="J60" s="127">
        <f t="shared" si="0"/>
        <v>31.4878892733564</v>
      </c>
      <c r="K60" s="20" t="s">
        <v>18</v>
      </c>
      <c r="L60" s="20">
        <v>11616</v>
      </c>
      <c r="M60" s="20">
        <v>3077</v>
      </c>
      <c r="N60" s="20">
        <v>846</v>
      </c>
      <c r="O60" s="207">
        <f t="shared" si="1"/>
        <v>27.494312642183942</v>
      </c>
    </row>
    <row r="61" spans="1:15" s="145" customFormat="1" ht="15.75" customHeight="1">
      <c r="A61" s="308" t="s">
        <v>535</v>
      </c>
      <c r="B61" s="309">
        <v>44249</v>
      </c>
      <c r="C61" s="309">
        <v>12692</v>
      </c>
      <c r="D61" s="245">
        <v>47394</v>
      </c>
      <c r="E61" s="245">
        <v>17434</v>
      </c>
      <c r="F61" s="245">
        <v>3417</v>
      </c>
      <c r="G61" s="245">
        <f>SUM(G62:G63)</f>
        <v>3644</v>
      </c>
      <c r="H61" s="314">
        <f>D61/B61</f>
        <v>1.0710750525435604</v>
      </c>
      <c r="I61" s="315">
        <f>B61/D61</f>
        <v>0.9336413892053846</v>
      </c>
      <c r="J61" s="127">
        <f t="shared" si="0"/>
        <v>28.710999054522535</v>
      </c>
      <c r="K61" s="323">
        <f>F61/E61*100</f>
        <v>19.599632901227487</v>
      </c>
      <c r="L61" s="245">
        <v>23187</v>
      </c>
      <c r="M61" s="245">
        <v>6764</v>
      </c>
      <c r="N61" s="245">
        <v>1602</v>
      </c>
      <c r="O61" s="324">
        <v>23.684210526315788</v>
      </c>
    </row>
    <row r="62" spans="1:15" s="145" customFormat="1" ht="15.75" customHeight="1">
      <c r="A62" s="308" t="s">
        <v>536</v>
      </c>
      <c r="B62" s="309">
        <v>19033</v>
      </c>
      <c r="C62" s="309">
        <v>5863</v>
      </c>
      <c r="D62" s="245" t="s">
        <v>18</v>
      </c>
      <c r="E62" s="245" t="s">
        <v>18</v>
      </c>
      <c r="F62" s="245" t="s">
        <v>18</v>
      </c>
      <c r="G62" s="245">
        <v>1370</v>
      </c>
      <c r="H62" s="245" t="s">
        <v>18</v>
      </c>
      <c r="I62" s="247" t="s">
        <v>18</v>
      </c>
      <c r="J62" s="127">
        <f t="shared" si="0"/>
        <v>23.36687702541361</v>
      </c>
      <c r="K62" s="245" t="s">
        <v>18</v>
      </c>
      <c r="L62" s="245">
        <v>11002</v>
      </c>
      <c r="M62" s="245">
        <v>3510</v>
      </c>
      <c r="N62" s="245">
        <v>636</v>
      </c>
      <c r="O62" s="324">
        <v>18.11965811965812</v>
      </c>
    </row>
    <row r="63" spans="1:15" s="145" customFormat="1" ht="15.75" customHeight="1">
      <c r="A63" s="308" t="s">
        <v>537</v>
      </c>
      <c r="B63" s="309">
        <v>25216</v>
      </c>
      <c r="C63" s="309">
        <v>6829</v>
      </c>
      <c r="D63" s="245" t="s">
        <v>18</v>
      </c>
      <c r="E63" s="245" t="s">
        <v>18</v>
      </c>
      <c r="F63" s="245" t="s">
        <v>18</v>
      </c>
      <c r="G63" s="245">
        <v>2274</v>
      </c>
      <c r="H63" s="245" t="s">
        <v>18</v>
      </c>
      <c r="I63" s="247" t="s">
        <v>18</v>
      </c>
      <c r="J63" s="127">
        <f t="shared" si="0"/>
        <v>33.299165324352025</v>
      </c>
      <c r="K63" s="245" t="s">
        <v>18</v>
      </c>
      <c r="L63" s="245">
        <v>12185</v>
      </c>
      <c r="M63" s="245">
        <v>3254</v>
      </c>
      <c r="N63" s="245">
        <v>966</v>
      </c>
      <c r="O63" s="324">
        <v>29.686539643515676</v>
      </c>
    </row>
    <row r="64" spans="1:15" s="145" customFormat="1" ht="15.75" customHeight="1">
      <c r="A64" s="308" t="s">
        <v>531</v>
      </c>
      <c r="B64" s="309">
        <f>SUM(B65:B66)</f>
        <v>41219</v>
      </c>
      <c r="C64" s="309">
        <f>SUM(C65:C66)</f>
        <v>11802</v>
      </c>
      <c r="D64" s="245">
        <v>45427</v>
      </c>
      <c r="E64" s="245">
        <v>16615</v>
      </c>
      <c r="F64" s="245">
        <v>2992</v>
      </c>
      <c r="G64" s="245">
        <f>SUM(G65:G66)</f>
        <v>3163</v>
      </c>
      <c r="H64" s="314">
        <f>D64/B64</f>
        <v>1.1020888425240787</v>
      </c>
      <c r="I64" s="315">
        <f>B64/D64</f>
        <v>0.9073678649261453</v>
      </c>
      <c r="J64" s="127">
        <f t="shared" si="0"/>
        <v>26.800542280969324</v>
      </c>
      <c r="K64" s="392">
        <f>F64/E64*100</f>
        <v>18.007824255191093</v>
      </c>
      <c r="L64" s="245">
        <v>22985</v>
      </c>
      <c r="M64" s="245">
        <v>6631</v>
      </c>
      <c r="N64" s="245">
        <v>1507</v>
      </c>
      <c r="O64" s="324">
        <v>22.726587241743328</v>
      </c>
    </row>
    <row r="65" spans="1:15" s="145" customFormat="1" ht="15.75" customHeight="1">
      <c r="A65" s="308" t="s">
        <v>536</v>
      </c>
      <c r="B65" s="309">
        <v>18250</v>
      </c>
      <c r="C65" s="309">
        <v>5803</v>
      </c>
      <c r="D65" s="245" t="s">
        <v>18</v>
      </c>
      <c r="E65" s="245" t="s">
        <v>18</v>
      </c>
      <c r="F65" s="245" t="s">
        <v>18</v>
      </c>
      <c r="G65" s="245">
        <v>1288</v>
      </c>
      <c r="H65" s="245" t="s">
        <v>18</v>
      </c>
      <c r="I65" s="247" t="s">
        <v>18</v>
      </c>
      <c r="J65" s="127">
        <f t="shared" si="0"/>
        <v>22.195416164053075</v>
      </c>
      <c r="K65" s="245" t="s">
        <v>18</v>
      </c>
      <c r="L65" s="245">
        <v>11222</v>
      </c>
      <c r="M65" s="245">
        <v>3652</v>
      </c>
      <c r="N65" s="245">
        <v>674</v>
      </c>
      <c r="O65" s="324">
        <v>18.45564074479737</v>
      </c>
    </row>
    <row r="66" spans="1:15" s="145" customFormat="1" ht="15.75" customHeight="1">
      <c r="A66" s="308" t="s">
        <v>537</v>
      </c>
      <c r="B66" s="309">
        <v>22969</v>
      </c>
      <c r="C66" s="309">
        <v>5999</v>
      </c>
      <c r="D66" s="245" t="s">
        <v>18</v>
      </c>
      <c r="E66" s="245" t="s">
        <v>18</v>
      </c>
      <c r="F66" s="245" t="s">
        <v>18</v>
      </c>
      <c r="G66" s="245">
        <v>1875</v>
      </c>
      <c r="H66" s="245" t="s">
        <v>18</v>
      </c>
      <c r="I66" s="247" t="s">
        <v>18</v>
      </c>
      <c r="J66" s="127">
        <f t="shared" si="0"/>
        <v>31.25520920153359</v>
      </c>
      <c r="K66" s="245" t="s">
        <v>18</v>
      </c>
      <c r="L66" s="245">
        <v>11763</v>
      </c>
      <c r="M66" s="245">
        <v>2979</v>
      </c>
      <c r="N66" s="245">
        <v>833</v>
      </c>
      <c r="O66" s="324">
        <v>27.9624034911044</v>
      </c>
    </row>
    <row r="67" spans="1:15" s="7" customFormat="1" ht="15.75" customHeight="1">
      <c r="A67" s="308" t="s">
        <v>582</v>
      </c>
      <c r="B67" s="309">
        <f>SUM(B68:B69)</f>
        <v>39840</v>
      </c>
      <c r="C67" s="309">
        <f>SUM(C68:C69)</f>
        <v>10133</v>
      </c>
      <c r="D67" s="245">
        <v>44430</v>
      </c>
      <c r="E67" s="245">
        <v>16226</v>
      </c>
      <c r="F67" s="245">
        <v>2699</v>
      </c>
      <c r="G67" s="245">
        <f>SUM(G68:G69)</f>
        <v>2787</v>
      </c>
      <c r="H67" s="314">
        <f>D67/B67</f>
        <v>1.115210843373494</v>
      </c>
      <c r="I67" s="315">
        <f>B67/D67</f>
        <v>0.8966914247130318</v>
      </c>
      <c r="J67" s="127">
        <f t="shared" si="0"/>
        <v>27.504194216915028</v>
      </c>
      <c r="K67" s="392">
        <f>F67/E67*100</f>
        <v>16.63379760877604</v>
      </c>
      <c r="L67" s="245">
        <v>22137</v>
      </c>
      <c r="M67" s="245">
        <v>5659</v>
      </c>
      <c r="N67" s="245">
        <v>1337</v>
      </c>
      <c r="O67" s="324">
        <f aca="true" t="shared" si="2" ref="O67:O72">N67/M67*100</f>
        <v>23.626082346704365</v>
      </c>
    </row>
    <row r="68" spans="1:15" s="7" customFormat="1" ht="15.75" customHeight="1">
      <c r="A68" s="308" t="s">
        <v>536</v>
      </c>
      <c r="B68" s="309">
        <v>17857</v>
      </c>
      <c r="C68" s="309">
        <v>4960</v>
      </c>
      <c r="D68" s="245" t="s">
        <v>241</v>
      </c>
      <c r="E68" s="245" t="s">
        <v>241</v>
      </c>
      <c r="F68" s="245" t="s">
        <v>241</v>
      </c>
      <c r="G68" s="245">
        <v>1118</v>
      </c>
      <c r="H68" s="245" t="s">
        <v>18</v>
      </c>
      <c r="I68" s="247" t="s">
        <v>18</v>
      </c>
      <c r="J68" s="127">
        <f t="shared" si="0"/>
        <v>22.54032258064516</v>
      </c>
      <c r="K68" s="245" t="s">
        <v>241</v>
      </c>
      <c r="L68" s="245">
        <v>11074</v>
      </c>
      <c r="M68" s="245">
        <v>3139</v>
      </c>
      <c r="N68" s="245">
        <v>565</v>
      </c>
      <c r="O68" s="324">
        <f t="shared" si="2"/>
        <v>17.999362854412233</v>
      </c>
    </row>
    <row r="69" spans="1:15" s="7" customFormat="1" ht="15.75" customHeight="1">
      <c r="A69" s="308" t="s">
        <v>537</v>
      </c>
      <c r="B69" s="309">
        <v>21983</v>
      </c>
      <c r="C69" s="309">
        <v>5173</v>
      </c>
      <c r="D69" s="245" t="s">
        <v>241</v>
      </c>
      <c r="E69" s="245" t="s">
        <v>241</v>
      </c>
      <c r="F69" s="245" t="s">
        <v>241</v>
      </c>
      <c r="G69" s="245">
        <v>1669</v>
      </c>
      <c r="H69" s="245" t="s">
        <v>18</v>
      </c>
      <c r="I69" s="247" t="s">
        <v>18</v>
      </c>
      <c r="J69" s="127">
        <f t="shared" si="0"/>
        <v>32.263676783297896</v>
      </c>
      <c r="K69" s="245" t="s">
        <v>241</v>
      </c>
      <c r="L69" s="245">
        <v>11063</v>
      </c>
      <c r="M69" s="245">
        <v>2520</v>
      </c>
      <c r="N69" s="245">
        <v>772</v>
      </c>
      <c r="O69" s="324">
        <f t="shared" si="2"/>
        <v>30.634920634920636</v>
      </c>
    </row>
    <row r="70" spans="1:15" s="145" customFormat="1" ht="15.75" customHeight="1">
      <c r="A70" s="316" t="s">
        <v>600</v>
      </c>
      <c r="B70" s="317">
        <f>SUM(B71:B72)</f>
        <v>40516</v>
      </c>
      <c r="C70" s="317">
        <f>SUM(C71:C72)</f>
        <v>10310</v>
      </c>
      <c r="D70" s="318">
        <v>53095</v>
      </c>
      <c r="E70" s="318">
        <v>19148</v>
      </c>
      <c r="F70" s="318">
        <v>2882</v>
      </c>
      <c r="G70" s="318">
        <f>SUM(G71:G72)</f>
        <v>3005</v>
      </c>
      <c r="H70" s="319">
        <f>D70/B70</f>
        <v>1.3104699378023497</v>
      </c>
      <c r="I70" s="320">
        <f>B70/D70</f>
        <v>0.763085036255768</v>
      </c>
      <c r="J70" s="387">
        <f t="shared" si="0"/>
        <v>29.146459747817655</v>
      </c>
      <c r="K70" s="325">
        <f>F70/E70*100</f>
        <v>15.051180279924797</v>
      </c>
      <c r="L70" s="318">
        <v>21686</v>
      </c>
      <c r="M70" s="318">
        <v>5839</v>
      </c>
      <c r="N70" s="318">
        <v>1455</v>
      </c>
      <c r="O70" s="326">
        <f t="shared" si="2"/>
        <v>24.918650453844837</v>
      </c>
    </row>
    <row r="71" spans="1:15" s="145" customFormat="1" ht="15.75" customHeight="1">
      <c r="A71" s="316" t="s">
        <v>536</v>
      </c>
      <c r="B71" s="317">
        <v>21881</v>
      </c>
      <c r="C71" s="317">
        <v>5117</v>
      </c>
      <c r="D71" s="318" t="s">
        <v>241</v>
      </c>
      <c r="E71" s="318" t="s">
        <v>241</v>
      </c>
      <c r="F71" s="318" t="s">
        <v>241</v>
      </c>
      <c r="G71" s="318">
        <v>1242</v>
      </c>
      <c r="H71" s="245" t="s">
        <v>18</v>
      </c>
      <c r="I71" s="247" t="s">
        <v>18</v>
      </c>
      <c r="J71" s="387">
        <f t="shared" si="0"/>
        <v>24.272034395153412</v>
      </c>
      <c r="K71" s="318" t="s">
        <v>241</v>
      </c>
      <c r="L71" s="318">
        <v>11002</v>
      </c>
      <c r="M71" s="318">
        <v>3216</v>
      </c>
      <c r="N71" s="318">
        <v>643</v>
      </c>
      <c r="O71" s="326">
        <f t="shared" si="2"/>
        <v>19.993781094527364</v>
      </c>
    </row>
    <row r="72" spans="1:15" s="145" customFormat="1" ht="15.75" customHeight="1">
      <c r="A72" s="321" t="s">
        <v>537</v>
      </c>
      <c r="B72" s="322">
        <v>18635</v>
      </c>
      <c r="C72" s="322">
        <v>5193</v>
      </c>
      <c r="D72" s="256" t="s">
        <v>241</v>
      </c>
      <c r="E72" s="256" t="s">
        <v>241</v>
      </c>
      <c r="F72" s="256" t="s">
        <v>241</v>
      </c>
      <c r="G72" s="256">
        <v>1763</v>
      </c>
      <c r="H72" s="249" t="s">
        <v>18</v>
      </c>
      <c r="I72" s="328" t="s">
        <v>18</v>
      </c>
      <c r="J72" s="388">
        <f>G72/C72*100</f>
        <v>33.94954746774504</v>
      </c>
      <c r="K72" s="256" t="s">
        <v>241</v>
      </c>
      <c r="L72" s="256">
        <v>10684</v>
      </c>
      <c r="M72" s="256">
        <v>2623</v>
      </c>
      <c r="N72" s="256">
        <v>812</v>
      </c>
      <c r="O72" s="327">
        <f t="shared" si="2"/>
        <v>30.956919557758294</v>
      </c>
    </row>
    <row r="73" ht="13.5" customHeight="1">
      <c r="A73" s="7" t="s">
        <v>13</v>
      </c>
    </row>
    <row r="74" ht="13.5" customHeight="1">
      <c r="A74" s="18" t="s">
        <v>226</v>
      </c>
    </row>
    <row r="75" ht="13.5" customHeight="1">
      <c r="A75" s="4" t="s">
        <v>578</v>
      </c>
    </row>
    <row r="76" ht="13.5" customHeight="1">
      <c r="A76" s="4" t="s">
        <v>579</v>
      </c>
    </row>
  </sheetData>
  <sheetProtection/>
  <mergeCells count="19">
    <mergeCell ref="H3:H6"/>
    <mergeCell ref="I3:I6"/>
    <mergeCell ref="A1:I1"/>
    <mergeCell ref="A3:A6"/>
    <mergeCell ref="B4:B6"/>
    <mergeCell ref="C4:C6"/>
    <mergeCell ref="D4:D6"/>
    <mergeCell ref="E4:E6"/>
    <mergeCell ref="F3:F6"/>
    <mergeCell ref="G3:G6"/>
    <mergeCell ref="B3:C3"/>
    <mergeCell ref="D3:E3"/>
    <mergeCell ref="J3:J6"/>
    <mergeCell ref="K3:K6"/>
    <mergeCell ref="L3:O3"/>
    <mergeCell ref="L4:M4"/>
    <mergeCell ref="N4:N6"/>
    <mergeCell ref="L5:L6"/>
    <mergeCell ref="M5:M6"/>
  </mergeCells>
  <printOptions/>
  <pageMargins left="0.5905511811023623" right="0.5905511811023623" top="0.7874015748031497" bottom="0.5905511811023623" header="0.5118110236220472" footer="0.5118110236220472"/>
  <pageSetup horizontalDpi="600" verticalDpi="600" orientation="portrait" paperSize="9" r:id="rId1"/>
  <ignoredErrors>
    <ignoredError sqref="B19:G19" formulaRange="1"/>
  </ignoredErrors>
</worksheet>
</file>

<file path=xl/worksheets/sheet5.xml><?xml version="1.0" encoding="utf-8"?>
<worksheet xmlns="http://schemas.openxmlformats.org/spreadsheetml/2006/main" xmlns:r="http://schemas.openxmlformats.org/officeDocument/2006/relationships">
  <dimension ref="A1:X53"/>
  <sheetViews>
    <sheetView showGridLines="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K1"/>
    </sheetView>
  </sheetViews>
  <sheetFormatPr defaultColWidth="9.00390625" defaultRowHeight="13.5" customHeight="1"/>
  <cols>
    <col min="1" max="1" width="15.625" style="4" customWidth="1"/>
    <col min="2" max="2" width="7.625" style="4" customWidth="1"/>
    <col min="3" max="20" width="9.625" style="4" customWidth="1"/>
    <col min="21" max="16384" width="9.00390625" style="4" customWidth="1"/>
  </cols>
  <sheetData>
    <row r="1" spans="1:19" ht="19.5" customHeight="1">
      <c r="A1" s="435" t="s">
        <v>218</v>
      </c>
      <c r="B1" s="435"/>
      <c r="C1" s="435"/>
      <c r="D1" s="435"/>
      <c r="E1" s="435"/>
      <c r="F1" s="435"/>
      <c r="G1" s="435"/>
      <c r="H1" s="435"/>
      <c r="I1" s="435"/>
      <c r="J1" s="435"/>
      <c r="K1" s="435"/>
      <c r="L1" s="7"/>
      <c r="M1" s="7"/>
      <c r="N1" s="7"/>
      <c r="O1" s="7"/>
      <c r="P1" s="7"/>
      <c r="Q1" s="7"/>
      <c r="R1" s="7"/>
      <c r="S1" s="7"/>
    </row>
    <row r="2" spans="1:19" ht="13.5" customHeight="1">
      <c r="A2" s="7" t="s">
        <v>24</v>
      </c>
      <c r="B2" s="7"/>
      <c r="C2" s="7"/>
      <c r="D2" s="7"/>
      <c r="E2" s="7"/>
      <c r="F2" s="7"/>
      <c r="G2" s="7"/>
      <c r="H2" s="7"/>
      <c r="I2" s="7"/>
      <c r="J2" s="7"/>
      <c r="K2" s="7"/>
      <c r="L2" s="7"/>
      <c r="M2" s="7"/>
      <c r="N2" s="7"/>
      <c r="O2" s="7"/>
      <c r="P2" s="7"/>
      <c r="Q2" s="7"/>
      <c r="R2" s="7"/>
      <c r="S2" s="7"/>
    </row>
    <row r="3" spans="1:21" ht="15" customHeight="1">
      <c r="A3" s="420" t="s">
        <v>125</v>
      </c>
      <c r="B3" s="490" t="s">
        <v>250</v>
      </c>
      <c r="C3" s="472" t="s">
        <v>101</v>
      </c>
      <c r="D3" s="484" t="s">
        <v>561</v>
      </c>
      <c r="E3" s="490" t="s">
        <v>251</v>
      </c>
      <c r="F3" s="490" t="s">
        <v>252</v>
      </c>
      <c r="G3" s="472" t="s">
        <v>562</v>
      </c>
      <c r="H3" s="481" t="s">
        <v>249</v>
      </c>
      <c r="I3" s="472" t="s">
        <v>445</v>
      </c>
      <c r="J3" s="469" t="s">
        <v>446</v>
      </c>
      <c r="K3" s="469" t="s">
        <v>447</v>
      </c>
      <c r="L3" s="472" t="s">
        <v>563</v>
      </c>
      <c r="M3" s="466" t="s">
        <v>448</v>
      </c>
      <c r="N3" s="466" t="s">
        <v>564</v>
      </c>
      <c r="O3" s="466" t="s">
        <v>565</v>
      </c>
      <c r="P3" s="466" t="s">
        <v>566</v>
      </c>
      <c r="Q3" s="472" t="s">
        <v>227</v>
      </c>
      <c r="R3" s="466" t="s">
        <v>567</v>
      </c>
      <c r="S3" s="469" t="s">
        <v>575</v>
      </c>
      <c r="T3" s="469" t="s">
        <v>576</v>
      </c>
      <c r="U3" s="469" t="s">
        <v>568</v>
      </c>
    </row>
    <row r="4" spans="1:21" ht="15" customHeight="1">
      <c r="A4" s="421"/>
      <c r="B4" s="491"/>
      <c r="C4" s="473"/>
      <c r="D4" s="485"/>
      <c r="E4" s="491"/>
      <c r="F4" s="491"/>
      <c r="G4" s="479"/>
      <c r="H4" s="482"/>
      <c r="I4" s="493"/>
      <c r="J4" s="488"/>
      <c r="K4" s="488"/>
      <c r="L4" s="473"/>
      <c r="M4" s="475"/>
      <c r="N4" s="477"/>
      <c r="O4" s="477"/>
      <c r="P4" s="477"/>
      <c r="Q4" s="479"/>
      <c r="R4" s="467"/>
      <c r="S4" s="470"/>
      <c r="T4" s="470"/>
      <c r="U4" s="470"/>
    </row>
    <row r="5" spans="1:21" ht="15" customHeight="1">
      <c r="A5" s="421"/>
      <c r="B5" s="491"/>
      <c r="C5" s="473"/>
      <c r="D5" s="486" t="s">
        <v>560</v>
      </c>
      <c r="E5" s="491"/>
      <c r="F5" s="491"/>
      <c r="G5" s="479"/>
      <c r="H5" s="482"/>
      <c r="I5" s="493"/>
      <c r="J5" s="488"/>
      <c r="K5" s="488"/>
      <c r="L5" s="473"/>
      <c r="M5" s="475"/>
      <c r="N5" s="477"/>
      <c r="O5" s="477"/>
      <c r="P5" s="477"/>
      <c r="Q5" s="479"/>
      <c r="R5" s="467"/>
      <c r="S5" s="470"/>
      <c r="T5" s="470"/>
      <c r="U5" s="470"/>
    </row>
    <row r="6" spans="1:21" ht="15" customHeight="1">
      <c r="A6" s="422"/>
      <c r="B6" s="492"/>
      <c r="C6" s="474"/>
      <c r="D6" s="487"/>
      <c r="E6" s="492"/>
      <c r="F6" s="492"/>
      <c r="G6" s="480"/>
      <c r="H6" s="483"/>
      <c r="I6" s="494"/>
      <c r="J6" s="489"/>
      <c r="K6" s="489"/>
      <c r="L6" s="474"/>
      <c r="M6" s="476"/>
      <c r="N6" s="478"/>
      <c r="O6" s="478"/>
      <c r="P6" s="478"/>
      <c r="Q6" s="480"/>
      <c r="R6" s="468"/>
      <c r="S6" s="471"/>
      <c r="T6" s="471"/>
      <c r="U6" s="471"/>
    </row>
    <row r="7" spans="1:21" ht="15" customHeight="1">
      <c r="A7" s="111" t="s">
        <v>365</v>
      </c>
      <c r="B7" s="216"/>
      <c r="C7" s="217"/>
      <c r="D7" s="221"/>
      <c r="E7" s="216"/>
      <c r="F7" s="216"/>
      <c r="G7" s="221"/>
      <c r="H7" s="223"/>
      <c r="I7" s="219"/>
      <c r="J7" s="215"/>
      <c r="K7" s="215"/>
      <c r="L7" s="217"/>
      <c r="M7" s="220"/>
      <c r="N7" s="218"/>
      <c r="O7" s="218"/>
      <c r="P7" s="218"/>
      <c r="Q7" s="221"/>
      <c r="R7" s="222"/>
      <c r="S7" s="214"/>
      <c r="T7" s="214"/>
      <c r="U7" s="214"/>
    </row>
    <row r="8" spans="1:24" ht="15" customHeight="1">
      <c r="A8" s="111" t="s">
        <v>27</v>
      </c>
      <c r="B8" s="1">
        <v>14489</v>
      </c>
      <c r="C8" s="1">
        <v>140</v>
      </c>
      <c r="D8" s="1">
        <v>4</v>
      </c>
      <c r="E8" s="1">
        <v>1992</v>
      </c>
      <c r="F8" s="1">
        <v>1335</v>
      </c>
      <c r="G8" s="1">
        <v>6</v>
      </c>
      <c r="H8" s="20" t="s">
        <v>254</v>
      </c>
      <c r="I8" s="20" t="s">
        <v>254</v>
      </c>
      <c r="J8" s="20" t="s">
        <v>254</v>
      </c>
      <c r="K8" s="16">
        <v>507</v>
      </c>
      <c r="L8" s="20" t="s">
        <v>254</v>
      </c>
      <c r="M8" s="20" t="s">
        <v>254</v>
      </c>
      <c r="N8" s="20" t="s">
        <v>254</v>
      </c>
      <c r="O8" s="20" t="s">
        <v>254</v>
      </c>
      <c r="P8" s="20" t="s">
        <v>254</v>
      </c>
      <c r="Q8" s="1">
        <v>1952</v>
      </c>
      <c r="R8" s="1">
        <v>40</v>
      </c>
      <c r="S8" s="20" t="s">
        <v>254</v>
      </c>
      <c r="T8" s="31">
        <v>350</v>
      </c>
      <c r="U8" s="32">
        <v>0</v>
      </c>
      <c r="V8" s="173"/>
      <c r="W8" s="173"/>
      <c r="X8" s="173"/>
    </row>
    <row r="9" spans="1:24" ht="15" customHeight="1">
      <c r="A9" s="111" t="s">
        <v>28</v>
      </c>
      <c r="B9" s="1">
        <v>8582</v>
      </c>
      <c r="C9" s="1">
        <v>106</v>
      </c>
      <c r="D9" s="1">
        <v>3</v>
      </c>
      <c r="E9" s="1">
        <v>3599</v>
      </c>
      <c r="F9" s="1">
        <v>672</v>
      </c>
      <c r="G9" s="1">
        <v>6</v>
      </c>
      <c r="H9" s="20" t="s">
        <v>254</v>
      </c>
      <c r="I9" s="20" t="s">
        <v>254</v>
      </c>
      <c r="J9" s="20" t="s">
        <v>254</v>
      </c>
      <c r="K9" s="16">
        <v>86</v>
      </c>
      <c r="L9" s="20" t="s">
        <v>254</v>
      </c>
      <c r="M9" s="20" t="s">
        <v>254</v>
      </c>
      <c r="N9" s="20" t="s">
        <v>254</v>
      </c>
      <c r="O9" s="20" t="s">
        <v>254</v>
      </c>
      <c r="P9" s="20" t="s">
        <v>254</v>
      </c>
      <c r="Q9" s="1">
        <v>802</v>
      </c>
      <c r="R9" s="1">
        <v>25</v>
      </c>
      <c r="S9" s="20" t="s">
        <v>254</v>
      </c>
      <c r="T9" s="31">
        <v>263</v>
      </c>
      <c r="U9" s="32">
        <v>0</v>
      </c>
      <c r="V9" s="173"/>
      <c r="W9" s="173"/>
      <c r="X9" s="173"/>
    </row>
    <row r="10" spans="1:24" ht="15.75" customHeight="1">
      <c r="A10" s="111" t="s">
        <v>366</v>
      </c>
      <c r="B10" s="1"/>
      <c r="C10" s="1"/>
      <c r="D10" s="1"/>
      <c r="E10" s="1"/>
      <c r="F10" s="1"/>
      <c r="G10" s="1"/>
      <c r="H10" s="1"/>
      <c r="I10" s="1"/>
      <c r="J10" s="16"/>
      <c r="K10" s="16"/>
      <c r="L10" s="1"/>
      <c r="M10" s="1"/>
      <c r="N10" s="1"/>
      <c r="O10" s="1"/>
      <c r="P10" s="1"/>
      <c r="Q10" s="1"/>
      <c r="R10" s="1"/>
      <c r="S10" s="1"/>
      <c r="T10" s="31"/>
      <c r="U10" s="32"/>
      <c r="V10" s="173"/>
      <c r="W10" s="173"/>
      <c r="X10" s="173"/>
    </row>
    <row r="11" spans="1:24" ht="15.75" customHeight="1">
      <c r="A11" s="111" t="s">
        <v>27</v>
      </c>
      <c r="B11" s="1">
        <v>11942</v>
      </c>
      <c r="C11" s="1">
        <v>180</v>
      </c>
      <c r="D11" s="1">
        <v>5</v>
      </c>
      <c r="E11" s="1">
        <v>811</v>
      </c>
      <c r="F11" s="1">
        <v>1137</v>
      </c>
      <c r="G11" s="1">
        <v>5</v>
      </c>
      <c r="H11" s="20" t="s">
        <v>254</v>
      </c>
      <c r="I11" s="20" t="s">
        <v>254</v>
      </c>
      <c r="J11" s="20" t="s">
        <v>254</v>
      </c>
      <c r="K11" s="16">
        <v>416</v>
      </c>
      <c r="L11" s="20" t="s">
        <v>254</v>
      </c>
      <c r="M11" s="20" t="s">
        <v>254</v>
      </c>
      <c r="N11" s="20" t="s">
        <v>254</v>
      </c>
      <c r="O11" s="20" t="s">
        <v>254</v>
      </c>
      <c r="P11" s="20" t="s">
        <v>254</v>
      </c>
      <c r="Q11" s="1">
        <v>1861</v>
      </c>
      <c r="R11" s="1">
        <v>60</v>
      </c>
      <c r="S11" s="20" t="s">
        <v>254</v>
      </c>
      <c r="T11" s="31">
        <v>425</v>
      </c>
      <c r="U11" s="32">
        <v>0</v>
      </c>
      <c r="V11" s="173"/>
      <c r="W11" s="173"/>
      <c r="X11" s="173"/>
    </row>
    <row r="12" spans="1:24" ht="15.75" customHeight="1">
      <c r="A12" s="111" t="s">
        <v>28</v>
      </c>
      <c r="B12" s="1">
        <v>4660</v>
      </c>
      <c r="C12" s="1">
        <v>89</v>
      </c>
      <c r="D12" s="1">
        <v>7</v>
      </c>
      <c r="E12" s="1">
        <v>190</v>
      </c>
      <c r="F12" s="1">
        <v>496</v>
      </c>
      <c r="G12" s="1">
        <v>4</v>
      </c>
      <c r="H12" s="20" t="s">
        <v>254</v>
      </c>
      <c r="I12" s="20" t="s">
        <v>254</v>
      </c>
      <c r="J12" s="20" t="s">
        <v>254</v>
      </c>
      <c r="K12" s="16">
        <v>46</v>
      </c>
      <c r="L12" s="20" t="s">
        <v>254</v>
      </c>
      <c r="M12" s="20" t="s">
        <v>254</v>
      </c>
      <c r="N12" s="20" t="s">
        <v>254</v>
      </c>
      <c r="O12" s="20" t="s">
        <v>254</v>
      </c>
      <c r="P12" s="20" t="s">
        <v>254</v>
      </c>
      <c r="Q12" s="1">
        <v>778</v>
      </c>
      <c r="R12" s="1">
        <v>23</v>
      </c>
      <c r="S12" s="20" t="s">
        <v>254</v>
      </c>
      <c r="T12" s="31">
        <v>374</v>
      </c>
      <c r="U12" s="32">
        <v>0</v>
      </c>
      <c r="V12" s="173"/>
      <c r="W12" s="173"/>
      <c r="X12" s="173"/>
    </row>
    <row r="13" spans="1:24" ht="15.75" customHeight="1">
      <c r="A13" s="111" t="s">
        <v>367</v>
      </c>
      <c r="B13" s="1"/>
      <c r="C13" s="1"/>
      <c r="D13" s="1"/>
      <c r="E13" s="1"/>
      <c r="F13" s="1"/>
      <c r="G13" s="1"/>
      <c r="H13" s="1"/>
      <c r="I13" s="1"/>
      <c r="J13" s="16"/>
      <c r="K13" s="16"/>
      <c r="L13" s="1"/>
      <c r="M13" s="1"/>
      <c r="N13" s="1"/>
      <c r="O13" s="1"/>
      <c r="P13" s="1"/>
      <c r="Q13" s="1"/>
      <c r="R13" s="1"/>
      <c r="S13" s="1"/>
      <c r="T13" s="212"/>
      <c r="U13" s="213"/>
      <c r="V13" s="173"/>
      <c r="W13" s="173"/>
      <c r="X13" s="173"/>
    </row>
    <row r="14" spans="1:24" ht="15.75" customHeight="1">
      <c r="A14" s="111" t="s">
        <v>27</v>
      </c>
      <c r="B14" s="1">
        <f>SUM(C14:U14)</f>
        <v>11454</v>
      </c>
      <c r="C14" s="1">
        <v>169</v>
      </c>
      <c r="D14" s="1">
        <v>11</v>
      </c>
      <c r="E14" s="1">
        <v>859</v>
      </c>
      <c r="F14" s="1">
        <v>1132</v>
      </c>
      <c r="G14" s="391">
        <v>4</v>
      </c>
      <c r="H14" s="1">
        <v>270</v>
      </c>
      <c r="I14" s="1">
        <v>819</v>
      </c>
      <c r="J14" s="16">
        <v>1538</v>
      </c>
      <c r="K14" s="16">
        <v>396</v>
      </c>
      <c r="L14" s="1">
        <v>207</v>
      </c>
      <c r="M14" s="1">
        <v>220</v>
      </c>
      <c r="N14" s="1">
        <v>1209</v>
      </c>
      <c r="O14" s="1">
        <v>452</v>
      </c>
      <c r="P14" s="1">
        <v>125</v>
      </c>
      <c r="Q14" s="1">
        <v>2142</v>
      </c>
      <c r="R14" s="1">
        <v>91</v>
      </c>
      <c r="S14" s="1">
        <v>1346</v>
      </c>
      <c r="T14" s="31">
        <v>464</v>
      </c>
      <c r="U14" s="32">
        <v>0</v>
      </c>
      <c r="V14" s="173"/>
      <c r="W14" s="173"/>
      <c r="X14" s="173"/>
    </row>
    <row r="15" spans="1:24" ht="15.75" customHeight="1">
      <c r="A15" s="111" t="s">
        <v>248</v>
      </c>
      <c r="B15" s="1">
        <f>SUM(C15:U15)</f>
        <v>4887</v>
      </c>
      <c r="C15" s="1">
        <v>72</v>
      </c>
      <c r="D15" s="1">
        <v>8</v>
      </c>
      <c r="E15" s="1">
        <v>262</v>
      </c>
      <c r="F15" s="1">
        <v>467</v>
      </c>
      <c r="G15" s="1">
        <v>3</v>
      </c>
      <c r="H15" s="1">
        <v>138</v>
      </c>
      <c r="I15" s="1">
        <v>421</v>
      </c>
      <c r="J15" s="16">
        <v>762</v>
      </c>
      <c r="K15" s="16">
        <v>47</v>
      </c>
      <c r="L15" s="1">
        <v>105</v>
      </c>
      <c r="M15" s="1">
        <v>135</v>
      </c>
      <c r="N15" s="1">
        <v>388</v>
      </c>
      <c r="O15" s="1">
        <v>139</v>
      </c>
      <c r="P15" s="1">
        <v>68</v>
      </c>
      <c r="Q15" s="1">
        <v>851</v>
      </c>
      <c r="R15" s="1">
        <v>52</v>
      </c>
      <c r="S15" s="1">
        <v>632</v>
      </c>
      <c r="T15" s="31">
        <v>337</v>
      </c>
      <c r="U15" s="32">
        <v>0</v>
      </c>
      <c r="V15" s="173"/>
      <c r="W15" s="173"/>
      <c r="X15" s="173"/>
    </row>
    <row r="16" spans="1:24" ht="15.75" customHeight="1">
      <c r="A16" s="111" t="s">
        <v>368</v>
      </c>
      <c r="B16" s="111"/>
      <c r="C16" s="1"/>
      <c r="D16" s="1"/>
      <c r="E16" s="1"/>
      <c r="F16" s="1"/>
      <c r="G16" s="1"/>
      <c r="H16" s="1"/>
      <c r="I16" s="1"/>
      <c r="J16" s="16"/>
      <c r="K16" s="16"/>
      <c r="L16" s="1"/>
      <c r="M16" s="1"/>
      <c r="N16" s="1"/>
      <c r="O16" s="1"/>
      <c r="P16" s="1"/>
      <c r="Q16" s="1"/>
      <c r="R16" s="1"/>
      <c r="S16" s="1"/>
      <c r="T16" s="31"/>
      <c r="U16" s="32"/>
      <c r="V16" s="173"/>
      <c r="W16" s="173"/>
      <c r="X16" s="173"/>
    </row>
    <row r="17" spans="1:24" ht="15.75" customHeight="1">
      <c r="A17" s="111" t="s">
        <v>27</v>
      </c>
      <c r="B17" s="111">
        <f>SUM(C17:U17)</f>
        <v>12984</v>
      </c>
      <c r="C17" s="1">
        <v>206</v>
      </c>
      <c r="D17" s="1">
        <v>5</v>
      </c>
      <c r="E17" s="1">
        <v>852</v>
      </c>
      <c r="F17" s="1">
        <v>1125</v>
      </c>
      <c r="G17" s="1">
        <v>3</v>
      </c>
      <c r="H17" s="1">
        <v>447</v>
      </c>
      <c r="I17" s="1">
        <v>804</v>
      </c>
      <c r="J17" s="16">
        <v>1966</v>
      </c>
      <c r="K17" s="16">
        <v>307</v>
      </c>
      <c r="L17" s="1">
        <v>129</v>
      </c>
      <c r="M17" s="1">
        <v>307</v>
      </c>
      <c r="N17" s="1">
        <v>1189</v>
      </c>
      <c r="O17" s="1">
        <v>738</v>
      </c>
      <c r="P17" s="1">
        <v>181</v>
      </c>
      <c r="Q17" s="1">
        <v>2624</v>
      </c>
      <c r="R17" s="1">
        <v>106</v>
      </c>
      <c r="S17" s="1">
        <v>1460</v>
      </c>
      <c r="T17" s="31">
        <v>535</v>
      </c>
      <c r="U17" s="32">
        <v>0</v>
      </c>
      <c r="V17" s="173"/>
      <c r="W17" s="173"/>
      <c r="X17" s="173"/>
    </row>
    <row r="18" spans="1:24" ht="15.75" customHeight="1">
      <c r="A18" s="111" t="s">
        <v>240</v>
      </c>
      <c r="B18" s="111">
        <f>SUM(C18:U18)</f>
        <v>5084</v>
      </c>
      <c r="C18" s="1">
        <v>94</v>
      </c>
      <c r="D18" s="1">
        <v>3</v>
      </c>
      <c r="E18" s="1">
        <v>267</v>
      </c>
      <c r="F18" s="1">
        <v>482</v>
      </c>
      <c r="G18" s="1">
        <v>2</v>
      </c>
      <c r="H18" s="1">
        <v>196</v>
      </c>
      <c r="I18" s="1">
        <v>400</v>
      </c>
      <c r="J18" s="16">
        <v>813</v>
      </c>
      <c r="K18" s="16">
        <v>40</v>
      </c>
      <c r="L18" s="1">
        <v>73</v>
      </c>
      <c r="M18" s="1">
        <v>191</v>
      </c>
      <c r="N18" s="1">
        <v>307</v>
      </c>
      <c r="O18" s="1">
        <v>160</v>
      </c>
      <c r="P18" s="1">
        <v>90</v>
      </c>
      <c r="Q18" s="1">
        <v>955</v>
      </c>
      <c r="R18" s="1">
        <v>69</v>
      </c>
      <c r="S18" s="1">
        <v>611</v>
      </c>
      <c r="T18" s="31">
        <v>331</v>
      </c>
      <c r="U18" s="32">
        <v>0</v>
      </c>
      <c r="V18" s="173"/>
      <c r="W18" s="173"/>
      <c r="X18" s="173"/>
    </row>
    <row r="19" spans="1:21" ht="15.75" customHeight="1">
      <c r="A19" s="111" t="s">
        <v>369</v>
      </c>
      <c r="B19" s="111"/>
      <c r="C19" s="1"/>
      <c r="D19" s="1"/>
      <c r="E19" s="1"/>
      <c r="F19" s="1"/>
      <c r="G19" s="1"/>
      <c r="H19" s="1"/>
      <c r="I19" s="1"/>
      <c r="J19" s="16"/>
      <c r="K19" s="16"/>
      <c r="L19" s="1"/>
      <c r="M19" s="1"/>
      <c r="N19" s="1"/>
      <c r="O19" s="1"/>
      <c r="P19" s="1"/>
      <c r="Q19" s="1"/>
      <c r="R19" s="1"/>
      <c r="S19" s="1"/>
      <c r="T19" s="31"/>
      <c r="U19" s="32"/>
    </row>
    <row r="20" spans="1:21" ht="15.75" customHeight="1">
      <c r="A20" s="111" t="s">
        <v>27</v>
      </c>
      <c r="B20" s="111">
        <f>SUM(C20:U20)</f>
        <v>14965</v>
      </c>
      <c r="C20" s="1">
        <v>259</v>
      </c>
      <c r="D20" s="1">
        <v>41</v>
      </c>
      <c r="E20" s="1">
        <v>860</v>
      </c>
      <c r="F20" s="1">
        <v>1308</v>
      </c>
      <c r="G20" s="1">
        <v>6</v>
      </c>
      <c r="H20" s="1">
        <v>670</v>
      </c>
      <c r="I20" s="1">
        <v>896</v>
      </c>
      <c r="J20" s="16">
        <v>2129</v>
      </c>
      <c r="K20" s="16">
        <v>308</v>
      </c>
      <c r="L20" s="1">
        <v>118</v>
      </c>
      <c r="M20" s="1">
        <v>286</v>
      </c>
      <c r="N20" s="1">
        <v>1384</v>
      </c>
      <c r="O20" s="1">
        <v>735</v>
      </c>
      <c r="P20" s="1">
        <v>219</v>
      </c>
      <c r="Q20" s="1">
        <v>3457</v>
      </c>
      <c r="R20" s="1">
        <v>44</v>
      </c>
      <c r="S20" s="1">
        <v>1700</v>
      </c>
      <c r="T20" s="31">
        <v>545</v>
      </c>
      <c r="U20" s="32">
        <v>0</v>
      </c>
    </row>
    <row r="21" spans="1:21" ht="15.75" customHeight="1">
      <c r="A21" s="111" t="s">
        <v>240</v>
      </c>
      <c r="B21" s="111">
        <f>SUM(C21:U21)</f>
        <v>5383</v>
      </c>
      <c r="C21" s="1">
        <v>110</v>
      </c>
      <c r="D21" s="1">
        <v>20</v>
      </c>
      <c r="E21" s="1">
        <v>298</v>
      </c>
      <c r="F21" s="1">
        <v>613</v>
      </c>
      <c r="G21" s="1">
        <v>5</v>
      </c>
      <c r="H21" s="1">
        <v>180</v>
      </c>
      <c r="I21" s="1">
        <v>404</v>
      </c>
      <c r="J21" s="16">
        <v>705</v>
      </c>
      <c r="K21" s="16">
        <v>44</v>
      </c>
      <c r="L21" s="1">
        <v>65</v>
      </c>
      <c r="M21" s="1">
        <v>159</v>
      </c>
      <c r="N21" s="1">
        <v>320</v>
      </c>
      <c r="O21" s="1">
        <v>165</v>
      </c>
      <c r="P21" s="1">
        <v>113</v>
      </c>
      <c r="Q21" s="1">
        <v>1245</v>
      </c>
      <c r="R21" s="1">
        <v>27</v>
      </c>
      <c r="S21" s="1">
        <v>549</v>
      </c>
      <c r="T21" s="31">
        <v>361</v>
      </c>
      <c r="U21" s="32">
        <v>0</v>
      </c>
    </row>
    <row r="22" spans="1:21" s="7" customFormat="1" ht="15.75" customHeight="1">
      <c r="A22" s="111" t="s">
        <v>370</v>
      </c>
      <c r="B22" s="111"/>
      <c r="C22" s="1"/>
      <c r="D22" s="1"/>
      <c r="E22" s="1"/>
      <c r="F22" s="1"/>
      <c r="G22" s="1"/>
      <c r="H22" s="1"/>
      <c r="I22" s="1"/>
      <c r="J22" s="16"/>
      <c r="K22" s="16"/>
      <c r="L22" s="1"/>
      <c r="M22" s="1"/>
      <c r="N22" s="1"/>
      <c r="O22" s="1"/>
      <c r="P22" s="1"/>
      <c r="Q22" s="1"/>
      <c r="R22" s="1"/>
      <c r="S22" s="1"/>
      <c r="T22" s="31"/>
      <c r="U22" s="32"/>
    </row>
    <row r="23" spans="1:21" s="7" customFormat="1" ht="15.75" customHeight="1">
      <c r="A23" s="111" t="s">
        <v>27</v>
      </c>
      <c r="B23" s="111">
        <f>SUM(C23:U23)</f>
        <v>16271</v>
      </c>
      <c r="C23" s="1">
        <v>257</v>
      </c>
      <c r="D23" s="1">
        <v>64</v>
      </c>
      <c r="E23" s="1">
        <v>1217</v>
      </c>
      <c r="F23" s="1">
        <v>1379</v>
      </c>
      <c r="G23" s="1">
        <v>9</v>
      </c>
      <c r="H23" s="1">
        <v>354</v>
      </c>
      <c r="I23" s="1">
        <v>1030</v>
      </c>
      <c r="J23" s="16">
        <v>2344</v>
      </c>
      <c r="K23" s="16">
        <v>271</v>
      </c>
      <c r="L23" s="1">
        <v>137</v>
      </c>
      <c r="M23" s="1">
        <v>291</v>
      </c>
      <c r="N23" s="1">
        <v>1828</v>
      </c>
      <c r="O23" s="1">
        <v>678</v>
      </c>
      <c r="P23" s="1">
        <v>206</v>
      </c>
      <c r="Q23" s="1">
        <v>3926</v>
      </c>
      <c r="R23" s="1">
        <v>55</v>
      </c>
      <c r="S23" s="1">
        <v>1757</v>
      </c>
      <c r="T23" s="31">
        <v>468</v>
      </c>
      <c r="U23" s="32">
        <v>0</v>
      </c>
    </row>
    <row r="24" spans="1:21" s="7" customFormat="1" ht="15.75" customHeight="1">
      <c r="A24" s="111" t="s">
        <v>240</v>
      </c>
      <c r="B24" s="111">
        <f>SUM(C24:U24)</f>
        <v>5257</v>
      </c>
      <c r="C24" s="1">
        <v>101</v>
      </c>
      <c r="D24" s="1">
        <v>30</v>
      </c>
      <c r="E24" s="1">
        <v>290</v>
      </c>
      <c r="F24" s="1">
        <v>568</v>
      </c>
      <c r="G24" s="1">
        <v>5</v>
      </c>
      <c r="H24" s="1">
        <v>61</v>
      </c>
      <c r="I24" s="1">
        <v>419</v>
      </c>
      <c r="J24" s="16">
        <v>739</v>
      </c>
      <c r="K24" s="16">
        <v>50</v>
      </c>
      <c r="L24" s="1">
        <v>72</v>
      </c>
      <c r="M24" s="1">
        <v>131</v>
      </c>
      <c r="N24" s="1">
        <v>355</v>
      </c>
      <c r="O24" s="1">
        <v>151</v>
      </c>
      <c r="P24" s="1">
        <v>82</v>
      </c>
      <c r="Q24" s="1">
        <v>1397</v>
      </c>
      <c r="R24" s="1">
        <v>16</v>
      </c>
      <c r="S24" s="1">
        <v>507</v>
      </c>
      <c r="T24" s="31">
        <v>283</v>
      </c>
      <c r="U24" s="32">
        <v>0</v>
      </c>
    </row>
    <row r="25" spans="1:21" s="7" customFormat="1" ht="15.75" customHeight="1">
      <c r="A25" s="111" t="s">
        <v>371</v>
      </c>
      <c r="B25" s="111"/>
      <c r="C25" s="1"/>
      <c r="D25" s="1"/>
      <c r="E25" s="1"/>
      <c r="F25" s="1"/>
      <c r="G25" s="1"/>
      <c r="H25" s="1"/>
      <c r="I25" s="1"/>
      <c r="J25" s="16"/>
      <c r="K25" s="16"/>
      <c r="L25" s="1"/>
      <c r="M25" s="1"/>
      <c r="N25" s="1"/>
      <c r="O25" s="1"/>
      <c r="P25" s="1"/>
      <c r="Q25" s="1"/>
      <c r="R25" s="1"/>
      <c r="S25" s="1"/>
      <c r="T25" s="31"/>
      <c r="U25" s="32"/>
    </row>
    <row r="26" spans="1:21" s="7" customFormat="1" ht="15.75" customHeight="1">
      <c r="A26" s="111" t="s">
        <v>27</v>
      </c>
      <c r="B26" s="111">
        <f>SUM(C26:U26)</f>
        <v>17843</v>
      </c>
      <c r="C26" s="1">
        <v>299</v>
      </c>
      <c r="D26" s="1">
        <v>142</v>
      </c>
      <c r="E26" s="1">
        <v>1437</v>
      </c>
      <c r="F26" s="1">
        <v>1469</v>
      </c>
      <c r="G26" s="1">
        <v>11</v>
      </c>
      <c r="H26" s="1">
        <v>256</v>
      </c>
      <c r="I26" s="1">
        <v>1055</v>
      </c>
      <c r="J26" s="16">
        <v>2624</v>
      </c>
      <c r="K26" s="16">
        <v>202</v>
      </c>
      <c r="L26" s="1">
        <v>177</v>
      </c>
      <c r="M26" s="1">
        <v>289</v>
      </c>
      <c r="N26" s="1">
        <v>1755</v>
      </c>
      <c r="O26" s="1">
        <v>750</v>
      </c>
      <c r="P26" s="1">
        <v>219</v>
      </c>
      <c r="Q26" s="1">
        <v>4611</v>
      </c>
      <c r="R26" s="1">
        <v>141</v>
      </c>
      <c r="S26" s="1">
        <v>1908</v>
      </c>
      <c r="T26" s="31">
        <v>498</v>
      </c>
      <c r="U26" s="32">
        <v>0</v>
      </c>
    </row>
    <row r="27" spans="1:21" s="7" customFormat="1" ht="15.75" customHeight="1">
      <c r="A27" s="111" t="s">
        <v>240</v>
      </c>
      <c r="B27" s="111">
        <f>SUM(C27:U27)</f>
        <v>5149</v>
      </c>
      <c r="C27" s="1">
        <v>85</v>
      </c>
      <c r="D27" s="1">
        <v>68</v>
      </c>
      <c r="E27" s="1">
        <v>292</v>
      </c>
      <c r="F27" s="1">
        <v>579</v>
      </c>
      <c r="G27" s="1">
        <v>8</v>
      </c>
      <c r="H27" s="1">
        <v>53</v>
      </c>
      <c r="I27" s="1">
        <v>347</v>
      </c>
      <c r="J27" s="16">
        <v>645</v>
      </c>
      <c r="K27" s="16">
        <v>28</v>
      </c>
      <c r="L27" s="1">
        <v>79</v>
      </c>
      <c r="M27" s="1">
        <v>113</v>
      </c>
      <c r="N27" s="1">
        <v>328</v>
      </c>
      <c r="O27" s="1">
        <v>180</v>
      </c>
      <c r="P27" s="1">
        <v>95</v>
      </c>
      <c r="Q27" s="1">
        <v>1427</v>
      </c>
      <c r="R27" s="1">
        <v>51</v>
      </c>
      <c r="S27" s="1">
        <v>412</v>
      </c>
      <c r="T27" s="31">
        <v>359</v>
      </c>
      <c r="U27" s="32">
        <v>0</v>
      </c>
    </row>
    <row r="28" spans="1:21" s="7" customFormat="1" ht="15.75" customHeight="1">
      <c r="A28" s="111" t="s">
        <v>372</v>
      </c>
      <c r="B28" s="111"/>
      <c r="C28" s="1"/>
      <c r="D28" s="1"/>
      <c r="E28" s="1"/>
      <c r="F28" s="1"/>
      <c r="G28" s="1"/>
      <c r="H28" s="1"/>
      <c r="I28" s="1"/>
      <c r="J28" s="16"/>
      <c r="K28" s="16"/>
      <c r="L28" s="1"/>
      <c r="M28" s="1"/>
      <c r="N28" s="1"/>
      <c r="O28" s="1"/>
      <c r="P28" s="1"/>
      <c r="Q28" s="1"/>
      <c r="R28" s="1"/>
      <c r="S28" s="1"/>
      <c r="T28" s="31"/>
      <c r="U28" s="32"/>
    </row>
    <row r="29" spans="1:21" s="7" customFormat="1" ht="15.75" customHeight="1">
      <c r="A29" s="111" t="s">
        <v>320</v>
      </c>
      <c r="B29" s="111">
        <f>SUM(C29:U29)</f>
        <v>19102</v>
      </c>
      <c r="C29" s="1">
        <v>278</v>
      </c>
      <c r="D29" s="1">
        <v>98</v>
      </c>
      <c r="E29" s="1">
        <v>1621</v>
      </c>
      <c r="F29" s="1">
        <v>1719</v>
      </c>
      <c r="G29" s="1">
        <v>13</v>
      </c>
      <c r="H29" s="1">
        <v>382</v>
      </c>
      <c r="I29" s="1">
        <v>1162</v>
      </c>
      <c r="J29" s="16">
        <v>2903</v>
      </c>
      <c r="K29" s="16">
        <v>238</v>
      </c>
      <c r="L29" s="1">
        <v>185</v>
      </c>
      <c r="M29" s="1">
        <v>218</v>
      </c>
      <c r="N29" s="1">
        <v>1828</v>
      </c>
      <c r="O29" s="1">
        <v>834</v>
      </c>
      <c r="P29" s="1">
        <v>210</v>
      </c>
      <c r="Q29" s="1">
        <v>4849</v>
      </c>
      <c r="R29" s="1">
        <v>110</v>
      </c>
      <c r="S29" s="1">
        <v>1900</v>
      </c>
      <c r="T29" s="31">
        <v>554</v>
      </c>
      <c r="U29" s="32">
        <v>0</v>
      </c>
    </row>
    <row r="30" spans="1:21" s="7" customFormat="1" ht="15.75" customHeight="1">
      <c r="A30" s="111" t="s">
        <v>240</v>
      </c>
      <c r="B30" s="111">
        <f>SUM(C30:U30)</f>
        <v>4553</v>
      </c>
      <c r="C30" s="1">
        <v>67</v>
      </c>
      <c r="D30" s="1">
        <v>63</v>
      </c>
      <c r="E30" s="1">
        <v>250</v>
      </c>
      <c r="F30" s="1">
        <v>484</v>
      </c>
      <c r="G30" s="1">
        <v>10</v>
      </c>
      <c r="H30" s="1">
        <v>45</v>
      </c>
      <c r="I30" s="1">
        <v>371</v>
      </c>
      <c r="J30" s="16">
        <v>538</v>
      </c>
      <c r="K30" s="16">
        <v>40</v>
      </c>
      <c r="L30" s="1">
        <v>48</v>
      </c>
      <c r="M30" s="1">
        <v>97</v>
      </c>
      <c r="N30" s="1">
        <v>224</v>
      </c>
      <c r="O30" s="1">
        <v>145</v>
      </c>
      <c r="P30" s="1">
        <v>79</v>
      </c>
      <c r="Q30" s="1">
        <v>1325</v>
      </c>
      <c r="R30" s="1">
        <v>34</v>
      </c>
      <c r="S30" s="1">
        <v>394</v>
      </c>
      <c r="T30" s="31">
        <v>339</v>
      </c>
      <c r="U30" s="32">
        <v>0</v>
      </c>
    </row>
    <row r="31" spans="1:21" ht="15.75" customHeight="1">
      <c r="A31" s="111" t="s">
        <v>373</v>
      </c>
      <c r="B31" s="111"/>
      <c r="C31" s="1"/>
      <c r="D31" s="1"/>
      <c r="E31" s="1"/>
      <c r="F31" s="1"/>
      <c r="G31" s="1"/>
      <c r="H31" s="1"/>
      <c r="I31" s="1"/>
      <c r="J31" s="16"/>
      <c r="K31" s="16"/>
      <c r="L31" s="1"/>
      <c r="M31" s="1"/>
      <c r="N31" s="1"/>
      <c r="O31" s="1"/>
      <c r="P31" s="1"/>
      <c r="Q31" s="1"/>
      <c r="R31" s="1"/>
      <c r="S31" s="1"/>
      <c r="T31" s="31"/>
      <c r="U31" s="32"/>
    </row>
    <row r="32" spans="1:21" ht="15.75" customHeight="1">
      <c r="A32" s="111" t="s">
        <v>320</v>
      </c>
      <c r="B32" s="111">
        <f>SUM(C32:U32)</f>
        <v>19952</v>
      </c>
      <c r="C32" s="1">
        <v>277</v>
      </c>
      <c r="D32" s="1">
        <v>107</v>
      </c>
      <c r="E32" s="1">
        <v>1644</v>
      </c>
      <c r="F32" s="1">
        <v>1591</v>
      </c>
      <c r="G32" s="1">
        <v>6</v>
      </c>
      <c r="H32" s="1">
        <v>357</v>
      </c>
      <c r="I32" s="1">
        <v>1034</v>
      </c>
      <c r="J32" s="16">
        <v>3169</v>
      </c>
      <c r="K32" s="16">
        <v>262</v>
      </c>
      <c r="L32" s="1">
        <v>176</v>
      </c>
      <c r="M32" s="1">
        <v>302</v>
      </c>
      <c r="N32" s="1">
        <v>2289</v>
      </c>
      <c r="O32" s="1">
        <v>902</v>
      </c>
      <c r="P32" s="1">
        <v>244</v>
      </c>
      <c r="Q32" s="1">
        <v>4893</v>
      </c>
      <c r="R32" s="1">
        <v>176</v>
      </c>
      <c r="S32" s="1">
        <v>1866</v>
      </c>
      <c r="T32" s="31">
        <v>657</v>
      </c>
      <c r="U32" s="32">
        <v>0</v>
      </c>
    </row>
    <row r="33" spans="1:21" ht="15.75" customHeight="1">
      <c r="A33" s="111" t="s">
        <v>240</v>
      </c>
      <c r="B33" s="111">
        <f>SUM(C33:U33)</f>
        <v>4223</v>
      </c>
      <c r="C33" s="1">
        <v>73</v>
      </c>
      <c r="D33" s="1">
        <v>59</v>
      </c>
      <c r="E33" s="1">
        <v>209</v>
      </c>
      <c r="F33" s="1">
        <v>392</v>
      </c>
      <c r="G33" s="1">
        <v>5</v>
      </c>
      <c r="H33" s="1">
        <v>31</v>
      </c>
      <c r="I33" s="1">
        <v>251</v>
      </c>
      <c r="J33" s="16">
        <v>550</v>
      </c>
      <c r="K33" s="16">
        <v>27</v>
      </c>
      <c r="L33" s="1">
        <v>44</v>
      </c>
      <c r="M33" s="1">
        <v>103</v>
      </c>
      <c r="N33" s="1">
        <v>231</v>
      </c>
      <c r="O33" s="1">
        <v>156</v>
      </c>
      <c r="P33" s="1">
        <v>64</v>
      </c>
      <c r="Q33" s="1">
        <v>1231</v>
      </c>
      <c r="R33" s="1">
        <v>53</v>
      </c>
      <c r="S33" s="1">
        <v>380</v>
      </c>
      <c r="T33" s="31">
        <v>364</v>
      </c>
      <c r="U33" s="32">
        <v>0</v>
      </c>
    </row>
    <row r="34" spans="1:21" ht="15.75" customHeight="1">
      <c r="A34" s="111" t="s">
        <v>374</v>
      </c>
      <c r="B34" s="44"/>
      <c r="C34" s="1"/>
      <c r="D34" s="1"/>
      <c r="E34" s="1"/>
      <c r="F34" s="1"/>
      <c r="G34" s="1"/>
      <c r="H34" s="1"/>
      <c r="I34" s="1"/>
      <c r="J34" s="16"/>
      <c r="K34" s="16"/>
      <c r="L34" s="1"/>
      <c r="M34" s="1"/>
      <c r="N34" s="1"/>
      <c r="O34" s="1"/>
      <c r="P34" s="1"/>
      <c r="Q34" s="1"/>
      <c r="R34" s="1"/>
      <c r="S34" s="1"/>
      <c r="T34" s="31"/>
      <c r="U34" s="32"/>
    </row>
    <row r="35" spans="1:21" ht="15.75" customHeight="1">
      <c r="A35" s="111" t="s">
        <v>27</v>
      </c>
      <c r="B35" s="44">
        <f>SUM(C35:U35)</f>
        <v>18101</v>
      </c>
      <c r="C35" s="1">
        <v>275</v>
      </c>
      <c r="D35" s="1">
        <v>33</v>
      </c>
      <c r="E35" s="1">
        <v>1698</v>
      </c>
      <c r="F35" s="1">
        <v>1388</v>
      </c>
      <c r="G35" s="1">
        <v>8</v>
      </c>
      <c r="H35" s="1">
        <v>325</v>
      </c>
      <c r="I35" s="1">
        <v>979</v>
      </c>
      <c r="J35" s="16">
        <v>2585</v>
      </c>
      <c r="K35" s="16">
        <v>259</v>
      </c>
      <c r="L35" s="1">
        <v>220</v>
      </c>
      <c r="M35" s="1">
        <v>329</v>
      </c>
      <c r="N35" s="1">
        <v>1731</v>
      </c>
      <c r="O35" s="1">
        <v>691</v>
      </c>
      <c r="P35" s="1">
        <v>256</v>
      </c>
      <c r="Q35" s="1">
        <v>4862</v>
      </c>
      <c r="R35" s="1">
        <v>114</v>
      </c>
      <c r="S35" s="1">
        <v>1599</v>
      </c>
      <c r="T35" s="31">
        <v>749</v>
      </c>
      <c r="U35" s="32">
        <v>0</v>
      </c>
    </row>
    <row r="36" spans="1:21" ht="15.75" customHeight="1">
      <c r="A36" s="111" t="s">
        <v>240</v>
      </c>
      <c r="B36" s="44">
        <f>SUM(C36:U36)</f>
        <v>3936</v>
      </c>
      <c r="C36" s="1">
        <v>75</v>
      </c>
      <c r="D36" s="1">
        <v>8</v>
      </c>
      <c r="E36" s="1">
        <v>250</v>
      </c>
      <c r="F36" s="1">
        <v>360</v>
      </c>
      <c r="G36" s="1">
        <v>8</v>
      </c>
      <c r="H36" s="1">
        <v>41</v>
      </c>
      <c r="I36" s="1">
        <v>223</v>
      </c>
      <c r="J36" s="16">
        <v>459</v>
      </c>
      <c r="K36" s="16">
        <v>33</v>
      </c>
      <c r="L36" s="1">
        <v>58</v>
      </c>
      <c r="M36" s="1">
        <v>102</v>
      </c>
      <c r="N36" s="1">
        <v>201</v>
      </c>
      <c r="O36" s="1">
        <v>102</v>
      </c>
      <c r="P36" s="1">
        <v>66</v>
      </c>
      <c r="Q36" s="1">
        <v>1226</v>
      </c>
      <c r="R36" s="1">
        <v>31</v>
      </c>
      <c r="S36" s="1">
        <v>311</v>
      </c>
      <c r="T36" s="31">
        <v>382</v>
      </c>
      <c r="U36" s="32">
        <v>0</v>
      </c>
    </row>
    <row r="37" spans="1:21" ht="15.75" customHeight="1">
      <c r="A37" s="111" t="s">
        <v>490</v>
      </c>
      <c r="B37" s="44"/>
      <c r="C37" s="1"/>
      <c r="D37" s="1"/>
      <c r="E37" s="1"/>
      <c r="F37" s="1"/>
      <c r="G37" s="1"/>
      <c r="H37" s="1"/>
      <c r="I37" s="1"/>
      <c r="J37" s="16"/>
      <c r="K37" s="16"/>
      <c r="L37" s="1"/>
      <c r="M37" s="1"/>
      <c r="N37" s="1"/>
      <c r="O37" s="1"/>
      <c r="P37" s="1"/>
      <c r="Q37" s="1"/>
      <c r="R37" s="1"/>
      <c r="S37" s="1"/>
      <c r="T37" s="31"/>
      <c r="U37" s="32"/>
    </row>
    <row r="38" spans="1:21" ht="15.75" customHeight="1">
      <c r="A38" s="111" t="s">
        <v>320</v>
      </c>
      <c r="B38" s="44">
        <f>SUM(C38:U38)</f>
        <v>17192</v>
      </c>
      <c r="C38" s="1">
        <v>273</v>
      </c>
      <c r="D38" s="1">
        <v>70</v>
      </c>
      <c r="E38" s="1">
        <v>2118</v>
      </c>
      <c r="F38" s="1">
        <v>1154</v>
      </c>
      <c r="G38" s="1">
        <v>28</v>
      </c>
      <c r="H38" s="1">
        <v>368</v>
      </c>
      <c r="I38" s="1">
        <v>914</v>
      </c>
      <c r="J38" s="16">
        <v>2154</v>
      </c>
      <c r="K38" s="16">
        <v>276</v>
      </c>
      <c r="L38" s="1">
        <v>219</v>
      </c>
      <c r="M38" s="1">
        <v>340</v>
      </c>
      <c r="N38" s="1">
        <v>1479</v>
      </c>
      <c r="O38" s="1">
        <v>703</v>
      </c>
      <c r="P38" s="1">
        <v>242</v>
      </c>
      <c r="Q38" s="1">
        <v>4448</v>
      </c>
      <c r="R38" s="1">
        <v>133</v>
      </c>
      <c r="S38" s="1">
        <v>1577</v>
      </c>
      <c r="T38" s="31">
        <v>696</v>
      </c>
      <c r="U38" s="32">
        <v>0</v>
      </c>
    </row>
    <row r="39" spans="1:21" ht="15.75" customHeight="1">
      <c r="A39" s="111" t="s">
        <v>240</v>
      </c>
      <c r="B39" s="44">
        <f>SUM(C39:U39)</f>
        <v>3590</v>
      </c>
      <c r="C39" s="1">
        <v>60</v>
      </c>
      <c r="D39" s="1">
        <v>7</v>
      </c>
      <c r="E39" s="1">
        <v>264</v>
      </c>
      <c r="F39" s="1">
        <v>291</v>
      </c>
      <c r="G39" s="1">
        <v>14</v>
      </c>
      <c r="H39" s="1">
        <v>42</v>
      </c>
      <c r="I39" s="1">
        <v>217</v>
      </c>
      <c r="J39" s="16">
        <v>398</v>
      </c>
      <c r="K39" s="16">
        <v>18</v>
      </c>
      <c r="L39" s="1">
        <v>46</v>
      </c>
      <c r="M39" s="1">
        <v>110</v>
      </c>
      <c r="N39" s="1">
        <v>173</v>
      </c>
      <c r="O39" s="1">
        <v>130</v>
      </c>
      <c r="P39" s="1">
        <v>66</v>
      </c>
      <c r="Q39" s="1">
        <v>1101</v>
      </c>
      <c r="R39" s="1">
        <v>21</v>
      </c>
      <c r="S39" s="1">
        <v>287</v>
      </c>
      <c r="T39" s="31">
        <v>345</v>
      </c>
      <c r="U39" s="32">
        <v>0</v>
      </c>
    </row>
    <row r="40" spans="1:21" s="144" customFormat="1" ht="15.75" customHeight="1">
      <c r="A40" s="308" t="s">
        <v>538</v>
      </c>
      <c r="B40" s="329"/>
      <c r="C40" s="309"/>
      <c r="D40" s="309"/>
      <c r="E40" s="309"/>
      <c r="F40" s="309"/>
      <c r="G40" s="309"/>
      <c r="H40" s="309"/>
      <c r="I40" s="309"/>
      <c r="J40" s="258"/>
      <c r="K40" s="258"/>
      <c r="L40" s="309"/>
      <c r="M40" s="309"/>
      <c r="N40" s="309"/>
      <c r="O40" s="309"/>
      <c r="P40" s="309"/>
      <c r="Q40" s="309"/>
      <c r="R40" s="309"/>
      <c r="S40" s="309"/>
      <c r="T40" s="333"/>
      <c r="U40" s="334"/>
    </row>
    <row r="41" spans="1:21" s="144" customFormat="1" ht="15.75" customHeight="1">
      <c r="A41" s="308" t="s">
        <v>539</v>
      </c>
      <c r="B41" s="329">
        <f>SUM(C41:U41)</f>
        <v>17434</v>
      </c>
      <c r="C41" s="309">
        <v>273</v>
      </c>
      <c r="D41" s="309">
        <v>34</v>
      </c>
      <c r="E41" s="309">
        <v>1988</v>
      </c>
      <c r="F41" s="309">
        <v>1038</v>
      </c>
      <c r="G41" s="309">
        <v>20</v>
      </c>
      <c r="H41" s="309">
        <v>302</v>
      </c>
      <c r="I41" s="309">
        <v>1023</v>
      </c>
      <c r="J41" s="258">
        <v>2381</v>
      </c>
      <c r="K41" s="258">
        <v>215</v>
      </c>
      <c r="L41" s="309">
        <v>221</v>
      </c>
      <c r="M41" s="309">
        <v>341</v>
      </c>
      <c r="N41" s="309">
        <v>1422</v>
      </c>
      <c r="O41" s="309">
        <v>619</v>
      </c>
      <c r="P41" s="309">
        <v>214</v>
      </c>
      <c r="Q41" s="309">
        <v>4911</v>
      </c>
      <c r="R41" s="309">
        <v>83</v>
      </c>
      <c r="S41" s="309">
        <v>1566</v>
      </c>
      <c r="T41" s="333">
        <v>783</v>
      </c>
      <c r="U41" s="334">
        <v>0</v>
      </c>
    </row>
    <row r="42" spans="1:21" s="144" customFormat="1" ht="15.75" customHeight="1">
      <c r="A42" s="308" t="s">
        <v>240</v>
      </c>
      <c r="B42" s="329">
        <f>SUM(C42:U42)</f>
        <v>3417</v>
      </c>
      <c r="C42" s="309">
        <v>57</v>
      </c>
      <c r="D42" s="309">
        <v>3</v>
      </c>
      <c r="E42" s="309">
        <v>177</v>
      </c>
      <c r="F42" s="309">
        <v>273</v>
      </c>
      <c r="G42" s="309">
        <v>17</v>
      </c>
      <c r="H42" s="309">
        <v>41</v>
      </c>
      <c r="I42" s="309">
        <v>206</v>
      </c>
      <c r="J42" s="258">
        <v>390</v>
      </c>
      <c r="K42" s="258">
        <v>29</v>
      </c>
      <c r="L42" s="309">
        <v>47</v>
      </c>
      <c r="M42" s="309">
        <v>107</v>
      </c>
      <c r="N42" s="309">
        <v>144</v>
      </c>
      <c r="O42" s="309">
        <v>64</v>
      </c>
      <c r="P42" s="309">
        <v>77</v>
      </c>
      <c r="Q42" s="309">
        <v>1126</v>
      </c>
      <c r="R42" s="309">
        <v>16</v>
      </c>
      <c r="S42" s="309">
        <v>293</v>
      </c>
      <c r="T42" s="333">
        <v>350</v>
      </c>
      <c r="U42" s="334">
        <v>0</v>
      </c>
    </row>
    <row r="43" spans="1:21" s="144" customFormat="1" ht="15.75" customHeight="1">
      <c r="A43" s="308" t="s">
        <v>540</v>
      </c>
      <c r="B43" s="329"/>
      <c r="C43" s="309"/>
      <c r="D43" s="309"/>
      <c r="E43" s="309"/>
      <c r="F43" s="309"/>
      <c r="G43" s="309"/>
      <c r="H43" s="309"/>
      <c r="I43" s="309"/>
      <c r="J43" s="258"/>
      <c r="K43" s="258"/>
      <c r="L43" s="309"/>
      <c r="M43" s="309"/>
      <c r="N43" s="309"/>
      <c r="O43" s="309"/>
      <c r="P43" s="309"/>
      <c r="Q43" s="309"/>
      <c r="R43" s="309"/>
      <c r="S43" s="309"/>
      <c r="T43" s="333"/>
      <c r="U43" s="336"/>
    </row>
    <row r="44" spans="1:21" s="144" customFormat="1" ht="15.75" customHeight="1">
      <c r="A44" s="308" t="s">
        <v>539</v>
      </c>
      <c r="B44" s="329">
        <f>SUM(C44:U44)</f>
        <v>16615</v>
      </c>
      <c r="C44" s="309">
        <v>205</v>
      </c>
      <c r="D44" s="309">
        <v>17</v>
      </c>
      <c r="E44" s="309">
        <v>1912</v>
      </c>
      <c r="F44" s="309">
        <v>1016</v>
      </c>
      <c r="G44" s="309">
        <v>13</v>
      </c>
      <c r="H44" s="309">
        <v>279</v>
      </c>
      <c r="I44" s="309">
        <v>1019</v>
      </c>
      <c r="J44" s="258">
        <v>2048</v>
      </c>
      <c r="K44" s="258">
        <v>207</v>
      </c>
      <c r="L44" s="309">
        <v>181</v>
      </c>
      <c r="M44" s="309">
        <v>344</v>
      </c>
      <c r="N44" s="309">
        <v>1152</v>
      </c>
      <c r="O44" s="309">
        <v>670</v>
      </c>
      <c r="P44" s="309">
        <v>282</v>
      </c>
      <c r="Q44" s="309">
        <v>4727</v>
      </c>
      <c r="R44" s="309">
        <v>58</v>
      </c>
      <c r="S44" s="309">
        <v>1368</v>
      </c>
      <c r="T44" s="333">
        <v>1117</v>
      </c>
      <c r="U44" s="336">
        <v>0</v>
      </c>
    </row>
    <row r="45" spans="1:21" s="144" customFormat="1" ht="15.75" customHeight="1">
      <c r="A45" s="308" t="s">
        <v>240</v>
      </c>
      <c r="B45" s="329">
        <f>SUM(C45:U45)</f>
        <v>2992</v>
      </c>
      <c r="C45" s="309">
        <v>51</v>
      </c>
      <c r="D45" s="309">
        <v>7</v>
      </c>
      <c r="E45" s="309">
        <v>183</v>
      </c>
      <c r="F45" s="309">
        <v>245</v>
      </c>
      <c r="G45" s="309">
        <v>8</v>
      </c>
      <c r="H45" s="309">
        <v>31</v>
      </c>
      <c r="I45" s="309">
        <v>179</v>
      </c>
      <c r="J45" s="258">
        <v>317</v>
      </c>
      <c r="K45" s="258">
        <v>22</v>
      </c>
      <c r="L45" s="309">
        <v>40</v>
      </c>
      <c r="M45" s="309">
        <v>92</v>
      </c>
      <c r="N45" s="309">
        <v>119</v>
      </c>
      <c r="O45" s="309">
        <v>61</v>
      </c>
      <c r="P45" s="309">
        <v>67</v>
      </c>
      <c r="Q45" s="309">
        <v>949</v>
      </c>
      <c r="R45" s="309">
        <v>12</v>
      </c>
      <c r="S45" s="309">
        <v>295</v>
      </c>
      <c r="T45" s="333">
        <v>314</v>
      </c>
      <c r="U45" s="336">
        <v>0</v>
      </c>
    </row>
    <row r="46" spans="1:21" ht="15.75" customHeight="1">
      <c r="A46" s="308" t="s">
        <v>584</v>
      </c>
      <c r="B46" s="329"/>
      <c r="C46" s="309"/>
      <c r="D46" s="309"/>
      <c r="E46" s="309"/>
      <c r="F46" s="309"/>
      <c r="G46" s="309"/>
      <c r="H46" s="309"/>
      <c r="I46" s="309"/>
      <c r="J46" s="258"/>
      <c r="K46" s="258"/>
      <c r="L46" s="309"/>
      <c r="M46" s="309"/>
      <c r="N46" s="309"/>
      <c r="O46" s="309"/>
      <c r="P46" s="309"/>
      <c r="Q46" s="309"/>
      <c r="R46" s="309"/>
      <c r="S46" s="309"/>
      <c r="T46" s="333"/>
      <c r="U46" s="334"/>
    </row>
    <row r="47" spans="1:21" ht="15.75" customHeight="1">
      <c r="A47" s="308" t="s">
        <v>539</v>
      </c>
      <c r="B47" s="329">
        <f>SUM(C47:U47)</f>
        <v>16226</v>
      </c>
      <c r="C47" s="309">
        <v>370</v>
      </c>
      <c r="D47" s="309">
        <v>27</v>
      </c>
      <c r="E47" s="309">
        <v>2232</v>
      </c>
      <c r="F47" s="309">
        <v>957</v>
      </c>
      <c r="G47" s="309">
        <v>15</v>
      </c>
      <c r="H47" s="309">
        <v>150</v>
      </c>
      <c r="I47" s="309">
        <v>1014</v>
      </c>
      <c r="J47" s="258">
        <v>1851</v>
      </c>
      <c r="K47" s="258">
        <v>168</v>
      </c>
      <c r="L47" s="309">
        <v>188</v>
      </c>
      <c r="M47" s="309">
        <v>382</v>
      </c>
      <c r="N47" s="309">
        <v>1004</v>
      </c>
      <c r="O47" s="309">
        <v>520</v>
      </c>
      <c r="P47" s="309">
        <v>306</v>
      </c>
      <c r="Q47" s="309">
        <v>4787</v>
      </c>
      <c r="R47" s="309">
        <v>100</v>
      </c>
      <c r="S47" s="309">
        <v>1463</v>
      </c>
      <c r="T47" s="333">
        <v>692</v>
      </c>
      <c r="U47" s="334">
        <v>0</v>
      </c>
    </row>
    <row r="48" spans="1:21" s="7" customFormat="1" ht="15.75" customHeight="1">
      <c r="A48" s="308" t="s">
        <v>240</v>
      </c>
      <c r="B48" s="329">
        <f>SUM(C48:U48)</f>
        <v>2699</v>
      </c>
      <c r="C48" s="309">
        <v>67</v>
      </c>
      <c r="D48" s="309">
        <v>10</v>
      </c>
      <c r="E48" s="309">
        <v>163</v>
      </c>
      <c r="F48" s="309">
        <v>201</v>
      </c>
      <c r="G48" s="309">
        <v>5</v>
      </c>
      <c r="H48" s="309">
        <v>24</v>
      </c>
      <c r="I48" s="309">
        <v>161</v>
      </c>
      <c r="J48" s="258">
        <v>278</v>
      </c>
      <c r="K48" s="258">
        <v>28</v>
      </c>
      <c r="L48" s="309">
        <v>33</v>
      </c>
      <c r="M48" s="309">
        <v>81</v>
      </c>
      <c r="N48" s="309">
        <v>99</v>
      </c>
      <c r="O48" s="309">
        <v>37</v>
      </c>
      <c r="P48" s="309">
        <v>84</v>
      </c>
      <c r="Q48" s="309">
        <v>829</v>
      </c>
      <c r="R48" s="309">
        <v>20</v>
      </c>
      <c r="S48" s="309">
        <v>279</v>
      </c>
      <c r="T48" s="333">
        <v>300</v>
      </c>
      <c r="U48" s="334">
        <v>0</v>
      </c>
    </row>
    <row r="49" spans="1:21" s="144" customFormat="1" ht="15.75" customHeight="1">
      <c r="A49" s="316" t="s">
        <v>605</v>
      </c>
      <c r="B49" s="330"/>
      <c r="C49" s="317"/>
      <c r="D49" s="317"/>
      <c r="E49" s="317"/>
      <c r="F49" s="317"/>
      <c r="G49" s="317"/>
      <c r="H49" s="317"/>
      <c r="I49" s="317"/>
      <c r="J49" s="331"/>
      <c r="K49" s="331"/>
      <c r="L49" s="317"/>
      <c r="M49" s="317"/>
      <c r="N49" s="317"/>
      <c r="O49" s="317"/>
      <c r="P49" s="317"/>
      <c r="Q49" s="317"/>
      <c r="R49" s="317"/>
      <c r="S49" s="317"/>
      <c r="T49" s="335"/>
      <c r="U49" s="336"/>
    </row>
    <row r="50" spans="1:21" s="144" customFormat="1" ht="15.75" customHeight="1">
      <c r="A50" s="316" t="s">
        <v>539</v>
      </c>
      <c r="B50" s="330">
        <f>SUM(C50:U50)</f>
        <v>19148</v>
      </c>
      <c r="C50" s="317">
        <v>434</v>
      </c>
      <c r="D50" s="317">
        <v>38</v>
      </c>
      <c r="E50" s="317">
        <v>2699</v>
      </c>
      <c r="F50" s="317">
        <v>1317</v>
      </c>
      <c r="G50" s="317">
        <v>10</v>
      </c>
      <c r="H50" s="317">
        <v>202</v>
      </c>
      <c r="I50" s="317">
        <v>1395</v>
      </c>
      <c r="J50" s="331">
        <v>2120</v>
      </c>
      <c r="K50" s="331">
        <v>230</v>
      </c>
      <c r="L50" s="317">
        <v>221</v>
      </c>
      <c r="M50" s="317">
        <v>368</v>
      </c>
      <c r="N50" s="317">
        <v>1159</v>
      </c>
      <c r="O50" s="317">
        <v>501</v>
      </c>
      <c r="P50" s="317">
        <v>282</v>
      </c>
      <c r="Q50" s="317">
        <v>5778</v>
      </c>
      <c r="R50" s="317">
        <v>83</v>
      </c>
      <c r="S50" s="317">
        <v>1636</v>
      </c>
      <c r="T50" s="335">
        <v>675</v>
      </c>
      <c r="U50" s="336">
        <v>0</v>
      </c>
    </row>
    <row r="51" spans="1:21" s="144" customFormat="1" ht="15.75" customHeight="1">
      <c r="A51" s="321" t="s">
        <v>240</v>
      </c>
      <c r="B51" s="332">
        <f>SUM(C51:U51)</f>
        <v>2882</v>
      </c>
      <c r="C51" s="322">
        <v>48</v>
      </c>
      <c r="D51" s="322">
        <v>4</v>
      </c>
      <c r="E51" s="322">
        <v>181</v>
      </c>
      <c r="F51" s="322">
        <v>208</v>
      </c>
      <c r="G51" s="322">
        <v>4</v>
      </c>
      <c r="H51" s="322">
        <v>24</v>
      </c>
      <c r="I51" s="322">
        <v>213</v>
      </c>
      <c r="J51" s="273">
        <v>300</v>
      </c>
      <c r="K51" s="273">
        <v>15</v>
      </c>
      <c r="L51" s="322">
        <v>35</v>
      </c>
      <c r="M51" s="322">
        <v>89</v>
      </c>
      <c r="N51" s="322">
        <v>123</v>
      </c>
      <c r="O51" s="322">
        <v>40</v>
      </c>
      <c r="P51" s="322">
        <v>93</v>
      </c>
      <c r="Q51" s="322">
        <v>971</v>
      </c>
      <c r="R51" s="322">
        <v>21</v>
      </c>
      <c r="S51" s="322">
        <v>259</v>
      </c>
      <c r="T51" s="337">
        <v>254</v>
      </c>
      <c r="U51" s="338">
        <v>0</v>
      </c>
    </row>
    <row r="52" ht="13.5" customHeight="1">
      <c r="A52" s="4" t="s">
        <v>29</v>
      </c>
    </row>
    <row r="53" ht="13.5" customHeight="1">
      <c r="A53" s="4" t="s">
        <v>449</v>
      </c>
    </row>
    <row r="54" ht="13.5" customHeight="1"/>
    <row r="55" ht="13.5" customHeight="1"/>
  </sheetData>
  <sheetProtection/>
  <mergeCells count="23">
    <mergeCell ref="K3:K6"/>
    <mergeCell ref="I3:I6"/>
    <mergeCell ref="G3:G6"/>
    <mergeCell ref="H3:H6"/>
    <mergeCell ref="D3:D4"/>
    <mergeCell ref="D5:D6"/>
    <mergeCell ref="A1:K1"/>
    <mergeCell ref="J3:J6"/>
    <mergeCell ref="A3:A6"/>
    <mergeCell ref="E3:E6"/>
    <mergeCell ref="B3:B6"/>
    <mergeCell ref="C3:C6"/>
    <mergeCell ref="F3:F6"/>
    <mergeCell ref="R3:R6"/>
    <mergeCell ref="S3:S6"/>
    <mergeCell ref="T3:T6"/>
    <mergeCell ref="U3:U6"/>
    <mergeCell ref="L3:L6"/>
    <mergeCell ref="M3:M6"/>
    <mergeCell ref="N3:N6"/>
    <mergeCell ref="O3:O6"/>
    <mergeCell ref="P3:P6"/>
    <mergeCell ref="Q3:Q6"/>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51"/>
  <sheetViews>
    <sheetView showGridLines="0" zoomScalePageLayoutView="0" workbookViewId="0" topLeftCell="A1">
      <pane xSplit="1" ySplit="4" topLeftCell="B5" activePane="bottomRight" state="frozen"/>
      <selection pane="topLeft" activeCell="A1" sqref="A1:T1"/>
      <selection pane="topRight" activeCell="A1" sqref="A1:T1"/>
      <selection pane="bottomLeft" activeCell="A1" sqref="A1:T1"/>
      <selection pane="bottomRight" activeCell="A1" sqref="A1:H1"/>
    </sheetView>
  </sheetViews>
  <sheetFormatPr defaultColWidth="9.00390625" defaultRowHeight="13.5" customHeight="1"/>
  <cols>
    <col min="1" max="1" width="15.625" style="4" customWidth="1"/>
    <col min="2" max="8" width="10.875" style="4" customWidth="1"/>
    <col min="9" max="9" width="6.125" style="4" customWidth="1"/>
    <col min="10" max="16384" width="9.00390625" style="4" customWidth="1"/>
  </cols>
  <sheetData>
    <row r="1" spans="1:8" s="11" customFormat="1" ht="19.5" customHeight="1">
      <c r="A1" s="435" t="s">
        <v>219</v>
      </c>
      <c r="B1" s="435"/>
      <c r="C1" s="435"/>
      <c r="D1" s="435"/>
      <c r="E1" s="435"/>
      <c r="F1" s="435"/>
      <c r="G1" s="435"/>
      <c r="H1" s="435"/>
    </row>
    <row r="2" spans="1:8" ht="13.5" customHeight="1">
      <c r="A2" s="7" t="s">
        <v>24</v>
      </c>
      <c r="B2" s="7"/>
      <c r="C2" s="7"/>
      <c r="D2" s="7"/>
      <c r="E2" s="7"/>
      <c r="F2" s="7"/>
      <c r="G2" s="7"/>
      <c r="H2" s="7"/>
    </row>
    <row r="3" spans="1:8" ht="15" customHeight="1">
      <c r="A3" s="420" t="s">
        <v>125</v>
      </c>
      <c r="B3" s="495" t="s">
        <v>143</v>
      </c>
      <c r="C3" s="495"/>
      <c r="D3" s="495"/>
      <c r="E3" s="497" t="s">
        <v>145</v>
      </c>
      <c r="F3" s="495" t="s">
        <v>128</v>
      </c>
      <c r="G3" s="495"/>
      <c r="H3" s="496"/>
    </row>
    <row r="4" spans="1:8" ht="15" customHeight="1">
      <c r="A4" s="422"/>
      <c r="B4" s="153" t="s">
        <v>141</v>
      </c>
      <c r="C4" s="37" t="s">
        <v>10</v>
      </c>
      <c r="D4" s="37" t="s">
        <v>11</v>
      </c>
      <c r="E4" s="429"/>
      <c r="F4" s="153" t="s">
        <v>141</v>
      </c>
      <c r="G4" s="37" t="s">
        <v>10</v>
      </c>
      <c r="H4" s="102" t="s">
        <v>11</v>
      </c>
    </row>
    <row r="5" spans="1:8" ht="13.5" customHeight="1">
      <c r="A5" s="155" t="s">
        <v>152</v>
      </c>
      <c r="B5" s="35"/>
      <c r="C5" s="35"/>
      <c r="D5" s="35"/>
      <c r="E5" s="35"/>
      <c r="F5" s="35"/>
      <c r="G5" s="35"/>
      <c r="H5" s="103"/>
    </row>
    <row r="6" spans="1:8" ht="15" customHeight="1">
      <c r="A6" s="111" t="s">
        <v>343</v>
      </c>
      <c r="B6" s="31">
        <f>SUM(C6:D6)</f>
        <v>8</v>
      </c>
      <c r="C6" s="31">
        <v>3</v>
      </c>
      <c r="D6" s="31">
        <v>5</v>
      </c>
      <c r="E6" s="31">
        <v>27</v>
      </c>
      <c r="F6" s="31">
        <f>SUM(G6:H6)</f>
        <v>6</v>
      </c>
      <c r="G6" s="31">
        <v>2</v>
      </c>
      <c r="H6" s="104">
        <v>4</v>
      </c>
    </row>
    <row r="7" spans="1:8" ht="15" customHeight="1">
      <c r="A7" s="111" t="s">
        <v>344</v>
      </c>
      <c r="B7" s="31">
        <f aca="true" t="shared" si="0" ref="B7:B15">SUM(C7:D7)</f>
        <v>5</v>
      </c>
      <c r="C7" s="31">
        <v>4</v>
      </c>
      <c r="D7" s="31">
        <v>1</v>
      </c>
      <c r="E7" s="31">
        <v>20</v>
      </c>
      <c r="F7" s="31">
        <f aca="true" t="shared" si="1" ref="F7:F19">SUM(G7:H7)</f>
        <v>5</v>
      </c>
      <c r="G7" s="31">
        <v>4</v>
      </c>
      <c r="H7" s="32">
        <v>1</v>
      </c>
    </row>
    <row r="8" spans="1:8" ht="15" customHeight="1">
      <c r="A8" s="111" t="s">
        <v>345</v>
      </c>
      <c r="B8" s="31">
        <f t="shared" si="0"/>
        <v>1</v>
      </c>
      <c r="C8" s="31">
        <v>1</v>
      </c>
      <c r="D8" s="31">
        <v>0</v>
      </c>
      <c r="E8" s="31">
        <v>19</v>
      </c>
      <c r="F8" s="31">
        <f t="shared" si="1"/>
        <v>1</v>
      </c>
      <c r="G8" s="31">
        <v>1</v>
      </c>
      <c r="H8" s="32">
        <v>0</v>
      </c>
    </row>
    <row r="9" spans="1:8" ht="15" customHeight="1">
      <c r="A9" s="111" t="s">
        <v>346</v>
      </c>
      <c r="B9" s="31">
        <f t="shared" si="0"/>
        <v>1</v>
      </c>
      <c r="C9" s="31">
        <v>1</v>
      </c>
      <c r="D9" s="31">
        <v>0</v>
      </c>
      <c r="E9" s="31">
        <v>16</v>
      </c>
      <c r="F9" s="31">
        <f t="shared" si="1"/>
        <v>1</v>
      </c>
      <c r="G9" s="31">
        <v>1</v>
      </c>
      <c r="H9" s="104">
        <v>0</v>
      </c>
    </row>
    <row r="10" spans="1:8" ht="15" customHeight="1">
      <c r="A10" s="111" t="s">
        <v>347</v>
      </c>
      <c r="B10" s="31">
        <f t="shared" si="0"/>
        <v>1</v>
      </c>
      <c r="C10" s="31">
        <v>1</v>
      </c>
      <c r="D10" s="31">
        <v>0</v>
      </c>
      <c r="E10" s="31">
        <v>26</v>
      </c>
      <c r="F10" s="31">
        <f t="shared" si="1"/>
        <v>1</v>
      </c>
      <c r="G10" s="31">
        <v>1</v>
      </c>
      <c r="H10" s="32">
        <v>0</v>
      </c>
    </row>
    <row r="11" spans="1:8" ht="15" customHeight="1">
      <c r="A11" s="111" t="s">
        <v>348</v>
      </c>
      <c r="B11" s="31">
        <f t="shared" si="0"/>
        <v>0</v>
      </c>
      <c r="C11" s="31">
        <v>0</v>
      </c>
      <c r="D11" s="31">
        <v>0</v>
      </c>
      <c r="E11" s="31">
        <v>10</v>
      </c>
      <c r="F11" s="31">
        <f t="shared" si="1"/>
        <v>0</v>
      </c>
      <c r="G11" s="31">
        <v>0</v>
      </c>
      <c r="H11" s="32">
        <v>0</v>
      </c>
    </row>
    <row r="12" spans="1:8" ht="15" customHeight="1">
      <c r="A12" s="111" t="s">
        <v>349</v>
      </c>
      <c r="B12" s="31">
        <f t="shared" si="0"/>
        <v>0</v>
      </c>
      <c r="C12" s="31">
        <v>0</v>
      </c>
      <c r="D12" s="31">
        <v>0</v>
      </c>
      <c r="E12" s="31">
        <v>15</v>
      </c>
      <c r="F12" s="31">
        <f t="shared" si="1"/>
        <v>0</v>
      </c>
      <c r="G12" s="31">
        <v>0</v>
      </c>
      <c r="H12" s="32">
        <v>0</v>
      </c>
    </row>
    <row r="13" spans="1:8" ht="15" customHeight="1">
      <c r="A13" s="111" t="s">
        <v>350</v>
      </c>
      <c r="B13" s="31">
        <f t="shared" si="0"/>
        <v>0</v>
      </c>
      <c r="C13" s="31">
        <v>0</v>
      </c>
      <c r="D13" s="31">
        <v>0</v>
      </c>
      <c r="E13" s="31">
        <v>16</v>
      </c>
      <c r="F13" s="31">
        <f t="shared" si="1"/>
        <v>0</v>
      </c>
      <c r="G13" s="31">
        <v>0</v>
      </c>
      <c r="H13" s="32">
        <v>0</v>
      </c>
    </row>
    <row r="14" spans="1:8" ht="15" customHeight="1">
      <c r="A14" s="111" t="s">
        <v>351</v>
      </c>
      <c r="B14" s="31">
        <f t="shared" si="0"/>
        <v>2</v>
      </c>
      <c r="C14" s="31">
        <v>2</v>
      </c>
      <c r="D14" s="31">
        <v>0</v>
      </c>
      <c r="E14" s="31">
        <v>17</v>
      </c>
      <c r="F14" s="31">
        <f t="shared" si="1"/>
        <v>2</v>
      </c>
      <c r="G14" s="31">
        <v>2</v>
      </c>
      <c r="H14" s="32">
        <v>0</v>
      </c>
    </row>
    <row r="15" spans="1:8" ht="15" customHeight="1">
      <c r="A15" s="111" t="s">
        <v>352</v>
      </c>
      <c r="B15" s="31">
        <f t="shared" si="0"/>
        <v>0</v>
      </c>
      <c r="C15" s="31">
        <v>0</v>
      </c>
      <c r="D15" s="31">
        <v>0</v>
      </c>
      <c r="E15" s="31">
        <v>9</v>
      </c>
      <c r="F15" s="31">
        <f t="shared" si="1"/>
        <v>0</v>
      </c>
      <c r="G15" s="31">
        <v>0</v>
      </c>
      <c r="H15" s="32">
        <v>0</v>
      </c>
    </row>
    <row r="16" spans="1:8" ht="15" customHeight="1">
      <c r="A16" s="111" t="s">
        <v>353</v>
      </c>
      <c r="B16" s="31">
        <f aca="true" t="shared" si="2" ref="B16:B21">SUM(C16:D16)</f>
        <v>0</v>
      </c>
      <c r="C16" s="31">
        <v>0</v>
      </c>
      <c r="D16" s="31">
        <v>0</v>
      </c>
      <c r="E16" s="31">
        <v>0</v>
      </c>
      <c r="F16" s="31">
        <f>SUM(G16:H16)</f>
        <v>0</v>
      </c>
      <c r="G16" s="31">
        <v>0</v>
      </c>
      <c r="H16" s="104">
        <v>0</v>
      </c>
    </row>
    <row r="17" spans="1:8" ht="15" customHeight="1">
      <c r="A17" s="111" t="s">
        <v>354</v>
      </c>
      <c r="B17" s="31">
        <f t="shared" si="2"/>
        <v>0</v>
      </c>
      <c r="C17" s="31">
        <v>0</v>
      </c>
      <c r="D17" s="31">
        <v>0</v>
      </c>
      <c r="E17" s="31">
        <v>0</v>
      </c>
      <c r="F17" s="31">
        <f>SUM(G17:H17)</f>
        <v>0</v>
      </c>
      <c r="G17" s="31">
        <v>0</v>
      </c>
      <c r="H17" s="104">
        <v>0</v>
      </c>
    </row>
    <row r="18" spans="1:8" s="7" customFormat="1" ht="15" customHeight="1">
      <c r="A18" s="111" t="s">
        <v>355</v>
      </c>
      <c r="B18" s="31">
        <f t="shared" si="2"/>
        <v>0</v>
      </c>
      <c r="C18" s="31">
        <v>0</v>
      </c>
      <c r="D18" s="31">
        <v>0</v>
      </c>
      <c r="E18" s="31">
        <v>8</v>
      </c>
      <c r="F18" s="31">
        <f>SUM(G18:H18)</f>
        <v>0</v>
      </c>
      <c r="G18" s="31">
        <v>0</v>
      </c>
      <c r="H18" s="104">
        <v>0</v>
      </c>
    </row>
    <row r="19" spans="1:8" ht="15" customHeight="1">
      <c r="A19" s="111" t="s">
        <v>356</v>
      </c>
      <c r="B19" s="31">
        <f t="shared" si="2"/>
        <v>0</v>
      </c>
      <c r="C19" s="31">
        <v>0</v>
      </c>
      <c r="D19" s="31">
        <v>0</v>
      </c>
      <c r="E19" s="31">
        <v>0</v>
      </c>
      <c r="F19" s="31">
        <f t="shared" si="1"/>
        <v>0</v>
      </c>
      <c r="G19" s="31">
        <v>0</v>
      </c>
      <c r="H19" s="104">
        <v>0</v>
      </c>
    </row>
    <row r="20" spans="1:8" ht="15" customHeight="1">
      <c r="A20" s="111" t="s">
        <v>357</v>
      </c>
      <c r="B20" s="31">
        <f t="shared" si="2"/>
        <v>0</v>
      </c>
      <c r="C20" s="31">
        <v>0</v>
      </c>
      <c r="D20" s="31">
        <v>0</v>
      </c>
      <c r="E20" s="31">
        <v>0</v>
      </c>
      <c r="F20" s="31">
        <f aca="true" t="shared" si="3" ref="F20:F27">SUM(G20:H20)</f>
        <v>0</v>
      </c>
      <c r="G20" s="31">
        <v>0</v>
      </c>
      <c r="H20" s="104">
        <v>0</v>
      </c>
    </row>
    <row r="21" spans="1:8" s="7" customFormat="1" ht="15" customHeight="1">
      <c r="A21" s="111" t="s">
        <v>358</v>
      </c>
      <c r="B21" s="31">
        <f t="shared" si="2"/>
        <v>0</v>
      </c>
      <c r="C21" s="31">
        <v>0</v>
      </c>
      <c r="D21" s="31">
        <v>0</v>
      </c>
      <c r="E21" s="31">
        <v>0</v>
      </c>
      <c r="F21" s="31">
        <f t="shared" si="3"/>
        <v>0</v>
      </c>
      <c r="G21" s="31">
        <v>0</v>
      </c>
      <c r="H21" s="104">
        <v>0</v>
      </c>
    </row>
    <row r="22" spans="1:8" s="7" customFormat="1" ht="15" customHeight="1">
      <c r="A22" s="111" t="s">
        <v>359</v>
      </c>
      <c r="B22" s="31">
        <f aca="true" t="shared" si="4" ref="B22:B27">SUM(C22:D22)</f>
        <v>0</v>
      </c>
      <c r="C22" s="31">
        <v>0</v>
      </c>
      <c r="D22" s="31">
        <v>0</v>
      </c>
      <c r="E22" s="31">
        <v>0</v>
      </c>
      <c r="F22" s="31">
        <f t="shared" si="3"/>
        <v>0</v>
      </c>
      <c r="G22" s="31">
        <v>0</v>
      </c>
      <c r="H22" s="104">
        <v>0</v>
      </c>
    </row>
    <row r="23" spans="1:8" s="7" customFormat="1" ht="15" customHeight="1">
      <c r="A23" s="111" t="s">
        <v>490</v>
      </c>
      <c r="B23" s="31">
        <f t="shared" si="4"/>
        <v>0</v>
      </c>
      <c r="C23" s="31">
        <v>0</v>
      </c>
      <c r="D23" s="31">
        <v>0</v>
      </c>
      <c r="E23" s="31">
        <v>0</v>
      </c>
      <c r="F23" s="31">
        <f t="shared" si="3"/>
        <v>0</v>
      </c>
      <c r="G23" s="31">
        <v>0</v>
      </c>
      <c r="H23" s="104">
        <v>0</v>
      </c>
    </row>
    <row r="24" spans="1:8" s="145" customFormat="1" ht="15" customHeight="1">
      <c r="A24" s="308" t="s">
        <v>535</v>
      </c>
      <c r="B24" s="333">
        <f t="shared" si="4"/>
        <v>0</v>
      </c>
      <c r="C24" s="333">
        <v>0</v>
      </c>
      <c r="D24" s="333">
        <v>0</v>
      </c>
      <c r="E24" s="333">
        <v>0</v>
      </c>
      <c r="F24" s="333">
        <f t="shared" si="3"/>
        <v>0</v>
      </c>
      <c r="G24" s="333">
        <v>0</v>
      </c>
      <c r="H24" s="339">
        <v>0</v>
      </c>
    </row>
    <row r="25" spans="1:8" s="145" customFormat="1" ht="15" customHeight="1">
      <c r="A25" s="308" t="s">
        <v>531</v>
      </c>
      <c r="B25" s="333">
        <f t="shared" si="4"/>
        <v>0</v>
      </c>
      <c r="C25" s="333">
        <v>0</v>
      </c>
      <c r="D25" s="333">
        <v>0</v>
      </c>
      <c r="E25" s="333">
        <v>0</v>
      </c>
      <c r="F25" s="333">
        <f t="shared" si="3"/>
        <v>0</v>
      </c>
      <c r="G25" s="333">
        <v>0</v>
      </c>
      <c r="H25" s="339">
        <v>0</v>
      </c>
    </row>
    <row r="26" spans="1:8" s="7" customFormat="1" ht="15" customHeight="1">
      <c r="A26" s="308" t="s">
        <v>582</v>
      </c>
      <c r="B26" s="333">
        <f t="shared" si="4"/>
        <v>0</v>
      </c>
      <c r="C26" s="333">
        <v>0</v>
      </c>
      <c r="D26" s="333">
        <v>0</v>
      </c>
      <c r="E26" s="333">
        <v>0</v>
      </c>
      <c r="F26" s="333">
        <f t="shared" si="3"/>
        <v>0</v>
      </c>
      <c r="G26" s="333">
        <v>0</v>
      </c>
      <c r="H26" s="339">
        <v>0</v>
      </c>
    </row>
    <row r="27" spans="1:8" s="145" customFormat="1" ht="15" customHeight="1">
      <c r="A27" s="305" t="s">
        <v>600</v>
      </c>
      <c r="B27" s="340">
        <f t="shared" si="4"/>
        <v>0</v>
      </c>
      <c r="C27" s="340">
        <v>0</v>
      </c>
      <c r="D27" s="340">
        <v>0</v>
      </c>
      <c r="E27" s="340">
        <v>0</v>
      </c>
      <c r="F27" s="340">
        <f t="shared" si="3"/>
        <v>0</v>
      </c>
      <c r="G27" s="340">
        <v>0</v>
      </c>
      <c r="H27" s="341">
        <v>0</v>
      </c>
    </row>
    <row r="28" spans="1:8" ht="13.5" customHeight="1">
      <c r="A28" s="156" t="s">
        <v>23</v>
      </c>
      <c r="B28" s="35"/>
      <c r="C28" s="35"/>
      <c r="D28" s="35"/>
      <c r="E28" s="35"/>
      <c r="F28" s="35"/>
      <c r="G28" s="35"/>
      <c r="H28" s="103"/>
    </row>
    <row r="29" spans="1:8" ht="15" customHeight="1">
      <c r="A29" s="111" t="s">
        <v>343</v>
      </c>
      <c r="B29" s="1">
        <f>SUM(C29:D29)</f>
        <v>758</v>
      </c>
      <c r="C29" s="1">
        <v>337</v>
      </c>
      <c r="D29" s="1">
        <v>421</v>
      </c>
      <c r="E29" s="1">
        <v>1197</v>
      </c>
      <c r="F29" s="1">
        <f>SUM(G29:H29)</f>
        <v>746</v>
      </c>
      <c r="G29" s="1">
        <v>333</v>
      </c>
      <c r="H29" s="16">
        <v>413</v>
      </c>
    </row>
    <row r="30" spans="1:8" ht="15" customHeight="1">
      <c r="A30" s="111" t="s">
        <v>344</v>
      </c>
      <c r="B30" s="1">
        <f aca="true" t="shared" si="5" ref="B30:B42">SUM(C30:D30)</f>
        <v>769</v>
      </c>
      <c r="C30" s="1">
        <v>347</v>
      </c>
      <c r="D30" s="1">
        <v>422</v>
      </c>
      <c r="E30" s="1">
        <v>1137</v>
      </c>
      <c r="F30" s="1">
        <f aca="true" t="shared" si="6" ref="F30:F42">SUM(G30:H30)</f>
        <v>709</v>
      </c>
      <c r="G30" s="1">
        <v>329</v>
      </c>
      <c r="H30" s="16">
        <v>380</v>
      </c>
    </row>
    <row r="31" spans="1:8" ht="15" customHeight="1">
      <c r="A31" s="111" t="s">
        <v>345</v>
      </c>
      <c r="B31" s="1">
        <f t="shared" si="5"/>
        <v>701</v>
      </c>
      <c r="C31" s="1">
        <v>325</v>
      </c>
      <c r="D31" s="1">
        <v>376</v>
      </c>
      <c r="E31" s="1">
        <v>962</v>
      </c>
      <c r="F31" s="1">
        <f t="shared" si="6"/>
        <v>650</v>
      </c>
      <c r="G31" s="1">
        <v>304</v>
      </c>
      <c r="H31" s="16">
        <v>346</v>
      </c>
    </row>
    <row r="32" spans="1:8" ht="15" customHeight="1">
      <c r="A32" s="111" t="s">
        <v>346</v>
      </c>
      <c r="B32" s="1">
        <f t="shared" si="5"/>
        <v>667</v>
      </c>
      <c r="C32" s="1">
        <v>309</v>
      </c>
      <c r="D32" s="1">
        <v>358</v>
      </c>
      <c r="E32" s="1">
        <v>998</v>
      </c>
      <c r="F32" s="1">
        <f t="shared" si="6"/>
        <v>619</v>
      </c>
      <c r="G32" s="1">
        <v>295</v>
      </c>
      <c r="H32" s="16">
        <v>324</v>
      </c>
    </row>
    <row r="33" spans="1:8" ht="15" customHeight="1">
      <c r="A33" s="111" t="s">
        <v>347</v>
      </c>
      <c r="B33" s="1">
        <f t="shared" si="5"/>
        <v>619</v>
      </c>
      <c r="C33" s="1">
        <v>321</v>
      </c>
      <c r="D33" s="1">
        <v>298</v>
      </c>
      <c r="E33" s="1">
        <v>1004</v>
      </c>
      <c r="F33" s="1">
        <f t="shared" si="6"/>
        <v>593</v>
      </c>
      <c r="G33" s="1">
        <v>311</v>
      </c>
      <c r="H33" s="16">
        <v>282</v>
      </c>
    </row>
    <row r="34" spans="1:8" ht="15" customHeight="1">
      <c r="A34" s="111" t="s">
        <v>348</v>
      </c>
      <c r="B34" s="1">
        <f t="shared" si="5"/>
        <v>649</v>
      </c>
      <c r="C34" s="1">
        <v>320</v>
      </c>
      <c r="D34" s="1">
        <v>329</v>
      </c>
      <c r="E34" s="1">
        <v>1019</v>
      </c>
      <c r="F34" s="1">
        <f t="shared" si="6"/>
        <v>614</v>
      </c>
      <c r="G34" s="1">
        <v>310</v>
      </c>
      <c r="H34" s="16">
        <v>304</v>
      </c>
    </row>
    <row r="35" spans="1:8" ht="15" customHeight="1">
      <c r="A35" s="111" t="s">
        <v>349</v>
      </c>
      <c r="B35" s="1">
        <f t="shared" si="5"/>
        <v>665</v>
      </c>
      <c r="C35" s="1">
        <v>352</v>
      </c>
      <c r="D35" s="1">
        <v>313</v>
      </c>
      <c r="E35" s="1">
        <v>1155</v>
      </c>
      <c r="F35" s="1">
        <f t="shared" si="6"/>
        <v>640</v>
      </c>
      <c r="G35" s="1">
        <v>343</v>
      </c>
      <c r="H35" s="16">
        <v>297</v>
      </c>
    </row>
    <row r="36" spans="1:8" ht="15" customHeight="1">
      <c r="A36" s="111" t="s">
        <v>350</v>
      </c>
      <c r="B36" s="1">
        <f t="shared" si="5"/>
        <v>635</v>
      </c>
      <c r="C36" s="1">
        <v>318</v>
      </c>
      <c r="D36" s="1">
        <v>317</v>
      </c>
      <c r="E36" s="1">
        <v>1167</v>
      </c>
      <c r="F36" s="1">
        <f t="shared" si="6"/>
        <v>625</v>
      </c>
      <c r="G36" s="1">
        <v>317</v>
      </c>
      <c r="H36" s="16">
        <v>308</v>
      </c>
    </row>
    <row r="37" spans="1:8" ht="15" customHeight="1">
      <c r="A37" s="111" t="s">
        <v>351</v>
      </c>
      <c r="B37" s="1">
        <f t="shared" si="5"/>
        <v>591</v>
      </c>
      <c r="C37" s="1">
        <v>325</v>
      </c>
      <c r="D37" s="1">
        <v>266</v>
      </c>
      <c r="E37" s="1">
        <v>1081</v>
      </c>
      <c r="F37" s="1">
        <f t="shared" si="6"/>
        <v>577</v>
      </c>
      <c r="G37" s="1">
        <v>319</v>
      </c>
      <c r="H37" s="16">
        <v>258</v>
      </c>
    </row>
    <row r="38" spans="1:8" s="144" customFormat="1" ht="15" customHeight="1">
      <c r="A38" s="111" t="s">
        <v>352</v>
      </c>
      <c r="B38" s="1">
        <f t="shared" si="5"/>
        <v>464</v>
      </c>
      <c r="C38" s="1">
        <v>229</v>
      </c>
      <c r="D38" s="1">
        <v>235</v>
      </c>
      <c r="E38" s="1">
        <v>802</v>
      </c>
      <c r="F38" s="1">
        <f t="shared" si="6"/>
        <v>451</v>
      </c>
      <c r="G38" s="1">
        <v>221</v>
      </c>
      <c r="H38" s="16">
        <v>230</v>
      </c>
    </row>
    <row r="39" spans="1:8" ht="15" customHeight="1">
      <c r="A39" s="111" t="s">
        <v>353</v>
      </c>
      <c r="B39" s="31">
        <f>SUM(C39:D39)</f>
        <v>530</v>
      </c>
      <c r="C39" s="31">
        <v>256</v>
      </c>
      <c r="D39" s="31">
        <v>274</v>
      </c>
      <c r="E39" s="31">
        <v>752</v>
      </c>
      <c r="F39" s="31">
        <f>SUM(G39:H39)</f>
        <v>508</v>
      </c>
      <c r="G39" s="31">
        <v>247</v>
      </c>
      <c r="H39" s="104">
        <v>261</v>
      </c>
    </row>
    <row r="40" spans="1:8" ht="15" customHeight="1">
      <c r="A40" s="111" t="s">
        <v>354</v>
      </c>
      <c r="B40" s="31">
        <f>SUM(C40:D40)</f>
        <v>486</v>
      </c>
      <c r="C40" s="31">
        <v>234</v>
      </c>
      <c r="D40" s="31">
        <v>252</v>
      </c>
      <c r="E40" s="31">
        <v>790</v>
      </c>
      <c r="F40" s="31">
        <f>SUM(G40:H40)</f>
        <v>477</v>
      </c>
      <c r="G40" s="31">
        <v>231</v>
      </c>
      <c r="H40" s="104">
        <v>246</v>
      </c>
    </row>
    <row r="41" spans="1:8" s="7" customFormat="1" ht="15" customHeight="1">
      <c r="A41" s="111" t="s">
        <v>355</v>
      </c>
      <c r="B41" s="31">
        <f>SUM(C41:D41)</f>
        <v>680</v>
      </c>
      <c r="C41" s="31">
        <v>326</v>
      </c>
      <c r="D41" s="31">
        <v>354</v>
      </c>
      <c r="E41" s="31">
        <v>732</v>
      </c>
      <c r="F41" s="31">
        <f>SUM(G41:H41)</f>
        <v>677</v>
      </c>
      <c r="G41" s="31">
        <v>326</v>
      </c>
      <c r="H41" s="104">
        <v>351</v>
      </c>
    </row>
    <row r="42" spans="1:8" ht="15" customHeight="1">
      <c r="A42" s="111" t="s">
        <v>356</v>
      </c>
      <c r="B42" s="31">
        <f t="shared" si="5"/>
        <v>600</v>
      </c>
      <c r="C42" s="31">
        <v>302</v>
      </c>
      <c r="D42" s="31">
        <v>298</v>
      </c>
      <c r="E42" s="31">
        <v>895</v>
      </c>
      <c r="F42" s="31">
        <f t="shared" si="6"/>
        <v>598</v>
      </c>
      <c r="G42" s="31">
        <v>301</v>
      </c>
      <c r="H42" s="104">
        <v>297</v>
      </c>
    </row>
    <row r="43" spans="1:8" ht="15" customHeight="1">
      <c r="A43" s="111" t="s">
        <v>357</v>
      </c>
      <c r="B43" s="31">
        <f aca="true" t="shared" si="7" ref="B43:B50">SUM(C43:D43)</f>
        <v>541</v>
      </c>
      <c r="C43" s="31">
        <v>301</v>
      </c>
      <c r="D43" s="31">
        <v>240</v>
      </c>
      <c r="E43" s="31">
        <v>1010</v>
      </c>
      <c r="F43" s="31">
        <f aca="true" t="shared" si="8" ref="F43:F50">SUM(G43:H43)</f>
        <v>541</v>
      </c>
      <c r="G43" s="31">
        <v>301</v>
      </c>
      <c r="H43" s="104">
        <v>240</v>
      </c>
    </row>
    <row r="44" spans="1:8" s="7" customFormat="1" ht="15" customHeight="1">
      <c r="A44" s="111" t="s">
        <v>358</v>
      </c>
      <c r="B44" s="31">
        <f t="shared" si="7"/>
        <v>543</v>
      </c>
      <c r="C44" s="31">
        <v>293</v>
      </c>
      <c r="D44" s="31">
        <v>250</v>
      </c>
      <c r="E44" s="31">
        <v>994</v>
      </c>
      <c r="F44" s="31">
        <f t="shared" si="8"/>
        <v>543</v>
      </c>
      <c r="G44" s="31">
        <v>293</v>
      </c>
      <c r="H44" s="104">
        <v>250</v>
      </c>
    </row>
    <row r="45" spans="1:8" s="7" customFormat="1" ht="15" customHeight="1">
      <c r="A45" s="111" t="s">
        <v>359</v>
      </c>
      <c r="B45" s="31">
        <f t="shared" si="7"/>
        <v>580</v>
      </c>
      <c r="C45" s="31">
        <v>308</v>
      </c>
      <c r="D45" s="31">
        <v>272</v>
      </c>
      <c r="E45" s="31">
        <v>1085</v>
      </c>
      <c r="F45" s="31">
        <f t="shared" si="8"/>
        <v>580</v>
      </c>
      <c r="G45" s="31">
        <v>308</v>
      </c>
      <c r="H45" s="104">
        <v>272</v>
      </c>
    </row>
    <row r="46" spans="1:8" s="7" customFormat="1" ht="15" customHeight="1">
      <c r="A46" s="111" t="s">
        <v>490</v>
      </c>
      <c r="B46" s="31">
        <f t="shared" si="7"/>
        <v>506</v>
      </c>
      <c r="C46" s="31">
        <v>280</v>
      </c>
      <c r="D46" s="31">
        <v>226</v>
      </c>
      <c r="E46" s="31">
        <v>1107</v>
      </c>
      <c r="F46" s="31">
        <f t="shared" si="8"/>
        <v>506</v>
      </c>
      <c r="G46" s="31">
        <v>280</v>
      </c>
      <c r="H46" s="104">
        <v>226</v>
      </c>
    </row>
    <row r="47" spans="1:8" s="145" customFormat="1" ht="15" customHeight="1">
      <c r="A47" s="308" t="s">
        <v>535</v>
      </c>
      <c r="B47" s="31">
        <f t="shared" si="7"/>
        <v>524</v>
      </c>
      <c r="C47" s="333">
        <v>265</v>
      </c>
      <c r="D47" s="333">
        <v>259</v>
      </c>
      <c r="E47" s="333">
        <v>1186</v>
      </c>
      <c r="F47" s="31">
        <f t="shared" si="8"/>
        <v>524</v>
      </c>
      <c r="G47" s="333">
        <v>265</v>
      </c>
      <c r="H47" s="339">
        <v>259</v>
      </c>
    </row>
    <row r="48" spans="1:8" s="7" customFormat="1" ht="15" customHeight="1">
      <c r="A48" s="308" t="s">
        <v>531</v>
      </c>
      <c r="B48" s="333">
        <f t="shared" si="7"/>
        <v>500</v>
      </c>
      <c r="C48" s="333">
        <v>245</v>
      </c>
      <c r="D48" s="333">
        <v>255</v>
      </c>
      <c r="E48" s="333">
        <v>1237</v>
      </c>
      <c r="F48" s="333">
        <f>SUM(G48:H48)</f>
        <v>500</v>
      </c>
      <c r="G48" s="333">
        <v>245</v>
      </c>
      <c r="H48" s="339">
        <v>255</v>
      </c>
    </row>
    <row r="49" spans="1:8" s="7" customFormat="1" ht="15" customHeight="1">
      <c r="A49" s="308" t="s">
        <v>582</v>
      </c>
      <c r="B49" s="333">
        <f t="shared" si="7"/>
        <v>443</v>
      </c>
      <c r="C49" s="333">
        <v>238</v>
      </c>
      <c r="D49" s="333">
        <v>205</v>
      </c>
      <c r="E49" s="333">
        <v>1086</v>
      </c>
      <c r="F49" s="333">
        <f>SUM(G49:H49)</f>
        <v>442</v>
      </c>
      <c r="G49" s="333">
        <v>238</v>
      </c>
      <c r="H49" s="339">
        <v>204</v>
      </c>
    </row>
    <row r="50" spans="1:8" s="145" customFormat="1" ht="15" customHeight="1">
      <c r="A50" s="321" t="s">
        <v>600</v>
      </c>
      <c r="B50" s="337">
        <f t="shared" si="7"/>
        <v>407</v>
      </c>
      <c r="C50" s="337">
        <v>221</v>
      </c>
      <c r="D50" s="337">
        <v>186</v>
      </c>
      <c r="E50" s="337">
        <v>1072</v>
      </c>
      <c r="F50" s="337">
        <f t="shared" si="8"/>
        <v>407</v>
      </c>
      <c r="G50" s="337">
        <v>221</v>
      </c>
      <c r="H50" s="342">
        <v>186</v>
      </c>
    </row>
    <row r="51" ht="13.5" customHeight="1">
      <c r="A51" s="7" t="s">
        <v>29</v>
      </c>
    </row>
  </sheetData>
  <sheetProtection/>
  <mergeCells count="5">
    <mergeCell ref="A1:H1"/>
    <mergeCell ref="A3:A4"/>
    <mergeCell ref="B3:D3"/>
    <mergeCell ref="F3:H3"/>
    <mergeCell ref="E3:E4"/>
  </mergeCells>
  <printOptions/>
  <pageMargins left="0.5905511811023623" right="0.5905511811023623" top="0.7874015748031497" bottom="0.7874015748031497" header="0.5118110236220472" footer="0.5118110236220472"/>
  <pageSetup horizontalDpi="600" verticalDpi="600" orientation="portrait" paperSize="9" r:id="rId1"/>
  <ignoredErrors>
    <ignoredError sqref="B6:B15 B16:B19" formulaRange="1"/>
  </ignoredErrors>
</worksheet>
</file>

<file path=xl/worksheets/sheet7.xml><?xml version="1.0" encoding="utf-8"?>
<worksheet xmlns="http://schemas.openxmlformats.org/spreadsheetml/2006/main" xmlns:r="http://schemas.openxmlformats.org/officeDocument/2006/relationships">
  <dimension ref="A1:AH51"/>
  <sheetViews>
    <sheetView showGridLines="0" zoomScalePageLayoutView="0" workbookViewId="0" topLeftCell="A1">
      <pane xSplit="1" ySplit="4" topLeftCell="B5" activePane="bottomRight" state="frozen"/>
      <selection pane="topLeft" activeCell="A1" sqref="A1:T1"/>
      <selection pane="topRight" activeCell="A1" sqref="A1:T1"/>
      <selection pane="bottomLeft" activeCell="A1" sqref="A1:T1"/>
      <selection pane="bottomRight" activeCell="A1" sqref="A1:T1"/>
    </sheetView>
  </sheetViews>
  <sheetFormatPr defaultColWidth="9.00390625" defaultRowHeight="13.5" customHeight="1"/>
  <cols>
    <col min="1" max="1" width="15.625" style="4" customWidth="1"/>
    <col min="2" max="13" width="6.375" style="4" customWidth="1"/>
    <col min="14" max="16384" width="9.00390625" style="4" customWidth="1"/>
  </cols>
  <sheetData>
    <row r="1" spans="1:13" ht="19.5" customHeight="1">
      <c r="A1" s="435" t="s">
        <v>220</v>
      </c>
      <c r="B1" s="435"/>
      <c r="C1" s="435"/>
      <c r="D1" s="435"/>
      <c r="E1" s="435"/>
      <c r="F1" s="435"/>
      <c r="G1" s="435"/>
      <c r="H1" s="435"/>
      <c r="I1" s="435"/>
      <c r="J1" s="435"/>
      <c r="K1" s="435"/>
      <c r="L1" s="435"/>
      <c r="M1" s="435"/>
    </row>
    <row r="2" spans="1:13" ht="13.5" customHeight="1">
      <c r="A2" s="105" t="s">
        <v>24</v>
      </c>
      <c r="B2" s="105"/>
      <c r="C2" s="105"/>
      <c r="D2" s="105"/>
      <c r="E2" s="105"/>
      <c r="F2" s="105"/>
      <c r="G2" s="105"/>
      <c r="H2" s="105"/>
      <c r="I2" s="105"/>
      <c r="J2" s="105"/>
      <c r="K2" s="105"/>
      <c r="L2" s="105"/>
      <c r="M2" s="105"/>
    </row>
    <row r="3" spans="1:13" ht="15" customHeight="1">
      <c r="A3" s="420" t="s">
        <v>125</v>
      </c>
      <c r="B3" s="497" t="s">
        <v>141</v>
      </c>
      <c r="C3" s="500" t="s">
        <v>131</v>
      </c>
      <c r="D3" s="500"/>
      <c r="E3" s="500"/>
      <c r="F3" s="500"/>
      <c r="G3" s="500"/>
      <c r="H3" s="500"/>
      <c r="I3" s="500"/>
      <c r="J3" s="500"/>
      <c r="K3" s="500"/>
      <c r="L3" s="500"/>
      <c r="M3" s="498" t="s">
        <v>132</v>
      </c>
    </row>
    <row r="4" spans="1:13" ht="21" customHeight="1">
      <c r="A4" s="422"/>
      <c r="B4" s="429"/>
      <c r="C4" s="8" t="s">
        <v>20</v>
      </c>
      <c r="D4" s="154" t="s">
        <v>21</v>
      </c>
      <c r="E4" s="148" t="s">
        <v>146</v>
      </c>
      <c r="F4" s="148" t="s">
        <v>147</v>
      </c>
      <c r="G4" s="148" t="s">
        <v>148</v>
      </c>
      <c r="H4" s="148" t="s">
        <v>149</v>
      </c>
      <c r="I4" s="148" t="s">
        <v>150</v>
      </c>
      <c r="J4" s="8" t="s">
        <v>22</v>
      </c>
      <c r="K4" s="148" t="s">
        <v>151</v>
      </c>
      <c r="L4" s="8" t="s">
        <v>17</v>
      </c>
      <c r="M4" s="499"/>
    </row>
    <row r="5" spans="1:13" ht="13.5" customHeight="1">
      <c r="A5" s="155" t="s">
        <v>152</v>
      </c>
      <c r="B5" s="35"/>
      <c r="C5" s="35"/>
      <c r="D5" s="35"/>
      <c r="E5" s="35"/>
      <c r="F5" s="35"/>
      <c r="G5" s="35"/>
      <c r="H5" s="35"/>
      <c r="I5" s="35"/>
      <c r="J5" s="35"/>
      <c r="K5" s="35"/>
      <c r="L5" s="35"/>
      <c r="M5" s="103"/>
    </row>
    <row r="6" spans="1:13" ht="15" customHeight="1">
      <c r="A6" s="111" t="s">
        <v>343</v>
      </c>
      <c r="B6" s="31">
        <f>SUM(C6,M6)</f>
        <v>6</v>
      </c>
      <c r="C6" s="31">
        <f>SUM(D6:L6)</f>
        <v>6</v>
      </c>
      <c r="D6" s="31">
        <v>3</v>
      </c>
      <c r="E6" s="31">
        <v>2</v>
      </c>
      <c r="F6" s="44">
        <v>0</v>
      </c>
      <c r="G6" s="44">
        <v>1</v>
      </c>
      <c r="H6" s="44">
        <v>0</v>
      </c>
      <c r="I6" s="44">
        <v>0</v>
      </c>
      <c r="J6" s="44">
        <v>0</v>
      </c>
      <c r="K6" s="44">
        <v>0</v>
      </c>
      <c r="L6" s="44">
        <v>0</v>
      </c>
      <c r="M6" s="104">
        <v>0</v>
      </c>
    </row>
    <row r="7" spans="1:13" ht="15" customHeight="1">
      <c r="A7" s="111" t="s">
        <v>344</v>
      </c>
      <c r="B7" s="31">
        <f aca="true" t="shared" si="0" ref="B7:B19">SUM(C7,M7)</f>
        <v>5</v>
      </c>
      <c r="C7" s="31">
        <f aca="true" t="shared" si="1" ref="C7:C19">SUM(D7:L7)</f>
        <v>5</v>
      </c>
      <c r="D7" s="31">
        <v>5</v>
      </c>
      <c r="E7" s="31">
        <v>0</v>
      </c>
      <c r="F7" s="44">
        <v>0</v>
      </c>
      <c r="G7" s="44">
        <v>0</v>
      </c>
      <c r="H7" s="44">
        <v>0</v>
      </c>
      <c r="I7" s="44">
        <v>0</v>
      </c>
      <c r="J7" s="44">
        <v>0</v>
      </c>
      <c r="K7" s="44">
        <v>0</v>
      </c>
      <c r="L7" s="44">
        <v>0</v>
      </c>
      <c r="M7" s="104">
        <v>0</v>
      </c>
    </row>
    <row r="8" spans="1:13" ht="15" customHeight="1">
      <c r="A8" s="111" t="s">
        <v>345</v>
      </c>
      <c r="B8" s="31">
        <f t="shared" si="0"/>
        <v>1</v>
      </c>
      <c r="C8" s="31">
        <f t="shared" si="1"/>
        <v>1</v>
      </c>
      <c r="D8" s="31">
        <v>0</v>
      </c>
      <c r="E8" s="31">
        <v>1</v>
      </c>
      <c r="F8" s="44">
        <v>0</v>
      </c>
      <c r="G8" s="44">
        <v>0</v>
      </c>
      <c r="H8" s="44">
        <v>0</v>
      </c>
      <c r="I8" s="44">
        <v>0</v>
      </c>
      <c r="J8" s="44">
        <v>0</v>
      </c>
      <c r="K8" s="44">
        <v>0</v>
      </c>
      <c r="L8" s="44">
        <v>0</v>
      </c>
      <c r="M8" s="104">
        <v>0</v>
      </c>
    </row>
    <row r="9" spans="1:13" ht="15" customHeight="1">
      <c r="A9" s="111" t="s">
        <v>346</v>
      </c>
      <c r="B9" s="31">
        <f t="shared" si="0"/>
        <v>1</v>
      </c>
      <c r="C9" s="31">
        <f t="shared" si="1"/>
        <v>0</v>
      </c>
      <c r="D9" s="31">
        <v>0</v>
      </c>
      <c r="E9" s="31">
        <v>0</v>
      </c>
      <c r="F9" s="44">
        <v>0</v>
      </c>
      <c r="G9" s="44">
        <v>0</v>
      </c>
      <c r="H9" s="44">
        <v>0</v>
      </c>
      <c r="I9" s="44">
        <v>0</v>
      </c>
      <c r="J9" s="44">
        <v>0</v>
      </c>
      <c r="K9" s="44">
        <v>0</v>
      </c>
      <c r="L9" s="44">
        <v>0</v>
      </c>
      <c r="M9" s="104">
        <v>1</v>
      </c>
    </row>
    <row r="10" spans="1:13" ht="15" customHeight="1">
      <c r="A10" s="111" t="s">
        <v>347</v>
      </c>
      <c r="B10" s="31">
        <f t="shared" si="0"/>
        <v>1</v>
      </c>
      <c r="C10" s="31">
        <f t="shared" si="1"/>
        <v>1</v>
      </c>
      <c r="D10" s="31">
        <v>1</v>
      </c>
      <c r="E10" s="31">
        <v>0</v>
      </c>
      <c r="F10" s="44">
        <v>0</v>
      </c>
      <c r="G10" s="44">
        <v>0</v>
      </c>
      <c r="H10" s="44">
        <v>0</v>
      </c>
      <c r="I10" s="44">
        <v>0</v>
      </c>
      <c r="J10" s="44">
        <v>0</v>
      </c>
      <c r="K10" s="44">
        <v>0</v>
      </c>
      <c r="L10" s="44">
        <v>0</v>
      </c>
      <c r="M10" s="104">
        <v>0</v>
      </c>
    </row>
    <row r="11" spans="1:13" ht="15" customHeight="1">
      <c r="A11" s="111" t="s">
        <v>348</v>
      </c>
      <c r="B11" s="31">
        <f t="shared" si="0"/>
        <v>0</v>
      </c>
      <c r="C11" s="31">
        <f t="shared" si="1"/>
        <v>0</v>
      </c>
      <c r="D11" s="31">
        <v>0</v>
      </c>
      <c r="E11" s="31">
        <v>0</v>
      </c>
      <c r="F11" s="44">
        <v>0</v>
      </c>
      <c r="G11" s="44">
        <v>0</v>
      </c>
      <c r="H11" s="44">
        <v>0</v>
      </c>
      <c r="I11" s="44">
        <v>0</v>
      </c>
      <c r="J11" s="44">
        <v>0</v>
      </c>
      <c r="K11" s="44">
        <v>0</v>
      </c>
      <c r="L11" s="44">
        <v>0</v>
      </c>
      <c r="M11" s="104">
        <v>0</v>
      </c>
    </row>
    <row r="12" spans="1:34" ht="15" customHeight="1">
      <c r="A12" s="111" t="s">
        <v>349</v>
      </c>
      <c r="B12" s="31">
        <f t="shared" si="0"/>
        <v>0</v>
      </c>
      <c r="C12" s="31">
        <f t="shared" si="1"/>
        <v>0</v>
      </c>
      <c r="D12" s="31">
        <v>0</v>
      </c>
      <c r="E12" s="31">
        <v>0</v>
      </c>
      <c r="F12" s="44">
        <v>0</v>
      </c>
      <c r="G12" s="44">
        <v>0</v>
      </c>
      <c r="H12" s="44">
        <v>0</v>
      </c>
      <c r="I12" s="44">
        <v>0</v>
      </c>
      <c r="J12" s="44">
        <v>0</v>
      </c>
      <c r="K12" s="44">
        <v>0</v>
      </c>
      <c r="L12" s="44">
        <v>0</v>
      </c>
      <c r="M12" s="104">
        <v>0</v>
      </c>
      <c r="N12" s="7"/>
      <c r="O12" s="7"/>
      <c r="P12" s="7"/>
      <c r="Q12" s="7"/>
      <c r="R12" s="7"/>
      <c r="S12" s="7"/>
      <c r="T12" s="7"/>
      <c r="U12" s="7"/>
      <c r="V12" s="7"/>
      <c r="W12" s="7"/>
      <c r="X12" s="7"/>
      <c r="Y12" s="7"/>
      <c r="Z12" s="7"/>
      <c r="AA12" s="7"/>
      <c r="AB12" s="7"/>
      <c r="AC12" s="7"/>
      <c r="AD12" s="7"/>
      <c r="AE12" s="7"/>
      <c r="AF12" s="7"/>
      <c r="AG12" s="7"/>
      <c r="AH12" s="7"/>
    </row>
    <row r="13" spans="1:34" ht="15" customHeight="1">
      <c r="A13" s="111" t="s">
        <v>350</v>
      </c>
      <c r="B13" s="31">
        <f t="shared" si="0"/>
        <v>0</v>
      </c>
      <c r="C13" s="31">
        <f t="shared" si="1"/>
        <v>0</v>
      </c>
      <c r="D13" s="31">
        <v>0</v>
      </c>
      <c r="E13" s="31">
        <v>0</v>
      </c>
      <c r="F13" s="44">
        <v>0</v>
      </c>
      <c r="G13" s="44">
        <v>0</v>
      </c>
      <c r="H13" s="44">
        <v>0</v>
      </c>
      <c r="I13" s="44">
        <v>0</v>
      </c>
      <c r="J13" s="44">
        <v>0</v>
      </c>
      <c r="K13" s="44">
        <v>0</v>
      </c>
      <c r="L13" s="44">
        <v>0</v>
      </c>
      <c r="M13" s="104">
        <v>0</v>
      </c>
      <c r="N13" s="7"/>
      <c r="O13" s="7"/>
      <c r="P13" s="7"/>
      <c r="Q13" s="7"/>
      <c r="R13" s="7"/>
      <c r="S13" s="7"/>
      <c r="T13" s="7"/>
      <c r="U13" s="7"/>
      <c r="V13" s="7"/>
      <c r="W13" s="7"/>
      <c r="X13" s="7"/>
      <c r="Y13" s="7"/>
      <c r="Z13" s="7"/>
      <c r="AA13" s="7"/>
      <c r="AB13" s="7"/>
      <c r="AC13" s="7"/>
      <c r="AD13" s="7"/>
      <c r="AE13" s="7"/>
      <c r="AF13" s="7"/>
      <c r="AG13" s="7"/>
      <c r="AH13" s="7"/>
    </row>
    <row r="14" spans="1:34" ht="15" customHeight="1">
      <c r="A14" s="111" t="s">
        <v>351</v>
      </c>
      <c r="B14" s="31">
        <f t="shared" si="0"/>
        <v>2</v>
      </c>
      <c r="C14" s="31">
        <f t="shared" si="1"/>
        <v>2</v>
      </c>
      <c r="D14" s="31">
        <v>1</v>
      </c>
      <c r="E14" s="31">
        <v>0</v>
      </c>
      <c r="F14" s="44">
        <v>0</v>
      </c>
      <c r="G14" s="44">
        <v>0</v>
      </c>
      <c r="H14" s="44">
        <v>0</v>
      </c>
      <c r="I14" s="44">
        <v>0</v>
      </c>
      <c r="J14" s="44">
        <v>1</v>
      </c>
      <c r="K14" s="44">
        <v>0</v>
      </c>
      <c r="L14" s="44">
        <v>0</v>
      </c>
      <c r="M14" s="104">
        <v>0</v>
      </c>
      <c r="N14" s="7"/>
      <c r="O14" s="7"/>
      <c r="P14" s="7"/>
      <c r="Q14" s="7"/>
      <c r="R14" s="7"/>
      <c r="S14" s="7"/>
      <c r="T14" s="7"/>
      <c r="U14" s="7"/>
      <c r="V14" s="7"/>
      <c r="W14" s="7"/>
      <c r="X14" s="7"/>
      <c r="Y14" s="7"/>
      <c r="Z14" s="7"/>
      <c r="AA14" s="7"/>
      <c r="AB14" s="7"/>
      <c r="AC14" s="7"/>
      <c r="AD14" s="7"/>
      <c r="AE14" s="7"/>
      <c r="AF14" s="7"/>
      <c r="AG14" s="7"/>
      <c r="AH14" s="7"/>
    </row>
    <row r="15" spans="1:34" ht="15" customHeight="1">
      <c r="A15" s="111" t="s">
        <v>352</v>
      </c>
      <c r="B15" s="31">
        <f t="shared" si="0"/>
        <v>0</v>
      </c>
      <c r="C15" s="31">
        <f t="shared" si="1"/>
        <v>0</v>
      </c>
      <c r="D15" s="31">
        <v>0</v>
      </c>
      <c r="E15" s="31">
        <v>0</v>
      </c>
      <c r="F15" s="44">
        <v>0</v>
      </c>
      <c r="G15" s="44">
        <v>0</v>
      </c>
      <c r="H15" s="44">
        <v>0</v>
      </c>
      <c r="I15" s="44">
        <v>0</v>
      </c>
      <c r="J15" s="44">
        <v>0</v>
      </c>
      <c r="K15" s="44">
        <v>0</v>
      </c>
      <c r="L15" s="44">
        <v>0</v>
      </c>
      <c r="M15" s="104">
        <v>0</v>
      </c>
      <c r="N15" s="7"/>
      <c r="O15" s="7"/>
      <c r="P15" s="7"/>
      <c r="Q15" s="7"/>
      <c r="R15" s="7"/>
      <c r="S15" s="7"/>
      <c r="T15" s="7"/>
      <c r="U15" s="7"/>
      <c r="V15" s="7"/>
      <c r="W15" s="7"/>
      <c r="X15" s="7"/>
      <c r="Y15" s="7"/>
      <c r="Z15" s="7"/>
      <c r="AA15" s="7"/>
      <c r="AB15" s="7"/>
      <c r="AC15" s="7"/>
      <c r="AD15" s="7"/>
      <c r="AE15" s="7"/>
      <c r="AF15" s="7"/>
      <c r="AG15" s="7"/>
      <c r="AH15" s="7"/>
    </row>
    <row r="16" spans="1:34" ht="15" customHeight="1">
      <c r="A16" s="111" t="s">
        <v>353</v>
      </c>
      <c r="B16" s="31">
        <f>SUM(C16,M16)</f>
        <v>0</v>
      </c>
      <c r="C16" s="31">
        <f>SUM(D16:L16)</f>
        <v>0</v>
      </c>
      <c r="D16" s="31">
        <v>0</v>
      </c>
      <c r="E16" s="31">
        <v>0</v>
      </c>
      <c r="F16" s="31">
        <v>0</v>
      </c>
      <c r="G16" s="31">
        <v>0</v>
      </c>
      <c r="H16" s="31">
        <v>0</v>
      </c>
      <c r="I16" s="31">
        <v>0</v>
      </c>
      <c r="J16" s="31">
        <v>0</v>
      </c>
      <c r="K16" s="31">
        <v>0</v>
      </c>
      <c r="L16" s="31">
        <v>0</v>
      </c>
      <c r="M16" s="104">
        <v>0</v>
      </c>
      <c r="N16" s="7"/>
      <c r="O16" s="7"/>
      <c r="P16" s="7"/>
      <c r="Q16" s="7"/>
      <c r="R16" s="7"/>
      <c r="S16" s="7"/>
      <c r="T16" s="7"/>
      <c r="U16" s="7"/>
      <c r="V16" s="7"/>
      <c r="W16" s="7"/>
      <c r="X16" s="7"/>
      <c r="Y16" s="7"/>
      <c r="Z16" s="7"/>
      <c r="AA16" s="7"/>
      <c r="AB16" s="7"/>
      <c r="AC16" s="7"/>
      <c r="AD16" s="7"/>
      <c r="AE16" s="7"/>
      <c r="AF16" s="7"/>
      <c r="AG16" s="7"/>
      <c r="AH16" s="7"/>
    </row>
    <row r="17" spans="1:34" ht="15" customHeight="1">
      <c r="A17" s="111" t="s">
        <v>354</v>
      </c>
      <c r="B17" s="31">
        <f>SUM(C17,M17)</f>
        <v>0</v>
      </c>
      <c r="C17" s="31">
        <f>SUM(D17:L17)</f>
        <v>0</v>
      </c>
      <c r="D17" s="31">
        <v>0</v>
      </c>
      <c r="E17" s="31">
        <v>0</v>
      </c>
      <c r="F17" s="31">
        <v>0</v>
      </c>
      <c r="G17" s="31">
        <v>0</v>
      </c>
      <c r="H17" s="31">
        <v>0</v>
      </c>
      <c r="I17" s="31">
        <v>0</v>
      </c>
      <c r="J17" s="31">
        <v>0</v>
      </c>
      <c r="K17" s="31">
        <v>0</v>
      </c>
      <c r="L17" s="31">
        <v>0</v>
      </c>
      <c r="M17" s="104">
        <v>0</v>
      </c>
      <c r="N17" s="7"/>
      <c r="O17" s="7"/>
      <c r="P17" s="7"/>
      <c r="Q17" s="7"/>
      <c r="R17" s="7"/>
      <c r="S17" s="7"/>
      <c r="T17" s="7"/>
      <c r="U17" s="7"/>
      <c r="V17" s="7"/>
      <c r="W17" s="7"/>
      <c r="X17" s="7"/>
      <c r="Y17" s="7"/>
      <c r="Z17" s="7"/>
      <c r="AA17" s="7"/>
      <c r="AB17" s="7"/>
      <c r="AC17" s="7"/>
      <c r="AD17" s="7"/>
      <c r="AE17" s="7"/>
      <c r="AF17" s="7"/>
      <c r="AG17" s="7"/>
      <c r="AH17" s="7"/>
    </row>
    <row r="18" spans="1:13" s="7" customFormat="1" ht="15" customHeight="1">
      <c r="A18" s="111" t="s">
        <v>355</v>
      </c>
      <c r="B18" s="31">
        <f>SUM(C18,M18)</f>
        <v>0</v>
      </c>
      <c r="C18" s="31">
        <f>SUM(D18:L18)</f>
        <v>0</v>
      </c>
      <c r="D18" s="31">
        <v>0</v>
      </c>
      <c r="E18" s="31">
        <v>0</v>
      </c>
      <c r="F18" s="31">
        <v>0</v>
      </c>
      <c r="G18" s="31">
        <v>0</v>
      </c>
      <c r="H18" s="31">
        <v>0</v>
      </c>
      <c r="I18" s="31">
        <v>0</v>
      </c>
      <c r="J18" s="31">
        <v>0</v>
      </c>
      <c r="K18" s="31">
        <v>0</v>
      </c>
      <c r="L18" s="31">
        <v>0</v>
      </c>
      <c r="M18" s="104">
        <v>0</v>
      </c>
    </row>
    <row r="19" spans="1:34" ht="15" customHeight="1">
      <c r="A19" s="111" t="s">
        <v>356</v>
      </c>
      <c r="B19" s="31">
        <f t="shared" si="0"/>
        <v>0</v>
      </c>
      <c r="C19" s="31">
        <f t="shared" si="1"/>
        <v>0</v>
      </c>
      <c r="D19" s="31">
        <v>0</v>
      </c>
      <c r="E19" s="31">
        <v>0</v>
      </c>
      <c r="F19" s="31">
        <v>0</v>
      </c>
      <c r="G19" s="31">
        <v>0</v>
      </c>
      <c r="H19" s="31">
        <v>0</v>
      </c>
      <c r="I19" s="31">
        <v>0</v>
      </c>
      <c r="J19" s="31">
        <v>0</v>
      </c>
      <c r="K19" s="31">
        <v>0</v>
      </c>
      <c r="L19" s="31">
        <v>0</v>
      </c>
      <c r="M19" s="104">
        <v>0</v>
      </c>
      <c r="N19" s="7"/>
      <c r="O19" s="7"/>
      <c r="P19" s="7"/>
      <c r="Q19" s="7"/>
      <c r="R19" s="7"/>
      <c r="S19" s="7"/>
      <c r="T19" s="7"/>
      <c r="U19" s="7"/>
      <c r="V19" s="7"/>
      <c r="W19" s="7"/>
      <c r="X19" s="7"/>
      <c r="Y19" s="7"/>
      <c r="Z19" s="7"/>
      <c r="AA19" s="7"/>
      <c r="AB19" s="7"/>
      <c r="AC19" s="7"/>
      <c r="AD19" s="7"/>
      <c r="AE19" s="7"/>
      <c r="AF19" s="7"/>
      <c r="AG19" s="7"/>
      <c r="AH19" s="7"/>
    </row>
    <row r="20" spans="1:34" ht="15" customHeight="1">
      <c r="A20" s="111" t="s">
        <v>357</v>
      </c>
      <c r="B20" s="31">
        <f aca="true" t="shared" si="2" ref="B20:B27">SUM(C20,M20)</f>
        <v>0</v>
      </c>
      <c r="C20" s="31">
        <f aca="true" t="shared" si="3" ref="C20:C27">SUM(D20:L20)</f>
        <v>0</v>
      </c>
      <c r="D20" s="31">
        <v>0</v>
      </c>
      <c r="E20" s="31">
        <v>0</v>
      </c>
      <c r="F20" s="31">
        <v>0</v>
      </c>
      <c r="G20" s="31">
        <v>0</v>
      </c>
      <c r="H20" s="31">
        <v>0</v>
      </c>
      <c r="I20" s="31">
        <v>0</v>
      </c>
      <c r="J20" s="31">
        <v>0</v>
      </c>
      <c r="K20" s="31">
        <v>0</v>
      </c>
      <c r="L20" s="31">
        <v>0</v>
      </c>
      <c r="M20" s="104">
        <v>0</v>
      </c>
      <c r="N20" s="7"/>
      <c r="O20" s="7"/>
      <c r="P20" s="7"/>
      <c r="Q20" s="7"/>
      <c r="R20" s="7"/>
      <c r="S20" s="7"/>
      <c r="T20" s="7"/>
      <c r="U20" s="7"/>
      <c r="V20" s="7"/>
      <c r="W20" s="7"/>
      <c r="X20" s="7"/>
      <c r="Y20" s="7"/>
      <c r="Z20" s="7"/>
      <c r="AA20" s="7"/>
      <c r="AB20" s="7"/>
      <c r="AC20" s="7"/>
      <c r="AD20" s="7"/>
      <c r="AE20" s="7"/>
      <c r="AF20" s="7"/>
      <c r="AG20" s="7"/>
      <c r="AH20" s="7"/>
    </row>
    <row r="21" spans="1:13" s="7" customFormat="1" ht="15" customHeight="1">
      <c r="A21" s="111" t="s">
        <v>358</v>
      </c>
      <c r="B21" s="31">
        <f t="shared" si="2"/>
        <v>0</v>
      </c>
      <c r="C21" s="31">
        <f t="shared" si="3"/>
        <v>0</v>
      </c>
      <c r="D21" s="31">
        <v>0</v>
      </c>
      <c r="E21" s="31">
        <v>0</v>
      </c>
      <c r="F21" s="31">
        <v>0</v>
      </c>
      <c r="G21" s="31">
        <v>0</v>
      </c>
      <c r="H21" s="31">
        <v>0</v>
      </c>
      <c r="I21" s="31">
        <v>0</v>
      </c>
      <c r="J21" s="31">
        <v>0</v>
      </c>
      <c r="K21" s="31">
        <v>0</v>
      </c>
      <c r="L21" s="31">
        <v>0</v>
      </c>
      <c r="M21" s="104">
        <v>0</v>
      </c>
    </row>
    <row r="22" spans="1:13" s="7" customFormat="1" ht="15" customHeight="1">
      <c r="A22" s="111" t="s">
        <v>359</v>
      </c>
      <c r="B22" s="31">
        <f t="shared" si="2"/>
        <v>0</v>
      </c>
      <c r="C22" s="31">
        <f t="shared" si="3"/>
        <v>0</v>
      </c>
      <c r="D22" s="31">
        <v>0</v>
      </c>
      <c r="E22" s="31">
        <v>0</v>
      </c>
      <c r="F22" s="31">
        <v>0</v>
      </c>
      <c r="G22" s="31">
        <v>0</v>
      </c>
      <c r="H22" s="31">
        <v>0</v>
      </c>
      <c r="I22" s="31">
        <v>0</v>
      </c>
      <c r="J22" s="31">
        <v>0</v>
      </c>
      <c r="K22" s="31">
        <v>0</v>
      </c>
      <c r="L22" s="31">
        <v>0</v>
      </c>
      <c r="M22" s="104">
        <v>0</v>
      </c>
    </row>
    <row r="23" spans="1:13" s="7" customFormat="1" ht="15" customHeight="1">
      <c r="A23" s="111" t="s">
        <v>490</v>
      </c>
      <c r="B23" s="31">
        <f t="shared" si="2"/>
        <v>0</v>
      </c>
      <c r="C23" s="31">
        <f t="shared" si="3"/>
        <v>0</v>
      </c>
      <c r="D23" s="31">
        <v>0</v>
      </c>
      <c r="E23" s="31">
        <v>0</v>
      </c>
      <c r="F23" s="31">
        <v>0</v>
      </c>
      <c r="G23" s="31">
        <v>0</v>
      </c>
      <c r="H23" s="31">
        <v>0</v>
      </c>
      <c r="I23" s="31">
        <v>0</v>
      </c>
      <c r="J23" s="31">
        <v>0</v>
      </c>
      <c r="K23" s="31">
        <v>0</v>
      </c>
      <c r="L23" s="31">
        <v>0</v>
      </c>
      <c r="M23" s="104">
        <v>0</v>
      </c>
    </row>
    <row r="24" spans="1:13" s="145" customFormat="1" ht="15" customHeight="1">
      <c r="A24" s="308" t="s">
        <v>535</v>
      </c>
      <c r="B24" s="333">
        <f t="shared" si="2"/>
        <v>0</v>
      </c>
      <c r="C24" s="333">
        <f t="shared" si="3"/>
        <v>0</v>
      </c>
      <c r="D24" s="333">
        <v>0</v>
      </c>
      <c r="E24" s="333">
        <v>0</v>
      </c>
      <c r="F24" s="333">
        <v>0</v>
      </c>
      <c r="G24" s="333">
        <v>0</v>
      </c>
      <c r="H24" s="333">
        <v>0</v>
      </c>
      <c r="I24" s="333">
        <v>0</v>
      </c>
      <c r="J24" s="333">
        <v>0</v>
      </c>
      <c r="K24" s="333">
        <v>0</v>
      </c>
      <c r="L24" s="333">
        <v>0</v>
      </c>
      <c r="M24" s="339">
        <v>0</v>
      </c>
    </row>
    <row r="25" spans="1:13" s="145" customFormat="1" ht="15" customHeight="1">
      <c r="A25" s="308" t="s">
        <v>531</v>
      </c>
      <c r="B25" s="333">
        <f>SUM(C25,M25)</f>
        <v>0</v>
      </c>
      <c r="C25" s="333">
        <f>SUM(D25:L25)</f>
        <v>0</v>
      </c>
      <c r="D25" s="333">
        <v>0</v>
      </c>
      <c r="E25" s="333">
        <v>0</v>
      </c>
      <c r="F25" s="333">
        <v>0</v>
      </c>
      <c r="G25" s="333">
        <v>0</v>
      </c>
      <c r="H25" s="333">
        <v>0</v>
      </c>
      <c r="I25" s="333">
        <v>0</v>
      </c>
      <c r="J25" s="333">
        <v>0</v>
      </c>
      <c r="K25" s="333">
        <v>0</v>
      </c>
      <c r="L25" s="333">
        <v>0</v>
      </c>
      <c r="M25" s="339">
        <v>0</v>
      </c>
    </row>
    <row r="26" spans="1:13" s="7" customFormat="1" ht="15" customHeight="1">
      <c r="A26" s="308" t="s">
        <v>582</v>
      </c>
      <c r="B26" s="333">
        <f>SUM(C26,M26)</f>
        <v>0</v>
      </c>
      <c r="C26" s="333">
        <f>SUM(D26:L26)</f>
        <v>0</v>
      </c>
      <c r="D26" s="333">
        <v>0</v>
      </c>
      <c r="E26" s="333">
        <v>0</v>
      </c>
      <c r="F26" s="333">
        <v>0</v>
      </c>
      <c r="G26" s="333">
        <v>0</v>
      </c>
      <c r="H26" s="333">
        <v>0</v>
      </c>
      <c r="I26" s="333">
        <v>0</v>
      </c>
      <c r="J26" s="333">
        <v>0</v>
      </c>
      <c r="K26" s="333">
        <v>0</v>
      </c>
      <c r="L26" s="333">
        <v>0</v>
      </c>
      <c r="M26" s="339">
        <v>0</v>
      </c>
    </row>
    <row r="27" spans="1:13" s="145" customFormat="1" ht="15" customHeight="1">
      <c r="A27" s="305" t="s">
        <v>600</v>
      </c>
      <c r="B27" s="340">
        <f t="shared" si="2"/>
        <v>0</v>
      </c>
      <c r="C27" s="340">
        <f t="shared" si="3"/>
        <v>0</v>
      </c>
      <c r="D27" s="340">
        <v>0</v>
      </c>
      <c r="E27" s="340">
        <v>0</v>
      </c>
      <c r="F27" s="340">
        <v>0</v>
      </c>
      <c r="G27" s="340">
        <v>0</v>
      </c>
      <c r="H27" s="340">
        <v>0</v>
      </c>
      <c r="I27" s="340">
        <v>0</v>
      </c>
      <c r="J27" s="340">
        <v>0</v>
      </c>
      <c r="K27" s="340">
        <v>0</v>
      </c>
      <c r="L27" s="340">
        <v>0</v>
      </c>
      <c r="M27" s="341">
        <v>0</v>
      </c>
    </row>
    <row r="28" spans="1:13" ht="13.5" customHeight="1">
      <c r="A28" s="156" t="s">
        <v>23</v>
      </c>
      <c r="B28" s="31"/>
      <c r="C28" s="31"/>
      <c r="D28" s="31"/>
      <c r="E28" s="31"/>
      <c r="F28" s="31"/>
      <c r="G28" s="31"/>
      <c r="H28" s="31"/>
      <c r="I28" s="31"/>
      <c r="J28" s="31"/>
      <c r="K28" s="31"/>
      <c r="L28" s="31"/>
      <c r="M28" s="32"/>
    </row>
    <row r="29" spans="1:13" ht="15" customHeight="1">
      <c r="A29" s="111" t="s">
        <v>343</v>
      </c>
      <c r="B29" s="31">
        <f aca="true" t="shared" si="4" ref="B29:B44">SUM(C29,M29)</f>
        <v>746</v>
      </c>
      <c r="C29" s="31">
        <f aca="true" t="shared" si="5" ref="C29:C44">SUM(D29:L29)</f>
        <v>684</v>
      </c>
      <c r="D29" s="31">
        <v>525</v>
      </c>
      <c r="E29" s="31">
        <v>87</v>
      </c>
      <c r="F29" s="31">
        <v>3</v>
      </c>
      <c r="G29" s="31">
        <v>42</v>
      </c>
      <c r="H29" s="31">
        <v>0</v>
      </c>
      <c r="I29" s="31">
        <v>1</v>
      </c>
      <c r="J29" s="31">
        <v>2</v>
      </c>
      <c r="K29" s="31">
        <v>9</v>
      </c>
      <c r="L29" s="31">
        <v>15</v>
      </c>
      <c r="M29" s="32">
        <v>62</v>
      </c>
    </row>
    <row r="30" spans="1:13" ht="15" customHeight="1">
      <c r="A30" s="111" t="s">
        <v>344</v>
      </c>
      <c r="B30" s="31">
        <f t="shared" si="4"/>
        <v>709</v>
      </c>
      <c r="C30" s="31">
        <f t="shared" si="5"/>
        <v>658</v>
      </c>
      <c r="D30" s="31">
        <v>498</v>
      </c>
      <c r="E30" s="31">
        <v>110</v>
      </c>
      <c r="F30" s="31">
        <v>1</v>
      </c>
      <c r="G30" s="31">
        <v>20</v>
      </c>
      <c r="H30" s="31">
        <v>0</v>
      </c>
      <c r="I30" s="31">
        <v>1</v>
      </c>
      <c r="J30" s="31">
        <v>3</v>
      </c>
      <c r="K30" s="31">
        <v>18</v>
      </c>
      <c r="L30" s="31">
        <v>7</v>
      </c>
      <c r="M30" s="32">
        <v>51</v>
      </c>
    </row>
    <row r="31" spans="1:13" ht="15" customHeight="1">
      <c r="A31" s="111" t="s">
        <v>345</v>
      </c>
      <c r="B31" s="31">
        <f t="shared" si="4"/>
        <v>650</v>
      </c>
      <c r="C31" s="31">
        <f t="shared" si="5"/>
        <v>612</v>
      </c>
      <c r="D31" s="31">
        <v>437</v>
      </c>
      <c r="E31" s="31">
        <v>112</v>
      </c>
      <c r="F31" s="31">
        <v>2</v>
      </c>
      <c r="G31" s="31">
        <v>24</v>
      </c>
      <c r="H31" s="31">
        <v>0</v>
      </c>
      <c r="I31" s="31">
        <v>1</v>
      </c>
      <c r="J31" s="31">
        <v>3</v>
      </c>
      <c r="K31" s="31">
        <v>22</v>
      </c>
      <c r="L31" s="31">
        <v>11</v>
      </c>
      <c r="M31" s="32">
        <v>38</v>
      </c>
    </row>
    <row r="32" spans="1:13" ht="15" customHeight="1">
      <c r="A32" s="111" t="s">
        <v>346</v>
      </c>
      <c r="B32" s="31">
        <f t="shared" si="4"/>
        <v>619</v>
      </c>
      <c r="C32" s="31">
        <f t="shared" si="5"/>
        <v>552</v>
      </c>
      <c r="D32" s="31">
        <v>402</v>
      </c>
      <c r="E32" s="31">
        <v>93</v>
      </c>
      <c r="F32" s="31">
        <v>0</v>
      </c>
      <c r="G32" s="31">
        <v>21</v>
      </c>
      <c r="H32" s="31">
        <v>0</v>
      </c>
      <c r="I32" s="31">
        <v>6</v>
      </c>
      <c r="J32" s="31">
        <v>1</v>
      </c>
      <c r="K32" s="31">
        <v>23</v>
      </c>
      <c r="L32" s="31">
        <v>6</v>
      </c>
      <c r="M32" s="32">
        <v>67</v>
      </c>
    </row>
    <row r="33" spans="1:13" ht="15" customHeight="1">
      <c r="A33" s="111" t="s">
        <v>347</v>
      </c>
      <c r="B33" s="31">
        <f t="shared" si="4"/>
        <v>593</v>
      </c>
      <c r="C33" s="31">
        <f t="shared" si="5"/>
        <v>532</v>
      </c>
      <c r="D33" s="31">
        <v>401</v>
      </c>
      <c r="E33" s="31">
        <v>67</v>
      </c>
      <c r="F33" s="31">
        <v>1</v>
      </c>
      <c r="G33" s="31">
        <v>30</v>
      </c>
      <c r="H33" s="31">
        <v>0</v>
      </c>
      <c r="I33" s="31">
        <v>4</v>
      </c>
      <c r="J33" s="31">
        <v>4</v>
      </c>
      <c r="K33" s="31">
        <v>17</v>
      </c>
      <c r="L33" s="31">
        <v>8</v>
      </c>
      <c r="M33" s="32">
        <v>61</v>
      </c>
    </row>
    <row r="34" spans="1:13" ht="15" customHeight="1">
      <c r="A34" s="111" t="s">
        <v>348</v>
      </c>
      <c r="B34" s="31">
        <f t="shared" si="4"/>
        <v>614</v>
      </c>
      <c r="C34" s="31">
        <f t="shared" si="5"/>
        <v>522</v>
      </c>
      <c r="D34" s="31">
        <v>380</v>
      </c>
      <c r="E34" s="31">
        <v>97</v>
      </c>
      <c r="F34" s="31">
        <v>1</v>
      </c>
      <c r="G34" s="31">
        <v>22</v>
      </c>
      <c r="H34" s="31">
        <v>2</v>
      </c>
      <c r="I34" s="31">
        <v>2</v>
      </c>
      <c r="J34" s="31">
        <v>2</v>
      </c>
      <c r="K34" s="31">
        <v>5</v>
      </c>
      <c r="L34" s="31">
        <v>11</v>
      </c>
      <c r="M34" s="32">
        <v>92</v>
      </c>
    </row>
    <row r="35" spans="1:13" s="7" customFormat="1" ht="15" customHeight="1">
      <c r="A35" s="111" t="s">
        <v>349</v>
      </c>
      <c r="B35" s="31">
        <f t="shared" si="4"/>
        <v>640</v>
      </c>
      <c r="C35" s="31">
        <f t="shared" si="5"/>
        <v>530</v>
      </c>
      <c r="D35" s="31">
        <v>367</v>
      </c>
      <c r="E35" s="31">
        <v>99</v>
      </c>
      <c r="F35" s="31">
        <v>2</v>
      </c>
      <c r="G35" s="31">
        <v>25</v>
      </c>
      <c r="H35" s="31">
        <v>1</v>
      </c>
      <c r="I35" s="31">
        <v>0</v>
      </c>
      <c r="J35" s="31">
        <v>2</v>
      </c>
      <c r="K35" s="31">
        <v>16</v>
      </c>
      <c r="L35" s="31">
        <v>18</v>
      </c>
      <c r="M35" s="32">
        <v>110</v>
      </c>
    </row>
    <row r="36" spans="1:13" s="7" customFormat="1" ht="15" customHeight="1">
      <c r="A36" s="111" t="s">
        <v>350</v>
      </c>
      <c r="B36" s="31">
        <f t="shared" si="4"/>
        <v>625</v>
      </c>
      <c r="C36" s="31">
        <f t="shared" si="5"/>
        <v>528</v>
      </c>
      <c r="D36" s="31">
        <v>358</v>
      </c>
      <c r="E36" s="31">
        <v>111</v>
      </c>
      <c r="F36" s="31">
        <v>1</v>
      </c>
      <c r="G36" s="31">
        <v>23</v>
      </c>
      <c r="H36" s="31">
        <v>0</v>
      </c>
      <c r="I36" s="31">
        <v>2</v>
      </c>
      <c r="J36" s="31">
        <v>2</v>
      </c>
      <c r="K36" s="31">
        <v>10</v>
      </c>
      <c r="L36" s="31">
        <v>21</v>
      </c>
      <c r="M36" s="32">
        <v>97</v>
      </c>
    </row>
    <row r="37" spans="1:13" s="7" customFormat="1" ht="15" customHeight="1">
      <c r="A37" s="111" t="s">
        <v>351</v>
      </c>
      <c r="B37" s="31">
        <f t="shared" si="4"/>
        <v>577</v>
      </c>
      <c r="C37" s="31">
        <f t="shared" si="5"/>
        <v>457</v>
      </c>
      <c r="D37" s="31">
        <v>320</v>
      </c>
      <c r="E37" s="31">
        <v>76</v>
      </c>
      <c r="F37" s="31">
        <v>3</v>
      </c>
      <c r="G37" s="31">
        <v>29</v>
      </c>
      <c r="H37" s="31">
        <v>0</v>
      </c>
      <c r="I37" s="31">
        <v>0</v>
      </c>
      <c r="J37" s="31">
        <v>3</v>
      </c>
      <c r="K37" s="31">
        <v>7</v>
      </c>
      <c r="L37" s="31">
        <v>19</v>
      </c>
      <c r="M37" s="32">
        <v>120</v>
      </c>
    </row>
    <row r="38" spans="1:13" s="7" customFormat="1" ht="15" customHeight="1">
      <c r="A38" s="111" t="s">
        <v>352</v>
      </c>
      <c r="B38" s="31">
        <f t="shared" si="4"/>
        <v>451</v>
      </c>
      <c r="C38" s="31">
        <f t="shared" si="5"/>
        <v>392</v>
      </c>
      <c r="D38" s="31">
        <v>278</v>
      </c>
      <c r="E38" s="31">
        <v>57</v>
      </c>
      <c r="F38" s="31">
        <v>1</v>
      </c>
      <c r="G38" s="31">
        <v>27</v>
      </c>
      <c r="H38" s="31">
        <v>0</v>
      </c>
      <c r="I38" s="31">
        <v>0</v>
      </c>
      <c r="J38" s="31">
        <v>4</v>
      </c>
      <c r="K38" s="31">
        <v>7</v>
      </c>
      <c r="L38" s="31">
        <v>18</v>
      </c>
      <c r="M38" s="32">
        <v>59</v>
      </c>
    </row>
    <row r="39" spans="1:34" ht="15" customHeight="1">
      <c r="A39" s="111" t="s">
        <v>353</v>
      </c>
      <c r="B39" s="31">
        <f t="shared" si="4"/>
        <v>508</v>
      </c>
      <c r="C39" s="31">
        <f t="shared" si="5"/>
        <v>454</v>
      </c>
      <c r="D39" s="31">
        <v>340</v>
      </c>
      <c r="E39" s="31">
        <v>67</v>
      </c>
      <c r="F39" s="44">
        <v>0</v>
      </c>
      <c r="G39" s="44">
        <v>22</v>
      </c>
      <c r="H39" s="44">
        <v>0</v>
      </c>
      <c r="I39" s="44">
        <v>1</v>
      </c>
      <c r="J39" s="44">
        <v>3</v>
      </c>
      <c r="K39" s="44">
        <v>6</v>
      </c>
      <c r="L39" s="44">
        <v>15</v>
      </c>
      <c r="M39" s="104">
        <v>54</v>
      </c>
      <c r="N39" s="7"/>
      <c r="O39" s="7"/>
      <c r="P39" s="7"/>
      <c r="Q39" s="7"/>
      <c r="R39" s="7"/>
      <c r="S39" s="7"/>
      <c r="T39" s="7"/>
      <c r="U39" s="7"/>
      <c r="V39" s="7"/>
      <c r="W39" s="7"/>
      <c r="X39" s="7"/>
      <c r="Y39" s="7"/>
      <c r="Z39" s="7"/>
      <c r="AA39" s="7"/>
      <c r="AB39" s="7"/>
      <c r="AC39" s="7"/>
      <c r="AD39" s="7"/>
      <c r="AE39" s="7"/>
      <c r="AF39" s="7"/>
      <c r="AG39" s="7"/>
      <c r="AH39" s="7"/>
    </row>
    <row r="40" spans="1:34" ht="15" customHeight="1">
      <c r="A40" s="111" t="s">
        <v>354</v>
      </c>
      <c r="B40" s="31">
        <f t="shared" si="4"/>
        <v>477</v>
      </c>
      <c r="C40" s="31">
        <f t="shared" si="5"/>
        <v>438</v>
      </c>
      <c r="D40" s="31">
        <v>333</v>
      </c>
      <c r="E40" s="31">
        <v>66</v>
      </c>
      <c r="F40" s="44">
        <v>2</v>
      </c>
      <c r="G40" s="44">
        <v>13</v>
      </c>
      <c r="H40" s="44">
        <v>0</v>
      </c>
      <c r="I40" s="44">
        <v>3</v>
      </c>
      <c r="J40" s="44">
        <v>2</v>
      </c>
      <c r="K40" s="44">
        <v>7</v>
      </c>
      <c r="L40" s="44">
        <v>12</v>
      </c>
      <c r="M40" s="104">
        <v>39</v>
      </c>
      <c r="N40" s="7"/>
      <c r="O40" s="7"/>
      <c r="P40" s="7"/>
      <c r="Q40" s="7"/>
      <c r="R40" s="7"/>
      <c r="S40" s="7"/>
      <c r="T40" s="7"/>
      <c r="U40" s="7"/>
      <c r="V40" s="7"/>
      <c r="W40" s="7"/>
      <c r="X40" s="7"/>
      <c r="Y40" s="7"/>
      <c r="Z40" s="7"/>
      <c r="AA40" s="7"/>
      <c r="AB40" s="7"/>
      <c r="AC40" s="7"/>
      <c r="AD40" s="7"/>
      <c r="AE40" s="7"/>
      <c r="AF40" s="7"/>
      <c r="AG40" s="7"/>
      <c r="AH40" s="7"/>
    </row>
    <row r="41" spans="1:13" s="7" customFormat="1" ht="15" customHeight="1">
      <c r="A41" s="111" t="s">
        <v>355</v>
      </c>
      <c r="B41" s="31">
        <f t="shared" si="4"/>
        <v>677</v>
      </c>
      <c r="C41" s="31">
        <f t="shared" si="5"/>
        <v>614</v>
      </c>
      <c r="D41" s="31">
        <v>474</v>
      </c>
      <c r="E41" s="31">
        <v>86</v>
      </c>
      <c r="F41" s="44">
        <v>1</v>
      </c>
      <c r="G41" s="44">
        <v>16</v>
      </c>
      <c r="H41" s="44">
        <v>1</v>
      </c>
      <c r="I41" s="44">
        <v>0</v>
      </c>
      <c r="J41" s="44">
        <v>3</v>
      </c>
      <c r="K41" s="44">
        <v>15</v>
      </c>
      <c r="L41" s="44">
        <v>18</v>
      </c>
      <c r="M41" s="104">
        <v>63</v>
      </c>
    </row>
    <row r="42" spans="1:34" ht="15" customHeight="1">
      <c r="A42" s="111" t="s">
        <v>356</v>
      </c>
      <c r="B42" s="31">
        <f t="shared" si="4"/>
        <v>598</v>
      </c>
      <c r="C42" s="31">
        <f t="shared" si="5"/>
        <v>551</v>
      </c>
      <c r="D42" s="31">
        <v>396</v>
      </c>
      <c r="E42" s="31">
        <v>100</v>
      </c>
      <c r="F42" s="44">
        <v>0</v>
      </c>
      <c r="G42" s="44">
        <v>24</v>
      </c>
      <c r="H42" s="44">
        <v>2</v>
      </c>
      <c r="I42" s="44">
        <v>2</v>
      </c>
      <c r="J42" s="44">
        <v>1</v>
      </c>
      <c r="K42" s="44">
        <v>12</v>
      </c>
      <c r="L42" s="44">
        <v>14</v>
      </c>
      <c r="M42" s="104">
        <v>47</v>
      </c>
      <c r="N42" s="7"/>
      <c r="O42" s="7"/>
      <c r="P42" s="7"/>
      <c r="Q42" s="7"/>
      <c r="R42" s="7"/>
      <c r="S42" s="7"/>
      <c r="T42" s="7"/>
      <c r="U42" s="7"/>
      <c r="V42" s="7"/>
      <c r="W42" s="7"/>
      <c r="X42" s="7"/>
      <c r="Y42" s="7"/>
      <c r="Z42" s="7"/>
      <c r="AA42" s="7"/>
      <c r="AB42" s="7"/>
      <c r="AC42" s="7"/>
      <c r="AD42" s="7"/>
      <c r="AE42" s="7"/>
      <c r="AF42" s="7"/>
      <c r="AG42" s="7"/>
      <c r="AH42" s="7"/>
    </row>
    <row r="43" spans="1:34" ht="15" customHeight="1">
      <c r="A43" s="111" t="s">
        <v>357</v>
      </c>
      <c r="B43" s="31">
        <f t="shared" si="4"/>
        <v>541</v>
      </c>
      <c r="C43" s="31">
        <f t="shared" si="5"/>
        <v>483</v>
      </c>
      <c r="D43" s="31">
        <v>329</v>
      </c>
      <c r="E43" s="31">
        <v>95</v>
      </c>
      <c r="F43" s="44">
        <v>0</v>
      </c>
      <c r="G43" s="44">
        <v>23</v>
      </c>
      <c r="H43" s="44">
        <v>0</v>
      </c>
      <c r="I43" s="44">
        <v>3</v>
      </c>
      <c r="J43" s="44">
        <v>6</v>
      </c>
      <c r="K43" s="44">
        <v>10</v>
      </c>
      <c r="L43" s="44">
        <v>17</v>
      </c>
      <c r="M43" s="104">
        <v>58</v>
      </c>
      <c r="N43" s="7"/>
      <c r="O43" s="7"/>
      <c r="P43" s="7"/>
      <c r="Q43" s="7"/>
      <c r="R43" s="7"/>
      <c r="S43" s="7"/>
      <c r="T43" s="7"/>
      <c r="U43" s="7"/>
      <c r="V43" s="7"/>
      <c r="W43" s="7"/>
      <c r="X43" s="7"/>
      <c r="Y43" s="7"/>
      <c r="Z43" s="7"/>
      <c r="AA43" s="7"/>
      <c r="AB43" s="7"/>
      <c r="AC43" s="7"/>
      <c r="AD43" s="7"/>
      <c r="AE43" s="7"/>
      <c r="AF43" s="7"/>
      <c r="AG43" s="7"/>
      <c r="AH43" s="7"/>
    </row>
    <row r="44" spans="1:13" s="7" customFormat="1" ht="15" customHeight="1">
      <c r="A44" s="111" t="s">
        <v>358</v>
      </c>
      <c r="B44" s="31">
        <f t="shared" si="4"/>
        <v>543</v>
      </c>
      <c r="C44" s="31">
        <f t="shared" si="5"/>
        <v>493</v>
      </c>
      <c r="D44" s="31">
        <v>318</v>
      </c>
      <c r="E44" s="31">
        <v>108</v>
      </c>
      <c r="F44" s="44">
        <v>0</v>
      </c>
      <c r="G44" s="44">
        <v>29</v>
      </c>
      <c r="H44" s="44">
        <v>2</v>
      </c>
      <c r="I44" s="44">
        <v>1</v>
      </c>
      <c r="J44" s="44">
        <v>5</v>
      </c>
      <c r="K44" s="44">
        <v>10</v>
      </c>
      <c r="L44" s="44">
        <v>20</v>
      </c>
      <c r="M44" s="104">
        <v>50</v>
      </c>
    </row>
    <row r="45" spans="1:13" s="7" customFormat="1" ht="15" customHeight="1">
      <c r="A45" s="111" t="s">
        <v>359</v>
      </c>
      <c r="B45" s="31">
        <f aca="true" t="shared" si="6" ref="B45:B50">SUM(C45,M45)</f>
        <v>580</v>
      </c>
      <c r="C45" s="31">
        <f aca="true" t="shared" si="7" ref="C45:C50">SUM(D45:L45)</f>
        <v>545</v>
      </c>
      <c r="D45" s="31">
        <v>461</v>
      </c>
      <c r="E45" s="31">
        <v>47</v>
      </c>
      <c r="F45" s="44">
        <v>5</v>
      </c>
      <c r="G45" s="44">
        <v>8</v>
      </c>
      <c r="H45" s="44">
        <v>3</v>
      </c>
      <c r="I45" s="44">
        <v>0</v>
      </c>
      <c r="J45" s="44">
        <v>6</v>
      </c>
      <c r="K45" s="44">
        <v>3</v>
      </c>
      <c r="L45" s="44">
        <v>12</v>
      </c>
      <c r="M45" s="104">
        <v>35</v>
      </c>
    </row>
    <row r="46" spans="1:13" s="7" customFormat="1" ht="15" customHeight="1">
      <c r="A46" s="111" t="s">
        <v>490</v>
      </c>
      <c r="B46" s="31">
        <f t="shared" si="6"/>
        <v>506</v>
      </c>
      <c r="C46" s="31">
        <f t="shared" si="7"/>
        <v>474</v>
      </c>
      <c r="D46" s="31">
        <v>395</v>
      </c>
      <c r="E46" s="31">
        <v>42</v>
      </c>
      <c r="F46" s="44">
        <v>1</v>
      </c>
      <c r="G46" s="44">
        <v>9</v>
      </c>
      <c r="H46" s="44">
        <v>1</v>
      </c>
      <c r="I46" s="44">
        <v>2</v>
      </c>
      <c r="J46" s="44">
        <v>4</v>
      </c>
      <c r="K46" s="44">
        <v>6</v>
      </c>
      <c r="L46" s="44">
        <v>14</v>
      </c>
      <c r="M46" s="104">
        <v>32</v>
      </c>
    </row>
    <row r="47" spans="1:13" s="145" customFormat="1" ht="15" customHeight="1">
      <c r="A47" s="308" t="s">
        <v>535</v>
      </c>
      <c r="B47" s="333">
        <f t="shared" si="6"/>
        <v>524</v>
      </c>
      <c r="C47" s="333">
        <f t="shared" si="7"/>
        <v>494</v>
      </c>
      <c r="D47" s="333">
        <v>415</v>
      </c>
      <c r="E47" s="333">
        <v>51</v>
      </c>
      <c r="F47" s="329">
        <v>0</v>
      </c>
      <c r="G47" s="329">
        <v>5</v>
      </c>
      <c r="H47" s="329">
        <v>0</v>
      </c>
      <c r="I47" s="329">
        <v>0</v>
      </c>
      <c r="J47" s="329">
        <v>4</v>
      </c>
      <c r="K47" s="329">
        <v>5</v>
      </c>
      <c r="L47" s="329">
        <v>14</v>
      </c>
      <c r="M47" s="339">
        <v>30</v>
      </c>
    </row>
    <row r="48" spans="1:13" s="7" customFormat="1" ht="15" customHeight="1">
      <c r="A48" s="308" t="s">
        <v>531</v>
      </c>
      <c r="B48" s="333">
        <f t="shared" si="6"/>
        <v>500</v>
      </c>
      <c r="C48" s="333">
        <f t="shared" si="7"/>
        <v>471</v>
      </c>
      <c r="D48" s="333">
        <v>365</v>
      </c>
      <c r="E48" s="333">
        <v>65</v>
      </c>
      <c r="F48" s="329">
        <v>0</v>
      </c>
      <c r="G48" s="329">
        <v>10</v>
      </c>
      <c r="H48" s="329">
        <v>0</v>
      </c>
      <c r="I48" s="329">
        <v>1</v>
      </c>
      <c r="J48" s="329">
        <v>2</v>
      </c>
      <c r="K48" s="329">
        <v>11</v>
      </c>
      <c r="L48" s="329">
        <v>17</v>
      </c>
      <c r="M48" s="339">
        <v>29</v>
      </c>
    </row>
    <row r="49" spans="1:13" s="7" customFormat="1" ht="15" customHeight="1">
      <c r="A49" s="308" t="s">
        <v>582</v>
      </c>
      <c r="B49" s="333">
        <f t="shared" si="6"/>
        <v>442</v>
      </c>
      <c r="C49" s="333">
        <f t="shared" si="7"/>
        <v>423</v>
      </c>
      <c r="D49" s="333">
        <v>333</v>
      </c>
      <c r="E49" s="333">
        <v>57</v>
      </c>
      <c r="F49" s="329">
        <v>0</v>
      </c>
      <c r="G49" s="329">
        <v>9</v>
      </c>
      <c r="H49" s="329">
        <v>0</v>
      </c>
      <c r="I49" s="329">
        <v>0</v>
      </c>
      <c r="J49" s="329">
        <v>4</v>
      </c>
      <c r="K49" s="329">
        <v>11</v>
      </c>
      <c r="L49" s="329">
        <v>9</v>
      </c>
      <c r="M49" s="339">
        <v>19</v>
      </c>
    </row>
    <row r="50" spans="1:13" s="145" customFormat="1" ht="15" customHeight="1">
      <c r="A50" s="321" t="s">
        <v>600</v>
      </c>
      <c r="B50" s="337">
        <f t="shared" si="6"/>
        <v>408</v>
      </c>
      <c r="C50" s="337">
        <f t="shared" si="7"/>
        <v>400</v>
      </c>
      <c r="D50" s="337">
        <v>330</v>
      </c>
      <c r="E50" s="337">
        <v>42</v>
      </c>
      <c r="F50" s="332">
        <v>0</v>
      </c>
      <c r="G50" s="332">
        <v>7</v>
      </c>
      <c r="H50" s="332">
        <v>0</v>
      </c>
      <c r="I50" s="332">
        <v>1</v>
      </c>
      <c r="J50" s="332">
        <v>1</v>
      </c>
      <c r="K50" s="332">
        <v>10</v>
      </c>
      <c r="L50" s="332">
        <v>9</v>
      </c>
      <c r="M50" s="342">
        <v>8</v>
      </c>
    </row>
    <row r="51" ht="13.5" customHeight="1">
      <c r="A51" s="188" t="s">
        <v>13</v>
      </c>
    </row>
    <row r="52" ht="6" customHeight="1"/>
  </sheetData>
  <sheetProtection/>
  <mergeCells count="5">
    <mergeCell ref="M3:M4"/>
    <mergeCell ref="A1:M1"/>
    <mergeCell ref="A3:A4"/>
    <mergeCell ref="B3:B4"/>
    <mergeCell ref="C3:L3"/>
  </mergeCells>
  <printOptions/>
  <pageMargins left="0.5905511811023623" right="0.5905511811023623" top="0.7874015748031497" bottom="0.7874015748031497" header="0.5118110236220472" footer="0.5118110236220472"/>
  <pageSetup horizontalDpi="600" verticalDpi="600" orientation="portrait" paperSize="9" r:id="rId1"/>
  <ignoredErrors>
    <ignoredError sqref="C6:C15 C16:C19" formulaRange="1"/>
  </ignoredErrors>
</worksheet>
</file>

<file path=xl/worksheets/sheet8.xml><?xml version="1.0" encoding="utf-8"?>
<worksheet xmlns="http://schemas.openxmlformats.org/spreadsheetml/2006/main" xmlns:r="http://schemas.openxmlformats.org/officeDocument/2006/relationships">
  <dimension ref="A1:E28"/>
  <sheetViews>
    <sheetView showGridLines="0" zoomScalePageLayoutView="0" workbookViewId="0" topLeftCell="A1">
      <pane xSplit="1" ySplit="4" topLeftCell="B5" activePane="bottomRight" state="frozen"/>
      <selection pane="topLeft" activeCell="A1" sqref="A1:T1"/>
      <selection pane="topRight" activeCell="A1" sqref="A1:T1"/>
      <selection pane="bottomLeft" activeCell="A1" sqref="A1:T1"/>
      <selection pane="bottomRight" activeCell="A1" sqref="A1:T1"/>
    </sheetView>
  </sheetViews>
  <sheetFormatPr defaultColWidth="9.00390625" defaultRowHeight="13.5" customHeight="1"/>
  <cols>
    <col min="1" max="1" width="15.625" style="124" customWidth="1"/>
    <col min="2" max="5" width="19.00390625" style="124" customWidth="1"/>
    <col min="6" max="16384" width="9.00390625" style="124" customWidth="1"/>
  </cols>
  <sheetData>
    <row r="1" spans="1:5" s="108" customFormat="1" ht="19.5" customHeight="1">
      <c r="A1" s="435" t="s">
        <v>217</v>
      </c>
      <c r="B1" s="435"/>
      <c r="C1" s="435"/>
      <c r="D1" s="435"/>
      <c r="E1" s="435"/>
    </row>
    <row r="2" spans="1:5" s="4" customFormat="1" ht="13.5" customHeight="1">
      <c r="A2" s="7" t="s">
        <v>622</v>
      </c>
      <c r="B2" s="105"/>
      <c r="C2" s="105"/>
      <c r="D2" s="105"/>
      <c r="E2" s="105"/>
    </row>
    <row r="3" spans="1:5" s="4" customFormat="1" ht="13.5" customHeight="1">
      <c r="A3" s="455" t="s">
        <v>208</v>
      </c>
      <c r="B3" s="501" t="s">
        <v>137</v>
      </c>
      <c r="C3" s="501" t="s">
        <v>140</v>
      </c>
      <c r="D3" s="505" t="s">
        <v>138</v>
      </c>
      <c r="E3" s="503" t="s">
        <v>139</v>
      </c>
    </row>
    <row r="4" spans="1:5" s="4" customFormat="1" ht="13.5" customHeight="1">
      <c r="A4" s="457"/>
      <c r="B4" s="502"/>
      <c r="C4" s="502"/>
      <c r="D4" s="506"/>
      <c r="E4" s="504"/>
    </row>
    <row r="5" spans="1:5" s="4" customFormat="1" ht="15" customHeight="1">
      <c r="A5" s="111" t="s">
        <v>343</v>
      </c>
      <c r="B5" s="1">
        <v>5786</v>
      </c>
      <c r="C5" s="1">
        <v>4999</v>
      </c>
      <c r="D5" s="1">
        <v>27926</v>
      </c>
      <c r="E5" s="16">
        <v>3704370</v>
      </c>
    </row>
    <row r="6" spans="1:5" s="4" customFormat="1" ht="15" customHeight="1">
      <c r="A6" s="111" t="s">
        <v>344</v>
      </c>
      <c r="B6" s="1">
        <v>7204</v>
      </c>
      <c r="C6" s="1">
        <v>6460</v>
      </c>
      <c r="D6" s="1">
        <v>31778</v>
      </c>
      <c r="E6" s="16">
        <v>4238517</v>
      </c>
    </row>
    <row r="7" spans="1:5" s="4" customFormat="1" ht="15" customHeight="1">
      <c r="A7" s="111" t="s">
        <v>345</v>
      </c>
      <c r="B7" s="1">
        <v>5851</v>
      </c>
      <c r="C7" s="1">
        <v>5177</v>
      </c>
      <c r="D7" s="1">
        <v>34851</v>
      </c>
      <c r="E7" s="16">
        <v>5285961</v>
      </c>
    </row>
    <row r="8" spans="1:5" s="4" customFormat="1" ht="15" customHeight="1">
      <c r="A8" s="111" t="s">
        <v>346</v>
      </c>
      <c r="B8" s="1">
        <v>5497</v>
      </c>
      <c r="C8" s="1">
        <v>4820</v>
      </c>
      <c r="D8" s="1">
        <v>23783</v>
      </c>
      <c r="E8" s="16">
        <v>2855930</v>
      </c>
    </row>
    <row r="9" spans="1:5" s="4" customFormat="1" ht="15" customHeight="1">
      <c r="A9" s="111" t="s">
        <v>347</v>
      </c>
      <c r="B9" s="1">
        <v>5172</v>
      </c>
      <c r="C9" s="1">
        <v>4421</v>
      </c>
      <c r="D9" s="1">
        <v>19697</v>
      </c>
      <c r="E9" s="16">
        <v>2222206</v>
      </c>
    </row>
    <row r="10" spans="1:5" s="4" customFormat="1" ht="15" customHeight="1">
      <c r="A10" s="111" t="s">
        <v>348</v>
      </c>
      <c r="B10" s="1">
        <v>4984</v>
      </c>
      <c r="C10" s="1">
        <v>4300</v>
      </c>
      <c r="D10" s="1">
        <v>19088</v>
      </c>
      <c r="E10" s="16">
        <v>2113546</v>
      </c>
    </row>
    <row r="11" spans="1:5" s="109" customFormat="1" ht="15" customHeight="1">
      <c r="A11" s="111" t="s">
        <v>349</v>
      </c>
      <c r="B11" s="1">
        <v>5200</v>
      </c>
      <c r="C11" s="1">
        <v>4442</v>
      </c>
      <c r="D11" s="1">
        <v>19811</v>
      </c>
      <c r="E11" s="16">
        <v>2148858</v>
      </c>
    </row>
    <row r="12" spans="1:5" s="109" customFormat="1" ht="15" customHeight="1">
      <c r="A12" s="111" t="s">
        <v>350</v>
      </c>
      <c r="B12" s="1">
        <v>4476</v>
      </c>
      <c r="C12" s="1">
        <v>3889</v>
      </c>
      <c r="D12" s="1">
        <v>18406</v>
      </c>
      <c r="E12" s="16">
        <v>1995323</v>
      </c>
    </row>
    <row r="13" spans="1:5" s="109" customFormat="1" ht="15" customHeight="1">
      <c r="A13" s="111" t="s">
        <v>351</v>
      </c>
      <c r="B13" s="1">
        <v>4811</v>
      </c>
      <c r="C13" s="1">
        <v>4220</v>
      </c>
      <c r="D13" s="1">
        <v>18007</v>
      </c>
      <c r="E13" s="16">
        <v>1991514</v>
      </c>
    </row>
    <row r="14" spans="1:5" s="144" customFormat="1" ht="15" customHeight="1">
      <c r="A14" s="111" t="s">
        <v>352</v>
      </c>
      <c r="B14" s="1">
        <v>4859</v>
      </c>
      <c r="C14" s="1">
        <v>4433</v>
      </c>
      <c r="D14" s="1">
        <v>21475</v>
      </c>
      <c r="E14" s="16">
        <v>2336381</v>
      </c>
    </row>
    <row r="15" spans="1:5" s="4" customFormat="1" ht="15" customHeight="1">
      <c r="A15" s="111" t="s">
        <v>353</v>
      </c>
      <c r="B15" s="1">
        <v>4122</v>
      </c>
      <c r="C15" s="1">
        <v>3755</v>
      </c>
      <c r="D15" s="1">
        <v>18099</v>
      </c>
      <c r="E15" s="16">
        <v>2246517</v>
      </c>
    </row>
    <row r="16" spans="1:5" s="4" customFormat="1" ht="15" customHeight="1">
      <c r="A16" s="111" t="s">
        <v>354</v>
      </c>
      <c r="B16" s="1">
        <v>4074</v>
      </c>
      <c r="C16" s="1">
        <v>3466</v>
      </c>
      <c r="D16" s="1">
        <v>15733</v>
      </c>
      <c r="E16" s="16">
        <v>1927428</v>
      </c>
    </row>
    <row r="17" spans="1:5" s="7" customFormat="1" ht="15" customHeight="1">
      <c r="A17" s="111" t="s">
        <v>355</v>
      </c>
      <c r="B17" s="1">
        <v>3715</v>
      </c>
      <c r="C17" s="1">
        <v>3235</v>
      </c>
      <c r="D17" s="1">
        <v>14335</v>
      </c>
      <c r="E17" s="16">
        <v>1758489</v>
      </c>
    </row>
    <row r="18" spans="1:5" s="4" customFormat="1" ht="15" customHeight="1">
      <c r="A18" s="111" t="s">
        <v>356</v>
      </c>
      <c r="B18" s="1">
        <v>3584</v>
      </c>
      <c r="C18" s="1">
        <v>2964</v>
      </c>
      <c r="D18" s="1">
        <v>13120</v>
      </c>
      <c r="E18" s="16">
        <v>1537152</v>
      </c>
    </row>
    <row r="19" spans="1:5" s="4" customFormat="1" ht="15" customHeight="1">
      <c r="A19" s="111" t="s">
        <v>357</v>
      </c>
      <c r="B19" s="1">
        <v>3317</v>
      </c>
      <c r="C19" s="1">
        <v>2713</v>
      </c>
      <c r="D19" s="1">
        <v>11728</v>
      </c>
      <c r="E19" s="16">
        <v>1364787</v>
      </c>
    </row>
    <row r="20" spans="1:5" s="7" customFormat="1" ht="15" customHeight="1">
      <c r="A20" s="111" t="s">
        <v>358</v>
      </c>
      <c r="B20" s="1">
        <v>3238</v>
      </c>
      <c r="C20" s="1">
        <v>2649</v>
      </c>
      <c r="D20" s="1">
        <v>10791</v>
      </c>
      <c r="E20" s="16">
        <v>1264733</v>
      </c>
    </row>
    <row r="21" spans="1:5" s="7" customFormat="1" ht="15" customHeight="1">
      <c r="A21" s="111" t="s">
        <v>359</v>
      </c>
      <c r="B21" s="1">
        <v>2986</v>
      </c>
      <c r="C21" s="1">
        <v>2437</v>
      </c>
      <c r="D21" s="1">
        <v>10296</v>
      </c>
      <c r="E21" s="16">
        <v>1213031</v>
      </c>
    </row>
    <row r="22" spans="1:5" s="7" customFormat="1" ht="15" customHeight="1">
      <c r="A22" s="111" t="s">
        <v>490</v>
      </c>
      <c r="B22" s="1">
        <v>2980</v>
      </c>
      <c r="C22" s="1">
        <v>2400</v>
      </c>
      <c r="D22" s="1">
        <v>9916</v>
      </c>
      <c r="E22" s="16">
        <v>1181050</v>
      </c>
    </row>
    <row r="23" spans="1:5" s="145" customFormat="1" ht="15" customHeight="1">
      <c r="A23" s="308" t="s">
        <v>535</v>
      </c>
      <c r="B23" s="309">
        <v>2787</v>
      </c>
      <c r="C23" s="309">
        <v>2288</v>
      </c>
      <c r="D23" s="309">
        <v>9928</v>
      </c>
      <c r="E23" s="258">
        <v>1156593</v>
      </c>
    </row>
    <row r="24" spans="1:5" s="7" customFormat="1" ht="15" customHeight="1">
      <c r="A24" s="308" t="s">
        <v>531</v>
      </c>
      <c r="B24" s="309">
        <v>2571</v>
      </c>
      <c r="C24" s="309">
        <v>1988</v>
      </c>
      <c r="D24" s="309">
        <v>8906</v>
      </c>
      <c r="E24" s="258">
        <v>1090836</v>
      </c>
    </row>
    <row r="25" spans="1:5" s="7" customFormat="1" ht="15" customHeight="1">
      <c r="A25" s="308" t="s">
        <v>582</v>
      </c>
      <c r="B25" s="309">
        <v>2642</v>
      </c>
      <c r="C25" s="309">
        <v>2219</v>
      </c>
      <c r="D25" s="309">
        <v>9662</v>
      </c>
      <c r="E25" s="258">
        <v>1378184</v>
      </c>
    </row>
    <row r="26" spans="1:5" s="145" customFormat="1" ht="15" customHeight="1">
      <c r="A26" s="321" t="s">
        <v>600</v>
      </c>
      <c r="B26" s="322">
        <v>2623</v>
      </c>
      <c r="C26" s="322">
        <v>2240</v>
      </c>
      <c r="D26" s="322">
        <v>9660</v>
      </c>
      <c r="E26" s="273">
        <v>1432270</v>
      </c>
    </row>
    <row r="27" spans="1:5" s="187" customFormat="1" ht="13.5" customHeight="1">
      <c r="A27" s="274" t="s">
        <v>13</v>
      </c>
      <c r="B27" s="274"/>
      <c r="C27" s="274"/>
      <c r="D27" s="274"/>
      <c r="E27" s="274"/>
    </row>
    <row r="28" ht="13.5" customHeight="1">
      <c r="A28" s="151"/>
    </row>
  </sheetData>
  <sheetProtection/>
  <mergeCells count="6">
    <mergeCell ref="A3:A4"/>
    <mergeCell ref="A1:E1"/>
    <mergeCell ref="B3:B4"/>
    <mergeCell ref="C3:C4"/>
    <mergeCell ref="E3:E4"/>
    <mergeCell ref="D3:D4"/>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S45"/>
  <sheetViews>
    <sheetView showGridLines="0" zoomScalePageLayoutView="0" workbookViewId="0" topLeftCell="A1">
      <pane xSplit="1" ySplit="2" topLeftCell="B3" activePane="bottomRight" state="frozen"/>
      <selection pane="topLeft" activeCell="A1" sqref="A1:T1"/>
      <selection pane="topRight" activeCell="A1" sqref="A1:T1"/>
      <selection pane="bottomLeft" activeCell="A1" sqref="A1:T1"/>
      <selection pane="bottomRight" activeCell="A1" sqref="A1:J1"/>
    </sheetView>
  </sheetViews>
  <sheetFormatPr defaultColWidth="9.00390625" defaultRowHeight="13.5" customHeight="1"/>
  <cols>
    <col min="1" max="1" width="15.625" style="4" customWidth="1"/>
    <col min="2" max="2" width="8.50390625" style="4" customWidth="1"/>
    <col min="3" max="19" width="8.625" style="4" customWidth="1"/>
    <col min="20" max="16384" width="9.00390625" style="4" customWidth="1"/>
  </cols>
  <sheetData>
    <row r="1" spans="1:19" ht="19.5" customHeight="1">
      <c r="A1" s="435" t="s">
        <v>339</v>
      </c>
      <c r="B1" s="435"/>
      <c r="C1" s="435"/>
      <c r="D1" s="435"/>
      <c r="E1" s="435"/>
      <c r="F1" s="435"/>
      <c r="G1" s="435"/>
      <c r="H1" s="435"/>
      <c r="I1" s="435"/>
      <c r="J1" s="435"/>
      <c r="K1" s="7"/>
      <c r="L1" s="7"/>
      <c r="M1" s="7"/>
      <c r="N1" s="7"/>
      <c r="O1" s="7"/>
      <c r="P1" s="7"/>
      <c r="Q1" s="7"/>
      <c r="R1" s="7"/>
      <c r="S1" s="7"/>
    </row>
    <row r="2" spans="1:19" ht="13.5" customHeight="1">
      <c r="A2" s="7" t="s">
        <v>24</v>
      </c>
      <c r="B2" s="7"/>
      <c r="C2" s="7"/>
      <c r="D2" s="7"/>
      <c r="E2" s="7"/>
      <c r="F2" s="7"/>
      <c r="G2" s="7"/>
      <c r="H2" s="7"/>
      <c r="I2" s="7"/>
      <c r="J2" s="7"/>
      <c r="K2" s="7"/>
      <c r="L2" s="7"/>
      <c r="M2" s="7"/>
      <c r="N2" s="7"/>
      <c r="O2" s="7"/>
      <c r="P2" s="7"/>
      <c r="Q2" s="7"/>
      <c r="R2" s="7"/>
      <c r="S2" s="7"/>
    </row>
    <row r="3" spans="1:19" ht="15" customHeight="1">
      <c r="A3" s="420" t="s">
        <v>125</v>
      </c>
      <c r="B3" s="497" t="s">
        <v>141</v>
      </c>
      <c r="C3" s="507" t="s">
        <v>101</v>
      </c>
      <c r="D3" s="497" t="s">
        <v>153</v>
      </c>
      <c r="E3" s="497" t="s">
        <v>25</v>
      </c>
      <c r="F3" s="497" t="s">
        <v>26</v>
      </c>
      <c r="G3" s="522" t="s">
        <v>154</v>
      </c>
      <c r="H3" s="427" t="s">
        <v>162</v>
      </c>
      <c r="I3" s="427" t="s">
        <v>102</v>
      </c>
      <c r="J3" s="525" t="s">
        <v>161</v>
      </c>
      <c r="K3" s="427" t="s">
        <v>156</v>
      </c>
      <c r="L3" s="507" t="s">
        <v>104</v>
      </c>
      <c r="M3" s="427" t="s">
        <v>103</v>
      </c>
      <c r="N3" s="427" t="s">
        <v>159</v>
      </c>
      <c r="O3" s="427" t="s">
        <v>160</v>
      </c>
      <c r="P3" s="427" t="s">
        <v>155</v>
      </c>
      <c r="Q3" s="507" t="s">
        <v>124</v>
      </c>
      <c r="R3" s="510" t="s">
        <v>158</v>
      </c>
      <c r="S3" s="463" t="s">
        <v>157</v>
      </c>
    </row>
    <row r="4" spans="1:19" ht="15" customHeight="1">
      <c r="A4" s="421"/>
      <c r="B4" s="428"/>
      <c r="C4" s="517"/>
      <c r="D4" s="428"/>
      <c r="E4" s="428"/>
      <c r="F4" s="428"/>
      <c r="G4" s="523"/>
      <c r="H4" s="428"/>
      <c r="I4" s="519"/>
      <c r="J4" s="526"/>
      <c r="K4" s="515"/>
      <c r="L4" s="517"/>
      <c r="M4" s="519"/>
      <c r="N4" s="521"/>
      <c r="O4" s="521"/>
      <c r="P4" s="521"/>
      <c r="Q4" s="508"/>
      <c r="R4" s="511"/>
      <c r="S4" s="513"/>
    </row>
    <row r="5" spans="1:19" ht="15" customHeight="1">
      <c r="A5" s="421"/>
      <c r="B5" s="428"/>
      <c r="C5" s="517"/>
      <c r="D5" s="428"/>
      <c r="E5" s="428"/>
      <c r="F5" s="428"/>
      <c r="G5" s="523"/>
      <c r="H5" s="428"/>
      <c r="I5" s="519"/>
      <c r="J5" s="526"/>
      <c r="K5" s="515"/>
      <c r="L5" s="517"/>
      <c r="M5" s="519"/>
      <c r="N5" s="521"/>
      <c r="O5" s="521"/>
      <c r="P5" s="521"/>
      <c r="Q5" s="508"/>
      <c r="R5" s="511"/>
      <c r="S5" s="513"/>
    </row>
    <row r="6" spans="1:19" ht="15" customHeight="1">
      <c r="A6" s="422"/>
      <c r="B6" s="429"/>
      <c r="C6" s="518"/>
      <c r="D6" s="429"/>
      <c r="E6" s="429"/>
      <c r="F6" s="429"/>
      <c r="G6" s="524"/>
      <c r="H6" s="429"/>
      <c r="I6" s="520"/>
      <c r="J6" s="527"/>
      <c r="K6" s="516"/>
      <c r="L6" s="518"/>
      <c r="M6" s="520"/>
      <c r="N6" s="434"/>
      <c r="O6" s="434"/>
      <c r="P6" s="434"/>
      <c r="Q6" s="509"/>
      <c r="R6" s="512"/>
      <c r="S6" s="514"/>
    </row>
    <row r="7" spans="1:19" ht="15.75" customHeight="1">
      <c r="A7" s="111" t="s">
        <v>375</v>
      </c>
      <c r="B7" s="1"/>
      <c r="C7" s="1"/>
      <c r="D7" s="1"/>
      <c r="E7" s="1"/>
      <c r="F7" s="1"/>
      <c r="G7" s="1"/>
      <c r="H7" s="1"/>
      <c r="I7" s="1"/>
      <c r="J7" s="16"/>
      <c r="K7" s="1"/>
      <c r="L7" s="1"/>
      <c r="M7" s="1"/>
      <c r="N7" s="1"/>
      <c r="O7" s="1"/>
      <c r="P7" s="1"/>
      <c r="Q7" s="1"/>
      <c r="R7" s="1"/>
      <c r="S7" s="16"/>
    </row>
    <row r="8" spans="1:19" ht="15.75" customHeight="1">
      <c r="A8" s="111" t="s">
        <v>27</v>
      </c>
      <c r="B8" s="1">
        <f>SUM(C8:S8)</f>
        <v>14723</v>
      </c>
      <c r="C8" s="1">
        <v>352</v>
      </c>
      <c r="D8" s="1">
        <v>16</v>
      </c>
      <c r="E8" s="1">
        <v>5489</v>
      </c>
      <c r="F8" s="1">
        <v>1558</v>
      </c>
      <c r="G8" s="1">
        <v>1</v>
      </c>
      <c r="H8" s="1">
        <v>0</v>
      </c>
      <c r="I8" s="1">
        <v>0</v>
      </c>
      <c r="J8" s="16">
        <v>926</v>
      </c>
      <c r="K8" s="1">
        <v>2374</v>
      </c>
      <c r="L8" s="1">
        <v>587</v>
      </c>
      <c r="M8" s="1">
        <v>0</v>
      </c>
      <c r="N8" s="1">
        <v>0</v>
      </c>
      <c r="O8" s="1">
        <v>0</v>
      </c>
      <c r="P8" s="1">
        <v>0</v>
      </c>
      <c r="Q8" s="1">
        <v>0</v>
      </c>
      <c r="R8" s="1">
        <v>3223</v>
      </c>
      <c r="S8" s="16">
        <v>197</v>
      </c>
    </row>
    <row r="9" spans="1:19" ht="15.75" customHeight="1">
      <c r="A9" s="111" t="s">
        <v>28</v>
      </c>
      <c r="B9" s="1">
        <f>SUM(C9:S9)</f>
        <v>8361</v>
      </c>
      <c r="C9" s="1">
        <v>75</v>
      </c>
      <c r="D9" s="1">
        <v>16</v>
      </c>
      <c r="E9" s="1">
        <v>5115</v>
      </c>
      <c r="F9" s="1">
        <v>556</v>
      </c>
      <c r="G9" s="1">
        <v>0</v>
      </c>
      <c r="H9" s="1">
        <v>0</v>
      </c>
      <c r="I9" s="1">
        <v>0</v>
      </c>
      <c r="J9" s="16">
        <v>424</v>
      </c>
      <c r="K9" s="1">
        <v>930</v>
      </c>
      <c r="L9" s="1">
        <v>71</v>
      </c>
      <c r="M9" s="1">
        <v>0</v>
      </c>
      <c r="N9" s="1">
        <v>0</v>
      </c>
      <c r="O9" s="1">
        <v>0</v>
      </c>
      <c r="P9" s="1">
        <v>0</v>
      </c>
      <c r="Q9" s="1">
        <v>0</v>
      </c>
      <c r="R9" s="1">
        <v>1020</v>
      </c>
      <c r="S9" s="16">
        <v>154</v>
      </c>
    </row>
    <row r="10" spans="1:19" ht="15.75" customHeight="1">
      <c r="A10" s="111" t="s">
        <v>361</v>
      </c>
      <c r="B10" s="1"/>
      <c r="C10" s="1"/>
      <c r="D10" s="1"/>
      <c r="E10" s="1"/>
      <c r="F10" s="1"/>
      <c r="G10" s="1"/>
      <c r="H10" s="1"/>
      <c r="I10" s="1"/>
      <c r="J10" s="16"/>
      <c r="K10" s="1"/>
      <c r="L10" s="1"/>
      <c r="M10" s="1"/>
      <c r="N10" s="1"/>
      <c r="O10" s="1"/>
      <c r="P10" s="1"/>
      <c r="Q10" s="1"/>
      <c r="R10" s="1"/>
      <c r="S10" s="16"/>
    </row>
    <row r="11" spans="1:19" ht="15.75" customHeight="1">
      <c r="A11" s="111" t="s">
        <v>27</v>
      </c>
      <c r="B11" s="1">
        <f>SUM(C11:S11)</f>
        <v>14379</v>
      </c>
      <c r="C11" s="1">
        <v>355</v>
      </c>
      <c r="D11" s="1">
        <v>5</v>
      </c>
      <c r="E11" s="1">
        <v>5626</v>
      </c>
      <c r="F11" s="1">
        <v>1450</v>
      </c>
      <c r="G11" s="1">
        <v>1</v>
      </c>
      <c r="H11" s="1">
        <v>0</v>
      </c>
      <c r="I11" s="1">
        <v>0</v>
      </c>
      <c r="J11" s="16">
        <v>921</v>
      </c>
      <c r="K11" s="1">
        <v>2127</v>
      </c>
      <c r="L11" s="1">
        <v>702</v>
      </c>
      <c r="M11" s="1">
        <v>0</v>
      </c>
      <c r="N11" s="1">
        <v>0</v>
      </c>
      <c r="O11" s="1">
        <v>0</v>
      </c>
      <c r="P11" s="1">
        <v>0</v>
      </c>
      <c r="Q11" s="1">
        <v>0</v>
      </c>
      <c r="R11" s="1">
        <v>3036</v>
      </c>
      <c r="S11" s="16">
        <v>156</v>
      </c>
    </row>
    <row r="12" spans="1:19" ht="15.75" customHeight="1">
      <c r="A12" s="111" t="s">
        <v>28</v>
      </c>
      <c r="B12" s="1">
        <f>SUM(C12:S12)</f>
        <v>8410</v>
      </c>
      <c r="C12" s="1">
        <v>70</v>
      </c>
      <c r="D12" s="1">
        <v>3</v>
      </c>
      <c r="E12" s="1">
        <v>5174</v>
      </c>
      <c r="F12" s="1">
        <v>571</v>
      </c>
      <c r="G12" s="1">
        <v>1</v>
      </c>
      <c r="H12" s="1">
        <v>0</v>
      </c>
      <c r="I12" s="1">
        <v>0</v>
      </c>
      <c r="J12" s="16">
        <v>386</v>
      </c>
      <c r="K12" s="1">
        <v>856</v>
      </c>
      <c r="L12" s="1">
        <v>89</v>
      </c>
      <c r="M12" s="1">
        <v>0</v>
      </c>
      <c r="N12" s="1">
        <v>0</v>
      </c>
      <c r="O12" s="1">
        <v>0</v>
      </c>
      <c r="P12" s="1">
        <v>0</v>
      </c>
      <c r="Q12" s="1">
        <v>0</v>
      </c>
      <c r="R12" s="1">
        <v>1096</v>
      </c>
      <c r="S12" s="16">
        <v>164</v>
      </c>
    </row>
    <row r="13" spans="1:19" ht="15.75" customHeight="1">
      <c r="A13" s="111" t="s">
        <v>376</v>
      </c>
      <c r="B13" s="1"/>
      <c r="C13" s="1"/>
      <c r="D13" s="1"/>
      <c r="E13" s="1"/>
      <c r="F13" s="1"/>
      <c r="G13" s="1"/>
      <c r="H13" s="1"/>
      <c r="I13" s="1"/>
      <c r="J13" s="16"/>
      <c r="K13" s="1"/>
      <c r="L13" s="1"/>
      <c r="M13" s="1"/>
      <c r="N13" s="1"/>
      <c r="O13" s="1"/>
      <c r="P13" s="1"/>
      <c r="Q13" s="1"/>
      <c r="R13" s="1"/>
      <c r="S13" s="16"/>
    </row>
    <row r="14" spans="1:19" ht="15.75" customHeight="1">
      <c r="A14" s="111" t="s">
        <v>27</v>
      </c>
      <c r="B14" s="1">
        <f>SUM(C14:S14)</f>
        <v>15061</v>
      </c>
      <c r="C14" s="1">
        <v>309</v>
      </c>
      <c r="D14" s="1">
        <v>7</v>
      </c>
      <c r="E14" s="1">
        <v>5398</v>
      </c>
      <c r="F14" s="1">
        <v>1713</v>
      </c>
      <c r="G14" s="1">
        <v>3</v>
      </c>
      <c r="H14" s="1">
        <v>0</v>
      </c>
      <c r="I14" s="1">
        <v>0</v>
      </c>
      <c r="J14" s="16">
        <v>905</v>
      </c>
      <c r="K14" s="1">
        <v>2170</v>
      </c>
      <c r="L14" s="1">
        <v>847</v>
      </c>
      <c r="M14" s="1">
        <v>0</v>
      </c>
      <c r="N14" s="1">
        <v>0</v>
      </c>
      <c r="O14" s="1">
        <v>0</v>
      </c>
      <c r="P14" s="1">
        <v>0</v>
      </c>
      <c r="Q14" s="1">
        <v>0</v>
      </c>
      <c r="R14" s="1">
        <v>3453</v>
      </c>
      <c r="S14" s="16">
        <v>256</v>
      </c>
    </row>
    <row r="15" spans="1:19" ht="15.75" customHeight="1">
      <c r="A15" s="111" t="s">
        <v>28</v>
      </c>
      <c r="B15" s="1">
        <f>SUM(C15:S15)</f>
        <v>8599</v>
      </c>
      <c r="C15" s="1">
        <v>113</v>
      </c>
      <c r="D15" s="1">
        <v>4</v>
      </c>
      <c r="E15" s="1">
        <v>5121</v>
      </c>
      <c r="F15" s="1">
        <v>607</v>
      </c>
      <c r="G15" s="1">
        <v>2</v>
      </c>
      <c r="H15" s="1">
        <v>0</v>
      </c>
      <c r="I15" s="1">
        <v>0</v>
      </c>
      <c r="J15" s="16">
        <v>393</v>
      </c>
      <c r="K15" s="1">
        <v>822</v>
      </c>
      <c r="L15" s="1">
        <v>83</v>
      </c>
      <c r="M15" s="1">
        <v>0</v>
      </c>
      <c r="N15" s="1">
        <v>0</v>
      </c>
      <c r="O15" s="1">
        <v>0</v>
      </c>
      <c r="P15" s="1">
        <v>0</v>
      </c>
      <c r="Q15" s="1">
        <v>0</v>
      </c>
      <c r="R15" s="1">
        <v>1267</v>
      </c>
      <c r="S15" s="16">
        <v>187</v>
      </c>
    </row>
    <row r="16" spans="1:19" ht="15.75" customHeight="1">
      <c r="A16" s="111" t="s">
        <v>377</v>
      </c>
      <c r="B16" s="1"/>
      <c r="C16" s="1"/>
      <c r="D16" s="1"/>
      <c r="E16" s="1"/>
      <c r="F16" s="1"/>
      <c r="G16" s="1"/>
      <c r="H16" s="1"/>
      <c r="I16" s="1"/>
      <c r="J16" s="16"/>
      <c r="K16" s="1"/>
      <c r="L16" s="1"/>
      <c r="M16" s="1"/>
      <c r="N16" s="1"/>
      <c r="O16" s="1"/>
      <c r="P16" s="1"/>
      <c r="Q16" s="1"/>
      <c r="R16" s="1"/>
      <c r="S16" s="16"/>
    </row>
    <row r="17" spans="1:19" ht="15.75" customHeight="1">
      <c r="A17" s="111" t="s">
        <v>27</v>
      </c>
      <c r="B17" s="1">
        <f>SUM(C17:S17)</f>
        <v>15191</v>
      </c>
      <c r="C17" s="1">
        <v>346</v>
      </c>
      <c r="D17" s="1">
        <v>5</v>
      </c>
      <c r="E17" s="1">
        <v>5481</v>
      </c>
      <c r="F17" s="1">
        <v>1423</v>
      </c>
      <c r="G17" s="1">
        <v>3</v>
      </c>
      <c r="H17" s="1">
        <v>0</v>
      </c>
      <c r="I17" s="1">
        <v>0</v>
      </c>
      <c r="J17" s="16">
        <v>929</v>
      </c>
      <c r="K17" s="1">
        <v>2149</v>
      </c>
      <c r="L17" s="1">
        <v>853</v>
      </c>
      <c r="M17" s="1">
        <v>0</v>
      </c>
      <c r="N17" s="1">
        <v>0</v>
      </c>
      <c r="O17" s="1">
        <v>0</v>
      </c>
      <c r="P17" s="1">
        <v>0</v>
      </c>
      <c r="Q17" s="1">
        <v>0</v>
      </c>
      <c r="R17" s="1">
        <v>3842</v>
      </c>
      <c r="S17" s="16">
        <v>160</v>
      </c>
    </row>
    <row r="18" spans="1:19" ht="15.75" customHeight="1">
      <c r="A18" s="111" t="s">
        <v>28</v>
      </c>
      <c r="B18" s="1">
        <f>SUM(C18:S18)</f>
        <v>8661</v>
      </c>
      <c r="C18" s="1">
        <v>93</v>
      </c>
      <c r="D18" s="1">
        <v>1</v>
      </c>
      <c r="E18" s="1">
        <v>5196</v>
      </c>
      <c r="F18" s="1">
        <v>680</v>
      </c>
      <c r="G18" s="1">
        <v>1</v>
      </c>
      <c r="H18" s="1">
        <v>0</v>
      </c>
      <c r="I18" s="1">
        <v>0</v>
      </c>
      <c r="J18" s="16">
        <v>416</v>
      </c>
      <c r="K18" s="1">
        <v>811</v>
      </c>
      <c r="L18" s="1">
        <v>74</v>
      </c>
      <c r="M18" s="1">
        <v>0</v>
      </c>
      <c r="N18" s="1">
        <v>0</v>
      </c>
      <c r="O18" s="1">
        <v>0</v>
      </c>
      <c r="P18" s="1">
        <v>0</v>
      </c>
      <c r="Q18" s="1">
        <v>0</v>
      </c>
      <c r="R18" s="1">
        <v>1260</v>
      </c>
      <c r="S18" s="16">
        <v>129</v>
      </c>
    </row>
    <row r="19" spans="1:19" ht="15.75" customHeight="1">
      <c r="A19" s="111" t="s">
        <v>362</v>
      </c>
      <c r="B19" s="1"/>
      <c r="C19" s="1"/>
      <c r="D19" s="1"/>
      <c r="E19" s="1"/>
      <c r="F19" s="1"/>
      <c r="G19" s="1"/>
      <c r="H19" s="1"/>
      <c r="I19" s="1"/>
      <c r="J19" s="16"/>
      <c r="K19" s="1"/>
      <c r="L19" s="1"/>
      <c r="M19" s="1"/>
      <c r="N19" s="1"/>
      <c r="O19" s="1"/>
      <c r="P19" s="1"/>
      <c r="Q19" s="1"/>
      <c r="R19" s="1"/>
      <c r="S19" s="16"/>
    </row>
    <row r="20" spans="1:19" ht="15.75" customHeight="1">
      <c r="A20" s="111" t="s">
        <v>27</v>
      </c>
      <c r="B20" s="1">
        <f>SUM(C20:S20)</f>
        <v>15126</v>
      </c>
      <c r="C20" s="1">
        <v>277</v>
      </c>
      <c r="D20" s="1">
        <v>9</v>
      </c>
      <c r="E20" s="1">
        <v>5367</v>
      </c>
      <c r="F20" s="1">
        <v>1393</v>
      </c>
      <c r="G20" s="1">
        <v>3</v>
      </c>
      <c r="H20" s="1">
        <v>0</v>
      </c>
      <c r="I20" s="1">
        <v>0</v>
      </c>
      <c r="J20" s="16">
        <v>1100</v>
      </c>
      <c r="K20" s="1">
        <v>2048</v>
      </c>
      <c r="L20" s="1">
        <v>652</v>
      </c>
      <c r="M20" s="1">
        <v>0</v>
      </c>
      <c r="N20" s="1">
        <v>0</v>
      </c>
      <c r="O20" s="1">
        <v>0</v>
      </c>
      <c r="P20" s="1">
        <v>0</v>
      </c>
      <c r="Q20" s="1">
        <v>0</v>
      </c>
      <c r="R20" s="1">
        <v>4140</v>
      </c>
      <c r="S20" s="16">
        <v>137</v>
      </c>
    </row>
    <row r="21" spans="1:19" ht="15.75" customHeight="1">
      <c r="A21" s="111" t="s">
        <v>28</v>
      </c>
      <c r="B21" s="1">
        <f>SUM(C21:S21)</f>
        <v>8694</v>
      </c>
      <c r="C21" s="1">
        <v>113</v>
      </c>
      <c r="D21" s="1">
        <v>6</v>
      </c>
      <c r="E21" s="1">
        <v>5060</v>
      </c>
      <c r="F21" s="1">
        <v>616</v>
      </c>
      <c r="G21" s="1">
        <v>2</v>
      </c>
      <c r="H21" s="1">
        <v>0</v>
      </c>
      <c r="I21" s="1">
        <v>0</v>
      </c>
      <c r="J21" s="16">
        <v>449</v>
      </c>
      <c r="K21" s="1">
        <v>823</v>
      </c>
      <c r="L21" s="1">
        <v>89</v>
      </c>
      <c r="M21" s="1">
        <v>0</v>
      </c>
      <c r="N21" s="1">
        <v>0</v>
      </c>
      <c r="O21" s="1">
        <v>0</v>
      </c>
      <c r="P21" s="1">
        <v>0</v>
      </c>
      <c r="Q21" s="1">
        <v>0</v>
      </c>
      <c r="R21" s="1">
        <v>1414</v>
      </c>
      <c r="S21" s="16">
        <v>122</v>
      </c>
    </row>
    <row r="22" spans="1:19" ht="15.75" customHeight="1">
      <c r="A22" s="111" t="s">
        <v>378</v>
      </c>
      <c r="B22" s="1"/>
      <c r="C22" s="1"/>
      <c r="D22" s="1"/>
      <c r="E22" s="1"/>
      <c r="F22" s="1"/>
      <c r="G22" s="1"/>
      <c r="H22" s="1"/>
      <c r="I22" s="1"/>
      <c r="J22" s="16"/>
      <c r="K22" s="1"/>
      <c r="L22" s="1"/>
      <c r="M22" s="1"/>
      <c r="N22" s="1"/>
      <c r="O22" s="1"/>
      <c r="P22" s="1"/>
      <c r="Q22" s="1"/>
      <c r="R22" s="1"/>
      <c r="S22" s="16"/>
    </row>
    <row r="23" spans="1:19" ht="15.75" customHeight="1">
      <c r="A23" s="111" t="s">
        <v>27</v>
      </c>
      <c r="B23" s="1">
        <f>SUM(C23:S23)</f>
        <v>13735</v>
      </c>
      <c r="C23" s="1">
        <v>234</v>
      </c>
      <c r="D23" s="1">
        <v>0</v>
      </c>
      <c r="E23" s="1">
        <v>5140</v>
      </c>
      <c r="F23" s="1">
        <v>1116</v>
      </c>
      <c r="G23" s="1">
        <v>1</v>
      </c>
      <c r="H23" s="1">
        <v>214</v>
      </c>
      <c r="I23" s="1">
        <v>806</v>
      </c>
      <c r="J23" s="16">
        <v>0</v>
      </c>
      <c r="K23" s="1">
        <v>1547</v>
      </c>
      <c r="L23" s="1">
        <v>603</v>
      </c>
      <c r="M23" s="1">
        <v>718</v>
      </c>
      <c r="N23" s="1">
        <v>1335</v>
      </c>
      <c r="O23" s="1">
        <v>68</v>
      </c>
      <c r="P23" s="1">
        <v>32</v>
      </c>
      <c r="Q23" s="1">
        <v>1762</v>
      </c>
      <c r="R23" s="1">
        <v>0</v>
      </c>
      <c r="S23" s="16">
        <v>159</v>
      </c>
    </row>
    <row r="24" spans="1:19" ht="15.75" customHeight="1">
      <c r="A24" s="111" t="s">
        <v>28</v>
      </c>
      <c r="B24" s="1">
        <f>SUM(C24:S24)</f>
        <v>8354</v>
      </c>
      <c r="C24" s="1">
        <v>101</v>
      </c>
      <c r="D24" s="1">
        <v>3</v>
      </c>
      <c r="E24" s="1">
        <v>5004</v>
      </c>
      <c r="F24" s="1">
        <v>552</v>
      </c>
      <c r="G24" s="1">
        <v>1</v>
      </c>
      <c r="H24" s="1">
        <v>96</v>
      </c>
      <c r="I24" s="1">
        <v>360</v>
      </c>
      <c r="J24" s="16">
        <v>0</v>
      </c>
      <c r="K24" s="1">
        <v>703</v>
      </c>
      <c r="L24" s="1">
        <v>91</v>
      </c>
      <c r="M24" s="1">
        <v>236</v>
      </c>
      <c r="N24" s="1">
        <v>502</v>
      </c>
      <c r="O24" s="1">
        <v>36</v>
      </c>
      <c r="P24" s="1">
        <v>13</v>
      </c>
      <c r="Q24" s="1">
        <v>529</v>
      </c>
      <c r="R24" s="1">
        <v>0</v>
      </c>
      <c r="S24" s="16">
        <v>127</v>
      </c>
    </row>
    <row r="25" spans="1:19" ht="15.75" customHeight="1">
      <c r="A25" s="111" t="s">
        <v>379</v>
      </c>
      <c r="B25" s="1"/>
      <c r="C25" s="1"/>
      <c r="D25" s="1"/>
      <c r="E25" s="1"/>
      <c r="F25" s="1"/>
      <c r="G25" s="1"/>
      <c r="H25" s="1"/>
      <c r="I25" s="1"/>
      <c r="J25" s="16"/>
      <c r="K25" s="1"/>
      <c r="L25" s="1"/>
      <c r="M25" s="1"/>
      <c r="N25" s="1"/>
      <c r="O25" s="1"/>
      <c r="P25" s="1"/>
      <c r="Q25" s="1"/>
      <c r="R25" s="1"/>
      <c r="S25" s="16"/>
    </row>
    <row r="26" spans="1:19" ht="15.75" customHeight="1">
      <c r="A26" s="111" t="s">
        <v>27</v>
      </c>
      <c r="B26" s="1">
        <f>SUM(C26:S26)</f>
        <v>12667</v>
      </c>
      <c r="C26" s="1">
        <v>169</v>
      </c>
      <c r="D26" s="1">
        <v>1</v>
      </c>
      <c r="E26" s="1">
        <v>4609</v>
      </c>
      <c r="F26" s="1">
        <v>1243</v>
      </c>
      <c r="G26" s="1">
        <v>4</v>
      </c>
      <c r="H26" s="1">
        <v>191</v>
      </c>
      <c r="I26" s="1">
        <v>691</v>
      </c>
      <c r="J26" s="16">
        <v>0</v>
      </c>
      <c r="K26" s="1">
        <v>1398</v>
      </c>
      <c r="L26" s="1">
        <v>542</v>
      </c>
      <c r="M26" s="1">
        <v>756</v>
      </c>
      <c r="N26" s="1">
        <v>1215</v>
      </c>
      <c r="O26" s="1">
        <v>58</v>
      </c>
      <c r="P26" s="1">
        <v>15</v>
      </c>
      <c r="Q26" s="1">
        <v>1561</v>
      </c>
      <c r="R26" s="1">
        <v>0</v>
      </c>
      <c r="S26" s="16">
        <v>214</v>
      </c>
    </row>
    <row r="27" spans="1:19" ht="15.75" customHeight="1">
      <c r="A27" s="111" t="s">
        <v>28</v>
      </c>
      <c r="B27" s="1">
        <f>SUM(C27:S27)</f>
        <v>7718</v>
      </c>
      <c r="C27" s="1">
        <v>103</v>
      </c>
      <c r="D27" s="1">
        <v>1</v>
      </c>
      <c r="E27" s="1">
        <v>4193</v>
      </c>
      <c r="F27" s="1">
        <v>550</v>
      </c>
      <c r="G27" s="1">
        <v>3</v>
      </c>
      <c r="H27" s="1">
        <v>65</v>
      </c>
      <c r="I27" s="1">
        <v>346</v>
      </c>
      <c r="J27" s="16">
        <v>0</v>
      </c>
      <c r="K27" s="1">
        <v>702</v>
      </c>
      <c r="L27" s="1">
        <v>67</v>
      </c>
      <c r="M27" s="1">
        <v>232</v>
      </c>
      <c r="N27" s="1">
        <v>479</v>
      </c>
      <c r="O27" s="1">
        <v>32</v>
      </c>
      <c r="P27" s="1">
        <v>8</v>
      </c>
      <c r="Q27" s="1">
        <v>766</v>
      </c>
      <c r="R27" s="1">
        <v>0</v>
      </c>
      <c r="S27" s="16">
        <v>171</v>
      </c>
    </row>
    <row r="28" spans="1:19" ht="15.75" customHeight="1">
      <c r="A28" s="111" t="s">
        <v>380</v>
      </c>
      <c r="B28" s="1"/>
      <c r="C28" s="1"/>
      <c r="D28" s="1"/>
      <c r="E28" s="1"/>
      <c r="F28" s="1"/>
      <c r="G28" s="1"/>
      <c r="H28" s="1"/>
      <c r="I28" s="1"/>
      <c r="J28" s="16"/>
      <c r="K28" s="1"/>
      <c r="L28" s="1"/>
      <c r="M28" s="1"/>
      <c r="N28" s="1"/>
      <c r="O28" s="1"/>
      <c r="P28" s="1"/>
      <c r="Q28" s="1"/>
      <c r="R28" s="1"/>
      <c r="S28" s="16"/>
    </row>
    <row r="29" spans="1:19" ht="15.75" customHeight="1">
      <c r="A29" s="111" t="s">
        <v>27</v>
      </c>
      <c r="B29" s="1">
        <f>SUM(C29:S29)</f>
        <v>14489</v>
      </c>
      <c r="C29" s="1">
        <v>140</v>
      </c>
      <c r="D29" s="1">
        <v>4</v>
      </c>
      <c r="E29" s="1">
        <v>1992</v>
      </c>
      <c r="F29" s="1">
        <v>1335</v>
      </c>
      <c r="G29" s="1">
        <v>6</v>
      </c>
      <c r="H29" s="1">
        <v>646</v>
      </c>
      <c r="I29" s="1">
        <v>817</v>
      </c>
      <c r="J29" s="16">
        <v>0</v>
      </c>
      <c r="K29" s="1">
        <v>2427</v>
      </c>
      <c r="L29" s="1">
        <v>601</v>
      </c>
      <c r="M29" s="1">
        <v>1684</v>
      </c>
      <c r="N29" s="1">
        <v>1952</v>
      </c>
      <c r="O29" s="1">
        <v>112</v>
      </c>
      <c r="P29" s="1">
        <v>40</v>
      </c>
      <c r="Q29" s="1">
        <v>2383</v>
      </c>
      <c r="R29" s="1">
        <v>0</v>
      </c>
      <c r="S29" s="16">
        <v>350</v>
      </c>
    </row>
    <row r="30" spans="1:19" ht="15.75" customHeight="1">
      <c r="A30" s="111" t="s">
        <v>28</v>
      </c>
      <c r="B30" s="1">
        <f>SUM(C30:S30)</f>
        <v>8582</v>
      </c>
      <c r="C30" s="1">
        <v>106</v>
      </c>
      <c r="D30" s="1">
        <v>3</v>
      </c>
      <c r="E30" s="1">
        <v>3599</v>
      </c>
      <c r="F30" s="1">
        <v>672</v>
      </c>
      <c r="G30" s="1">
        <v>6</v>
      </c>
      <c r="H30" s="1">
        <v>97</v>
      </c>
      <c r="I30" s="1">
        <v>394</v>
      </c>
      <c r="J30" s="16">
        <v>0</v>
      </c>
      <c r="K30" s="1">
        <v>975</v>
      </c>
      <c r="L30" s="1">
        <v>133</v>
      </c>
      <c r="M30" s="1">
        <v>385</v>
      </c>
      <c r="N30" s="1">
        <v>802</v>
      </c>
      <c r="O30" s="1">
        <v>59</v>
      </c>
      <c r="P30" s="1">
        <v>25</v>
      </c>
      <c r="Q30" s="1">
        <v>1063</v>
      </c>
      <c r="R30" s="1">
        <v>0</v>
      </c>
      <c r="S30" s="16">
        <v>263</v>
      </c>
    </row>
    <row r="31" spans="1:19" ht="15.75" customHeight="1">
      <c r="A31" s="111" t="s">
        <v>366</v>
      </c>
      <c r="B31" s="1"/>
      <c r="C31" s="1"/>
      <c r="D31" s="1"/>
      <c r="E31" s="1"/>
      <c r="F31" s="1"/>
      <c r="G31" s="1"/>
      <c r="H31" s="1"/>
      <c r="I31" s="1"/>
      <c r="J31" s="16"/>
      <c r="K31" s="1"/>
      <c r="L31" s="1"/>
      <c r="M31" s="1"/>
      <c r="N31" s="1"/>
      <c r="O31" s="1"/>
      <c r="P31" s="1"/>
      <c r="Q31" s="1"/>
      <c r="R31" s="1"/>
      <c r="S31" s="16"/>
    </row>
    <row r="32" spans="1:19" ht="15.75" customHeight="1">
      <c r="A32" s="111" t="s">
        <v>27</v>
      </c>
      <c r="B32" s="1">
        <f>SUM(C32:S32)</f>
        <v>11942</v>
      </c>
      <c r="C32" s="1">
        <v>180</v>
      </c>
      <c r="D32" s="1">
        <v>5</v>
      </c>
      <c r="E32" s="1">
        <v>811</v>
      </c>
      <c r="F32" s="1">
        <v>1137</v>
      </c>
      <c r="G32" s="1">
        <v>5</v>
      </c>
      <c r="H32" s="1">
        <v>552</v>
      </c>
      <c r="I32" s="1">
        <v>652</v>
      </c>
      <c r="J32" s="16">
        <v>0</v>
      </c>
      <c r="K32" s="1">
        <v>1918</v>
      </c>
      <c r="L32" s="1">
        <v>521</v>
      </c>
      <c r="M32" s="1">
        <v>1416</v>
      </c>
      <c r="N32" s="1">
        <v>1861</v>
      </c>
      <c r="O32" s="1">
        <v>107</v>
      </c>
      <c r="P32" s="1">
        <v>60</v>
      </c>
      <c r="Q32" s="1">
        <v>2292</v>
      </c>
      <c r="R32" s="1">
        <v>0</v>
      </c>
      <c r="S32" s="16">
        <v>425</v>
      </c>
    </row>
    <row r="33" spans="1:19" ht="15.75" customHeight="1">
      <c r="A33" s="111" t="s">
        <v>28</v>
      </c>
      <c r="B33" s="1">
        <f>SUM(C33:S33)</f>
        <v>4660</v>
      </c>
      <c r="C33" s="1">
        <v>89</v>
      </c>
      <c r="D33" s="1">
        <v>7</v>
      </c>
      <c r="E33" s="1">
        <v>190</v>
      </c>
      <c r="F33" s="1">
        <v>496</v>
      </c>
      <c r="G33" s="1">
        <v>4</v>
      </c>
      <c r="H33" s="1">
        <v>244</v>
      </c>
      <c r="I33" s="1">
        <v>280</v>
      </c>
      <c r="J33" s="16">
        <v>0</v>
      </c>
      <c r="K33" s="1">
        <v>865</v>
      </c>
      <c r="L33" s="1">
        <v>99</v>
      </c>
      <c r="M33" s="1">
        <v>371</v>
      </c>
      <c r="N33" s="1">
        <v>778</v>
      </c>
      <c r="O33" s="1">
        <v>66</v>
      </c>
      <c r="P33" s="1">
        <v>23</v>
      </c>
      <c r="Q33" s="1">
        <v>774</v>
      </c>
      <c r="R33" s="1">
        <v>0</v>
      </c>
      <c r="S33" s="16">
        <v>374</v>
      </c>
    </row>
    <row r="34" spans="1:19" ht="15.75" customHeight="1">
      <c r="A34" s="111" t="s">
        <v>367</v>
      </c>
      <c r="B34" s="1"/>
      <c r="C34" s="1"/>
      <c r="D34" s="1"/>
      <c r="E34" s="1"/>
      <c r="F34" s="1"/>
      <c r="G34" s="1"/>
      <c r="H34" s="1"/>
      <c r="I34" s="1"/>
      <c r="J34" s="16"/>
      <c r="K34" s="1"/>
      <c r="L34" s="1"/>
      <c r="M34" s="1"/>
      <c r="N34" s="1"/>
      <c r="O34" s="1"/>
      <c r="P34" s="1"/>
      <c r="Q34" s="1"/>
      <c r="R34" s="1"/>
      <c r="S34" s="16"/>
    </row>
    <row r="35" spans="1:19" ht="15.75" customHeight="1">
      <c r="A35" s="111" t="s">
        <v>27</v>
      </c>
      <c r="B35" s="1">
        <f>SUM(C35:S35)</f>
        <v>11454</v>
      </c>
      <c r="C35" s="1">
        <v>169</v>
      </c>
      <c r="D35" s="1">
        <v>11</v>
      </c>
      <c r="E35" s="1">
        <v>859</v>
      </c>
      <c r="F35" s="1">
        <v>1132</v>
      </c>
      <c r="G35" s="1">
        <v>4</v>
      </c>
      <c r="H35" s="1">
        <v>270</v>
      </c>
      <c r="I35" s="1">
        <v>819</v>
      </c>
      <c r="J35" s="16">
        <v>0</v>
      </c>
      <c r="K35" s="1">
        <v>1538</v>
      </c>
      <c r="L35" s="1">
        <v>603</v>
      </c>
      <c r="M35" s="1">
        <v>1209</v>
      </c>
      <c r="N35" s="1">
        <v>2142</v>
      </c>
      <c r="O35" s="1">
        <v>125</v>
      </c>
      <c r="P35" s="1">
        <v>91</v>
      </c>
      <c r="Q35" s="1">
        <v>2018</v>
      </c>
      <c r="R35" s="1">
        <v>0</v>
      </c>
      <c r="S35" s="16">
        <v>464</v>
      </c>
    </row>
    <row r="36" spans="1:19" ht="15.75" customHeight="1">
      <c r="A36" s="111" t="s">
        <v>258</v>
      </c>
      <c r="B36" s="1">
        <f>SUM(C36:S36)</f>
        <v>4887</v>
      </c>
      <c r="C36" s="1">
        <v>72</v>
      </c>
      <c r="D36" s="1">
        <v>8</v>
      </c>
      <c r="E36" s="1">
        <v>262</v>
      </c>
      <c r="F36" s="1">
        <v>467</v>
      </c>
      <c r="G36" s="1">
        <v>3</v>
      </c>
      <c r="H36" s="1">
        <v>138</v>
      </c>
      <c r="I36" s="1">
        <v>421</v>
      </c>
      <c r="J36" s="16">
        <v>0</v>
      </c>
      <c r="K36" s="1">
        <v>762</v>
      </c>
      <c r="L36" s="1">
        <v>152</v>
      </c>
      <c r="M36" s="1">
        <v>388</v>
      </c>
      <c r="N36" s="1">
        <v>851</v>
      </c>
      <c r="O36" s="1">
        <v>68</v>
      </c>
      <c r="P36" s="1">
        <v>52</v>
      </c>
      <c r="Q36" s="1">
        <v>906</v>
      </c>
      <c r="R36" s="1">
        <v>0</v>
      </c>
      <c r="S36" s="16">
        <v>337</v>
      </c>
    </row>
    <row r="37" spans="1:19" ht="15.75" customHeight="1">
      <c r="A37" s="111" t="s">
        <v>368</v>
      </c>
      <c r="B37" s="111"/>
      <c r="C37" s="1"/>
      <c r="D37" s="1"/>
      <c r="E37" s="1"/>
      <c r="F37" s="1"/>
      <c r="G37" s="1"/>
      <c r="H37" s="1"/>
      <c r="I37" s="1"/>
      <c r="J37" s="16"/>
      <c r="K37" s="1"/>
      <c r="L37" s="1"/>
      <c r="M37" s="1"/>
      <c r="N37" s="1"/>
      <c r="O37" s="1"/>
      <c r="P37" s="1"/>
      <c r="Q37" s="1"/>
      <c r="R37" s="1"/>
      <c r="S37" s="16"/>
    </row>
    <row r="38" spans="1:19" ht="15.75" customHeight="1">
      <c r="A38" s="111" t="s">
        <v>27</v>
      </c>
      <c r="B38" s="111">
        <f>SUM(C38:S38)</f>
        <v>12984</v>
      </c>
      <c r="C38" s="1">
        <v>206</v>
      </c>
      <c r="D38" s="1">
        <v>5</v>
      </c>
      <c r="E38" s="1">
        <v>852</v>
      </c>
      <c r="F38" s="1">
        <v>1125</v>
      </c>
      <c r="G38" s="1">
        <v>3</v>
      </c>
      <c r="H38" s="1">
        <v>447</v>
      </c>
      <c r="I38" s="1">
        <v>804</v>
      </c>
      <c r="J38" s="16">
        <v>0</v>
      </c>
      <c r="K38" s="1">
        <v>1966</v>
      </c>
      <c r="L38" s="1">
        <v>436</v>
      </c>
      <c r="M38" s="1">
        <v>1189</v>
      </c>
      <c r="N38" s="1">
        <v>2624</v>
      </c>
      <c r="O38" s="1">
        <v>181</v>
      </c>
      <c r="P38" s="1">
        <v>106</v>
      </c>
      <c r="Q38" s="1">
        <v>2505</v>
      </c>
      <c r="R38" s="1">
        <v>0</v>
      </c>
      <c r="S38" s="16">
        <v>535</v>
      </c>
    </row>
    <row r="39" spans="1:19" ht="15.75" customHeight="1">
      <c r="A39" s="112" t="s">
        <v>240</v>
      </c>
      <c r="B39" s="112">
        <f>SUM(C39:S39)</f>
        <v>5084</v>
      </c>
      <c r="C39" s="2">
        <v>94</v>
      </c>
      <c r="D39" s="2">
        <v>3</v>
      </c>
      <c r="E39" s="2">
        <v>267</v>
      </c>
      <c r="F39" s="2">
        <v>482</v>
      </c>
      <c r="G39" s="2">
        <v>2</v>
      </c>
      <c r="H39" s="2">
        <v>196</v>
      </c>
      <c r="I39" s="2">
        <v>400</v>
      </c>
      <c r="J39" s="88">
        <v>0</v>
      </c>
      <c r="K39" s="2">
        <v>813</v>
      </c>
      <c r="L39" s="2">
        <v>113</v>
      </c>
      <c r="M39" s="2">
        <v>307</v>
      </c>
      <c r="N39" s="2">
        <v>955</v>
      </c>
      <c r="O39" s="2">
        <v>90</v>
      </c>
      <c r="P39" s="2">
        <v>69</v>
      </c>
      <c r="Q39" s="2">
        <v>962</v>
      </c>
      <c r="R39" s="2">
        <v>0</v>
      </c>
      <c r="S39" s="88">
        <v>331</v>
      </c>
    </row>
    <row r="40" ht="13.5" customHeight="1">
      <c r="A40" s="4" t="s">
        <v>29</v>
      </c>
    </row>
    <row r="41" ht="13.5" customHeight="1">
      <c r="A41" s="4" t="s">
        <v>422</v>
      </c>
    </row>
    <row r="42" ht="13.5" customHeight="1">
      <c r="A42" s="4" t="s">
        <v>423</v>
      </c>
    </row>
    <row r="43" ht="13.5" customHeight="1">
      <c r="A43" s="4" t="s">
        <v>105</v>
      </c>
    </row>
    <row r="44" ht="13.5" customHeight="1">
      <c r="A44" s="4" t="s">
        <v>231</v>
      </c>
    </row>
    <row r="45" spans="1:2" ht="13.5" customHeight="1">
      <c r="A45" s="4" t="s">
        <v>259</v>
      </c>
      <c r="B45" s="4" t="s">
        <v>424</v>
      </c>
    </row>
  </sheetData>
  <sheetProtection/>
  <mergeCells count="20">
    <mergeCell ref="F3:F6"/>
    <mergeCell ref="I3:I6"/>
    <mergeCell ref="G3:G6"/>
    <mergeCell ref="H3:H6"/>
    <mergeCell ref="C3:C6"/>
    <mergeCell ref="A1:J1"/>
    <mergeCell ref="J3:J6"/>
    <mergeCell ref="A3:A6"/>
    <mergeCell ref="E3:E6"/>
    <mergeCell ref="B3:B6"/>
    <mergeCell ref="D3:D6"/>
    <mergeCell ref="Q3:Q6"/>
    <mergeCell ref="R3:R6"/>
    <mergeCell ref="S3:S6"/>
    <mergeCell ref="K3:K6"/>
    <mergeCell ref="L3:L6"/>
    <mergeCell ref="M3:M6"/>
    <mergeCell ref="N3:N6"/>
    <mergeCell ref="O3:O6"/>
    <mergeCell ref="P3:P6"/>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ku8112</dc:creator>
  <cp:keywords/>
  <dc:description/>
  <cp:lastModifiedBy>船木 圭吾</cp:lastModifiedBy>
  <cp:lastPrinted>2021-03-10T07:06:31Z</cp:lastPrinted>
  <dcterms:created xsi:type="dcterms:W3CDTF">1997-01-08T22:48:59Z</dcterms:created>
  <dcterms:modified xsi:type="dcterms:W3CDTF">2023-03-24T05:23:41Z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