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370" windowHeight="12765" tabRatio="590" activeTab="0"/>
  </bookViews>
  <sheets>
    <sheet name="目次" sheetId="1" r:id="rId1"/>
    <sheet name="総生産及び要素所得" sheetId="2" r:id="rId2"/>
    <sheet name="総生産推移" sheetId="3" r:id="rId3"/>
    <sheet name="市民所得推移" sheetId="4" r:id="rId4"/>
    <sheet name="関連指標" sheetId="5" r:id="rId5"/>
    <sheet name="基礎表" sheetId="6" r:id="rId6"/>
    <sheet name="相互関連図 " sheetId="7" r:id="rId7"/>
  </sheets>
  <definedNames>
    <definedName name="_xlnm.Print_Titles" localSheetId="1">'総生産及び要素所得'!$1:$3</definedName>
  </definedNames>
  <calcPr fullCalcOnLoad="1"/>
</workbook>
</file>

<file path=xl/sharedStrings.xml><?xml version="1.0" encoding="utf-8"?>
<sst xmlns="http://schemas.openxmlformats.org/spreadsheetml/2006/main" count="1640" uniqueCount="417">
  <si>
    <t>（１）総括表</t>
  </si>
  <si>
    <t>市内総生産</t>
  </si>
  <si>
    <t>中間投入</t>
  </si>
  <si>
    <t>（２）</t>
  </si>
  <si>
    <t>（３）</t>
  </si>
  <si>
    <t>道民経済計算との比較</t>
  </si>
  <si>
    <t>③市民所得（分配）</t>
  </si>
  <si>
    <t>（単位：千円）</t>
  </si>
  <si>
    <t>項　　　　　　　　目</t>
  </si>
  <si>
    <t>生産者価格表示
の産出額</t>
  </si>
  <si>
    <t>固定資本減耗</t>
  </si>
  <si>
    <t>生産者価格表示
の市内純生産</t>
  </si>
  <si>
    <t>①</t>
  </si>
  <si>
    <t>②</t>
  </si>
  <si>
    <t>③＝①－②</t>
  </si>
  <si>
    <t>④</t>
  </si>
  <si>
    <t>⑤＝③－④</t>
  </si>
  <si>
    <t>⑥</t>
  </si>
  <si>
    <t>⑦＝⑤－⑥</t>
  </si>
  <si>
    <t>⑧</t>
  </si>
  <si>
    <t>⑨＝⑦－⑧</t>
  </si>
  <si>
    <t>２　統計表</t>
  </si>
  <si>
    <t>②市内総生産</t>
  </si>
  <si>
    <t>（単位：千円）</t>
  </si>
  <si>
    <t>項　　　　　　　　　目</t>
  </si>
  <si>
    <t>（単位：％）</t>
  </si>
  <si>
    <t>項　　　　　　　　　目</t>
  </si>
  <si>
    <t>項　　　　　　　　　　目</t>
  </si>
  <si>
    <t>　（１）賃金・俸給</t>
  </si>
  <si>
    <t>２　財産所得</t>
  </si>
  <si>
    <t>　（１）一般政府</t>
  </si>
  <si>
    <t>３　企業所得</t>
  </si>
  <si>
    <t>　（１）民間法人企業</t>
  </si>
  <si>
    <t>　（２）公的企業</t>
  </si>
  <si>
    <t>　（３）個人企業</t>
  </si>
  <si>
    <t>　　　ａ農林水産業</t>
  </si>
  <si>
    <t>　　　ｂその他の産業</t>
  </si>
  <si>
    <t>　　　ｃ持ち家</t>
  </si>
  <si>
    <t>４　市民所得（１＋２＋３）</t>
  </si>
  <si>
    <t>項　　　　　　　　　　目</t>
  </si>
  <si>
    <t>④関連指標</t>
  </si>
  <si>
    <t>項　　　　　　　　　　　　　　　目</t>
  </si>
  <si>
    <t>単　位</t>
  </si>
  <si>
    <t>百万円</t>
  </si>
  <si>
    <t>〃</t>
  </si>
  <si>
    <t>〃</t>
  </si>
  <si>
    <t>千　円</t>
  </si>
  <si>
    <t>人</t>
  </si>
  <si>
    <t>〃</t>
  </si>
  <si>
    <t>〃</t>
  </si>
  <si>
    <t>〃</t>
  </si>
  <si>
    <t>項　　　　　　　　　　　　　　　目</t>
  </si>
  <si>
    <t>％</t>
  </si>
  <si>
    <t>ポイント</t>
  </si>
  <si>
    <t>道民経済計算との比較</t>
  </si>
  <si>
    <t>（参考）道民経済計算</t>
  </si>
  <si>
    <t>林業</t>
  </si>
  <si>
    <t>建設業</t>
  </si>
  <si>
    <t>廃棄物処理業</t>
  </si>
  <si>
    <t>水道業</t>
  </si>
  <si>
    <t>生産・輸入品に課される税（控除）補助金</t>
  </si>
  <si>
    <t>雇用者報酬</t>
  </si>
  <si>
    <t>生産・輸入品に課される税（控除）　補助金</t>
  </si>
  <si>
    <t>１　雇用者報酬</t>
  </si>
  <si>
    <t>要素費用表示の　市内純生産</t>
  </si>
  <si>
    <t>営業余剰・　混合所得</t>
  </si>
  <si>
    <t>ア　雇用者報酬</t>
  </si>
  <si>
    <t>（イ）林業</t>
  </si>
  <si>
    <t>（ウ）水産業</t>
  </si>
  <si>
    <t>　（２）雇主の現実社会負担</t>
  </si>
  <si>
    <t>　（３）雇主の帰属社会負担</t>
  </si>
  <si>
    <t>　（２）家計</t>
  </si>
  <si>
    <t>　（３）対家計民間非営利団体</t>
  </si>
  <si>
    <t>　　　ｃ持ち家</t>
  </si>
  <si>
    <t>ｂ　その他の産業</t>
  </si>
  <si>
    <t>２　統計表</t>
  </si>
  <si>
    <t>（１）総括表</t>
  </si>
  <si>
    <t>②市内総生産</t>
  </si>
  <si>
    <t>③市民所得（分配）</t>
  </si>
  <si>
    <t>④関連指標</t>
  </si>
  <si>
    <t>（ア）農業</t>
  </si>
  <si>
    <t>（ウ）水産業</t>
  </si>
  <si>
    <t>②市民所得（分配）</t>
  </si>
  <si>
    <t>イ　財産所得</t>
  </si>
  <si>
    <t>ウ　企業所得</t>
  </si>
  <si>
    <t>エ　推計就業者数</t>
  </si>
  <si>
    <t>市内総生産
（市場価格表示）</t>
  </si>
  <si>
    <t>中間投入</t>
  </si>
  <si>
    <t>生</t>
  </si>
  <si>
    <t>市内純生産
（市場価格表示）</t>
  </si>
  <si>
    <t>固定資本減耗</t>
  </si>
  <si>
    <t>産</t>
  </si>
  <si>
    <t>市内純生産
（要素費用表示）</t>
  </si>
  <si>
    <t>生産・輸入品に課される税（控除）補助金</t>
  </si>
  <si>
    <t>面</t>
  </si>
  <si>
    <t>市民所得
（要素費用表示）</t>
  </si>
  <si>
    <t>企業
所得</t>
  </si>
  <si>
    <t>分配面</t>
  </si>
  <si>
    <t>市内総生産（市場価格表示）＝産出額－中間投入</t>
  </si>
  <si>
    <t>市内純生産（要素価格表示）＝市内純生産（市場価格表示）－生産・輸入品に課される税（控除）補助金</t>
  </si>
  <si>
    <t>産出額
（市場価格表示）</t>
  </si>
  <si>
    <t>市内純生産（市場価格表示）＝市内総生産（市場価格表示）－固定資本減耗</t>
  </si>
  <si>
    <t>市民所得（要素費用表示）＝市内純生産（要素価格表示）＋市外からの所得（市外との所得の受払により生じる差額）</t>
  </si>
  <si>
    <t>雇用者報酬</t>
  </si>
  <si>
    <t>（単位：千円）</t>
  </si>
  <si>
    <t>項　　　　　　目</t>
  </si>
  <si>
    <t>生産者価
格表示の
産出額</t>
  </si>
  <si>
    <t>中間投入</t>
  </si>
  <si>
    <t>市内総生産</t>
  </si>
  <si>
    <t>固定資本
減耗</t>
  </si>
  <si>
    <t>生産者価
格表示の
市内純生産</t>
  </si>
  <si>
    <t>イ</t>
  </si>
  <si>
    <t>ウ</t>
  </si>
  <si>
    <t>合　　　　　計</t>
  </si>
  <si>
    <t>海面漁業</t>
  </si>
  <si>
    <t>海面養殖業</t>
  </si>
  <si>
    <t>内水面漁業</t>
  </si>
  <si>
    <t>エ</t>
  </si>
  <si>
    <t>内水面養殖業</t>
  </si>
  <si>
    <t>卸売業</t>
  </si>
  <si>
    <t>小売業</t>
  </si>
  <si>
    <t>金融業</t>
  </si>
  <si>
    <t>保険業</t>
  </si>
  <si>
    <t>ａ　農林水産業</t>
  </si>
  <si>
    <t>ｃ　持ち家</t>
  </si>
  <si>
    <t>（単位：人）</t>
  </si>
  <si>
    <t>営業余剰・
混合所得</t>
  </si>
  <si>
    <t>財産
所得</t>
  </si>
  <si>
    <t>注1…各項目の幅は、数値の大きさを反映していない。</t>
  </si>
  <si>
    <t>注2…四捨五入により合計と内訳が一致しない場合がある。</t>
  </si>
  <si>
    <t>①市内総生産</t>
  </si>
  <si>
    <t>-</t>
  </si>
  <si>
    <t>＝</t>
  </si>
  <si>
    <t>①</t>
  </si>
  <si>
    <t>②</t>
  </si>
  <si>
    <t>③＝①－②</t>
  </si>
  <si>
    <t>④</t>
  </si>
  <si>
    <t>⑤＝③－④</t>
  </si>
  <si>
    <t>⑥</t>
  </si>
  <si>
    <t>⑦＝⑤－⑥</t>
  </si>
  <si>
    <t>⑧</t>
  </si>
  <si>
    <t>⑨＝⑦－⑧</t>
  </si>
  <si>
    <t>ア</t>
  </si>
  <si>
    <t>イ</t>
  </si>
  <si>
    <t>％</t>
  </si>
  <si>
    <t>〃</t>
  </si>
  <si>
    <t>（参考）道民経済計算</t>
  </si>
  <si>
    <t>百万円</t>
  </si>
  <si>
    <t>〃</t>
  </si>
  <si>
    <t>〃</t>
  </si>
  <si>
    <t>千　円</t>
  </si>
  <si>
    <t>イ</t>
  </si>
  <si>
    <t>ウ</t>
  </si>
  <si>
    <t>エ</t>
  </si>
  <si>
    <t>イ</t>
  </si>
  <si>
    <t>イ</t>
  </si>
  <si>
    <t>ウ</t>
  </si>
  <si>
    <t>エ</t>
  </si>
  <si>
    <t>オ</t>
  </si>
  <si>
    <t>イ</t>
  </si>
  <si>
    <t>ウ</t>
  </si>
  <si>
    <t>①＝②＋③</t>
  </si>
  <si>
    <t>③＝④＋⑤</t>
  </si>
  <si>
    <t>⑤＝⑥＋⑦</t>
  </si>
  <si>
    <t>⑦＝⑧</t>
  </si>
  <si>
    <t>⑨</t>
  </si>
  <si>
    <t>（１）</t>
  </si>
  <si>
    <t>農業</t>
  </si>
  <si>
    <t>林業</t>
  </si>
  <si>
    <t>水産業</t>
  </si>
  <si>
    <t>鉱業</t>
  </si>
  <si>
    <t>製造業</t>
  </si>
  <si>
    <t>建設業</t>
  </si>
  <si>
    <t>卸売・小売業</t>
  </si>
  <si>
    <t>金融・保険業</t>
  </si>
  <si>
    <t>不動産業</t>
  </si>
  <si>
    <t>情報通信業</t>
  </si>
  <si>
    <t>輸入品に課せられる税・関税</t>
  </si>
  <si>
    <t>総資本形成に係る消費税</t>
  </si>
  <si>
    <t>①経済活動別市内総生産及び要素所得</t>
  </si>
  <si>
    <t>名目市内総生産</t>
  </si>
  <si>
    <t>市民所得（分配）</t>
  </si>
  <si>
    <t>市民１人当り市民所得（分配）</t>
  </si>
  <si>
    <t>市内純生産</t>
  </si>
  <si>
    <t>就業者１人当り市内純生産</t>
  </si>
  <si>
    <t>推計総人口</t>
  </si>
  <si>
    <t>推計就業者数</t>
  </si>
  <si>
    <t>名目道内総生産</t>
  </si>
  <si>
    <t>道民所得（分配）</t>
  </si>
  <si>
    <t>道民１人当り道民所得（分配）</t>
  </si>
  <si>
    <t>エ　就業者数</t>
  </si>
  <si>
    <t>注3…市外からの所得の内訳は不明である。</t>
  </si>
  <si>
    <t>（単位：千円）</t>
  </si>
  <si>
    <t>市内純生産（要素費用表示）</t>
  </si>
  <si>
    <t>市外からの所得</t>
  </si>
  <si>
    <t>市民所得</t>
  </si>
  <si>
    <t>電気業</t>
  </si>
  <si>
    <t>１人当り市民所得の対全道比</t>
  </si>
  <si>
    <t>名目市内総生産の対全道比</t>
  </si>
  <si>
    <t>電気・ガス・水道・廃棄物処理業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</si>
  <si>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</si>
  <si>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</si>
  <si>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</si>
  <si>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</si>
  <si>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</si>
  <si>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</si>
  <si>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</si>
  <si>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合計　　　（１７＋１８＋１９）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</si>
  <si>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</si>
  <si>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</si>
  <si>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</si>
  <si>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</si>
  <si>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</si>
  <si>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</si>
  <si>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</si>
  <si>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</si>
  <si>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</si>
  <si>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</si>
  <si>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</si>
  <si>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</si>
  <si>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</si>
  <si>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</si>
  <si>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</si>
  <si>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　小　　　　計　　</t>
  </si>
  <si>
    <t>１８</t>
  </si>
  <si>
    <t>１９</t>
  </si>
  <si>
    <t>農林水産業</t>
  </si>
  <si>
    <t>１</t>
  </si>
  <si>
    <t>２　財産所得</t>
  </si>
  <si>
    <t>ア　農林水産業</t>
  </si>
  <si>
    <t>イ　鉱業</t>
  </si>
  <si>
    <t>ウ　製造業</t>
  </si>
  <si>
    <t>エ　電気・ガス・水道・廃棄物処理業</t>
  </si>
  <si>
    <t>オ　建設業</t>
  </si>
  <si>
    <t>カ　卸売・小売業</t>
  </si>
  <si>
    <t>ケ　情報通信業</t>
  </si>
  <si>
    <t>コ　金融・保険業</t>
  </si>
  <si>
    <t>サ　不動産業</t>
  </si>
  <si>
    <t>ク　宿泊・飲食サービス業</t>
  </si>
  <si>
    <t>シ　専門・科学技術、業務支援サービス業</t>
  </si>
  <si>
    <t>ス　公務</t>
  </si>
  <si>
    <t>セ　教育</t>
  </si>
  <si>
    <t>ソ　保健衛生・社会事業</t>
  </si>
  <si>
    <t>タ　その他のサービス</t>
  </si>
  <si>
    <t>イ　鉱業</t>
  </si>
  <si>
    <t>ウ　製造業</t>
  </si>
  <si>
    <t>オ　建設業</t>
  </si>
  <si>
    <t>カ　卸売・小売業</t>
  </si>
  <si>
    <t>キ　運輸業</t>
  </si>
  <si>
    <t>ク　飲食・宿泊サービス業</t>
  </si>
  <si>
    <t>ケ　情報通信業</t>
  </si>
  <si>
    <t>コ　金融・保険業</t>
  </si>
  <si>
    <t>サ　不動産業</t>
  </si>
  <si>
    <t>ス　公務</t>
  </si>
  <si>
    <t>農業（米麦生産業等）</t>
  </si>
  <si>
    <t>農業サービス業</t>
  </si>
  <si>
    <t>ア</t>
  </si>
  <si>
    <t>イ</t>
  </si>
  <si>
    <t>製造業</t>
  </si>
  <si>
    <t>ガス業・熱供給業</t>
  </si>
  <si>
    <t>カ</t>
  </si>
  <si>
    <t>カ</t>
  </si>
  <si>
    <t>（政府）下水道</t>
  </si>
  <si>
    <t>（政府）廃棄物</t>
  </si>
  <si>
    <t>鉄道業</t>
  </si>
  <si>
    <t>道路運送業</t>
  </si>
  <si>
    <t>水運業</t>
  </si>
  <si>
    <t>航空運輸業</t>
  </si>
  <si>
    <t>その他の運輸業</t>
  </si>
  <si>
    <t>郵便業</t>
  </si>
  <si>
    <t>（政府）水運施設管理</t>
  </si>
  <si>
    <t>（政府）航空施設管理</t>
  </si>
  <si>
    <t>ウ</t>
  </si>
  <si>
    <t>エ</t>
  </si>
  <si>
    <t>オ</t>
  </si>
  <si>
    <t>ク</t>
  </si>
  <si>
    <t>キ　運輸・郵便業</t>
  </si>
  <si>
    <t>飲食サービス業</t>
  </si>
  <si>
    <t>旅館・その他の宿泊所</t>
  </si>
  <si>
    <t>電信・電話業</t>
  </si>
  <si>
    <t>放送業</t>
  </si>
  <si>
    <t>情報サービス業</t>
  </si>
  <si>
    <t>映像・音声・文字情報制作業</t>
  </si>
  <si>
    <t>住宅賃貸業</t>
  </si>
  <si>
    <t>不動産仲介業</t>
  </si>
  <si>
    <t>不動産賃貸業</t>
  </si>
  <si>
    <t>公務</t>
  </si>
  <si>
    <t>シ　専門・科学技術、業務支援サービス業</t>
  </si>
  <si>
    <t>専門・科学技術、業務支援サービス業（市場生産者）</t>
  </si>
  <si>
    <t>（政府）学術研究</t>
  </si>
  <si>
    <t>（非営利）自然・人文科学研究機関</t>
  </si>
  <si>
    <t>セ　教育</t>
  </si>
  <si>
    <t>ア</t>
  </si>
  <si>
    <t>（政府）教育</t>
  </si>
  <si>
    <t>（非営利）教育</t>
  </si>
  <si>
    <t>医療・保健</t>
  </si>
  <si>
    <t>介護</t>
  </si>
  <si>
    <t>（政府）保健衛生・社会福祉</t>
  </si>
  <si>
    <t>（非営利）社会福祉</t>
  </si>
  <si>
    <t>イ</t>
  </si>
  <si>
    <t>ウ</t>
  </si>
  <si>
    <t>オ</t>
  </si>
  <si>
    <t>キ</t>
  </si>
  <si>
    <t>自動車・機械修理業</t>
  </si>
  <si>
    <t>会員制企業団体</t>
  </si>
  <si>
    <t>娯楽業</t>
  </si>
  <si>
    <t>洗濯・理容・美容・浴場業</t>
  </si>
  <si>
    <t>その他の対個人サービス業（分類不明を含む）</t>
  </si>
  <si>
    <t>（政府）社会教育</t>
  </si>
  <si>
    <t>（非営利）社会教育</t>
  </si>
  <si>
    <t>（非営利）その他</t>
  </si>
  <si>
    <t>賃金・俸給</t>
  </si>
  <si>
    <t>雇主の社会負担</t>
  </si>
  <si>
    <t>a　雇主の現実社会負担</t>
  </si>
  <si>
    <t>b　雇主の帰属社会負担</t>
  </si>
  <si>
    <t>雇用者報酬</t>
  </si>
  <si>
    <t>財産所得（非企業部門）</t>
  </si>
  <si>
    <t>ア　一般政府</t>
  </si>
  <si>
    <t>　　② 配当（受取）</t>
  </si>
  <si>
    <t>　　③ その他の投資所得（受取）</t>
  </si>
  <si>
    <t>　　④ 賃貸料（受取）</t>
  </si>
  <si>
    <t>イ　家計</t>
  </si>
  <si>
    <t>① 利子</t>
  </si>
  <si>
    <t>　a　受取</t>
  </si>
  <si>
    <t>　b　支払</t>
  </si>
  <si>
    <t>　b　支払（消費者負債利子）</t>
  </si>
  <si>
    <t>対家計民間非営利団体</t>
  </si>
  <si>
    <t>ウ</t>
  </si>
  <si>
    <t>民間法人企業</t>
  </si>
  <si>
    <t>イ</t>
  </si>
  <si>
    <t>公的企業</t>
  </si>
  <si>
    <t>個人企業</t>
  </si>
  <si>
    <t>a　非金融法人企業</t>
  </si>
  <si>
    <t>b　金融機関</t>
  </si>
  <si>
    <t xml:space="preserve">　(1)  農業   </t>
  </si>
  <si>
    <t>　(2)  林業</t>
  </si>
  <si>
    <t>　(3)  水産業</t>
  </si>
  <si>
    <t>就業者数</t>
  </si>
  <si>
    <t>雇用者数</t>
  </si>
  <si>
    <t>（内ベース）</t>
  </si>
  <si>
    <t>（民ベース）</t>
  </si>
  <si>
    <t>金額</t>
  </si>
  <si>
    <t>金額</t>
  </si>
  <si>
    <t>企業所得</t>
  </si>
  <si>
    <t>キ　運輸・郵便業</t>
  </si>
  <si>
    <t>ソ　保健衛生・社会事業</t>
  </si>
  <si>
    <t>タ　その他のサービス</t>
  </si>
  <si>
    <t>エ　電気・ガス・水道・廃棄物処理業</t>
  </si>
  <si>
    <t>教育（市場生産者）</t>
  </si>
  <si>
    <t>鉱業</t>
  </si>
  <si>
    <t>農林水産業</t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</si>
  <si>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</si>
  <si>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</si>
  <si>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</si>
  <si>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</si>
  <si>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</si>
  <si>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</si>
  <si>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</si>
  <si>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</si>
  <si>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</si>
  <si>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</si>
  <si>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</si>
  <si>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</si>
  <si>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</si>
  <si>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</si>
  <si>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</si>
  <si>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営業余剰・
混合所得</t>
  </si>
  <si>
    <t>⑦＝⑤－⑥</t>
  </si>
  <si>
    <t>①</t>
  </si>
  <si>
    <t>②</t>
  </si>
  <si>
    <t>③＝①－②</t>
  </si>
  <si>
    <t>④</t>
  </si>
  <si>
    <t>⑤＝③－④</t>
  </si>
  <si>
    <t>⑥</t>
  </si>
  <si>
    <t>⑧</t>
  </si>
  <si>
    <t>⑨＝⑦－⑧</t>
  </si>
  <si>
    <t>・・・</t>
  </si>
  <si>
    <t>・・・</t>
  </si>
  <si>
    <t>[対前年度増減率]</t>
  </si>
  <si>
    <t>[対前年度増減率]</t>
  </si>
  <si>
    <t>[構成比]</t>
  </si>
  <si>
    <t>【２０１１年度（平成２３年度）】</t>
  </si>
  <si>
    <t>【２０１２年度（平成２４年度）】</t>
  </si>
  <si>
    <t>【２０１３年度（平成２５年度）】</t>
  </si>
  <si>
    <t>【２０１４年度（平成２６年度）】</t>
  </si>
  <si>
    <t>【２０１５年度（平成２７年度）】</t>
  </si>
  <si>
    <t>【２０１６年度（平成２８年度）】</t>
  </si>
  <si>
    <t>【２０１７年度（平成２９年度）】</t>
  </si>
  <si>
    <t>【２０１８年度（平成３０年度）】</t>
  </si>
  <si>
    <t>【２０１１年度（平成２３年度）】</t>
  </si>
  <si>
    <t>【２０１２年度（平成２４年度）】</t>
  </si>
  <si>
    <t>【２０１３年度（平成２５年度）】</t>
  </si>
  <si>
    <t>【２０１４年度（平成２６年度）】</t>
  </si>
  <si>
    <t>【２０１５年度（平成２７年度）】</t>
  </si>
  <si>
    <t>【２０１６年度（平成２８年度）】</t>
  </si>
  <si>
    <t>【２０１７年度（平成２９年度）】</t>
  </si>
  <si>
    <t>【２０１８年度（平成３０年度）】</t>
  </si>
  <si>
    <t>１人当たり市民所得の対全道比</t>
  </si>
  <si>
    <t>市民１人当たり市民所得（分配）</t>
  </si>
  <si>
    <t>【２０１９年度（令和元年度）】</t>
  </si>
  <si>
    <t>【２０１９年度（令和元年度）】</t>
  </si>
  <si>
    <t>(令和元年度)</t>
  </si>
  <si>
    <t>(令和元年度)</t>
  </si>
  <si>
    <t>(令和元年度)</t>
  </si>
  <si>
    <t>実質市内総生産　2015（平成27）暦年連鎖価格</t>
  </si>
  <si>
    <t>実質道内総生産　2015（平成27）暦年連鎖価格</t>
  </si>
  <si>
    <t>（単位：億円）</t>
  </si>
  <si>
    <t>【２０２０年度（令和２年度）】</t>
  </si>
  <si>
    <t>(令和2年度)</t>
  </si>
  <si>
    <t>(令和2年度)</t>
  </si>
  <si>
    <t>(令和2年度)</t>
  </si>
  <si>
    <t>（２）２０２０年度（令和２年度）推計基礎表</t>
  </si>
  <si>
    <t>【２０２０年度（令和２年度）】</t>
  </si>
  <si>
    <t>（２）２０２０年度（令和２年度）推計基礎表</t>
  </si>
  <si>
    <t>（３）２０２０年度（令和２年度）相互関連図</t>
  </si>
  <si>
    <t>（３）２０２０年度（令和２年度）相互関連図</t>
  </si>
  <si>
    <t>要素費用
表示の市内
純生産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</si>
</sst>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.0;&quot;△ &quot;#,##0.0"/>
    <numFmt numFmtId="180" formatCode="#,##0_ "/>
    <numFmt numFmtId="181" formatCode="0.0_ "/>
    <numFmt numFmtId="182" formatCode=";;;"/>
    <numFmt numFmtId="183" formatCode="#&quot;年度&quot;"/>
    <numFmt numFmtId="184" formatCode="#,##0_);[Red]\(#,##0\)"/>
    <numFmt numFmtId="185" formatCode="#,##0.0_ 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#,##0.00_ "/>
    <numFmt numFmtId="193" formatCode="0.00;&quot;△ &quot;0.00"/>
    <numFmt numFmtId="194" formatCode="0.000;&quot;△ &quot;0.000"/>
    <numFmt numFmtId="195" formatCode="0.0000;&quot;△ &quot;0.0000"/>
    <numFmt numFmtId="196" formatCode="0.00000;&quot;△ &quot;0.00000"/>
    <numFmt numFmtId="197" formatCode="0.000_ "/>
    <numFmt numFmtId="198" formatCode="0.0000_ "/>
    <numFmt numFmtId="199" formatCode="0.00_ "/>
    <numFmt numFmtId="200" formatCode="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（平成&quot;#&quot;年度）&quot;"/>
    <numFmt numFmtId="207" formatCode="&quot;（平成&quot;#&quot;）&quot;"/>
    <numFmt numFmtId="208" formatCode="&quot;(平成&quot;#&quot;年度)&quot;"/>
    <numFmt numFmtId="209" formatCode="&quot;(平成&quot;#&quot;)&quot;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51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i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u val="single"/>
      <sz val="11"/>
      <color indexed="12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left" vertical="center"/>
    </xf>
    <xf numFmtId="179" fontId="2" fillId="0" borderId="13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79" fontId="2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 quotePrefix="1">
      <alignment horizontal="left" vertical="center"/>
    </xf>
    <xf numFmtId="177" fontId="2" fillId="0" borderId="2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8" fontId="9" fillId="0" borderId="0" xfId="0" applyNumberFormat="1" applyFont="1" applyAlignment="1">
      <alignment/>
    </xf>
    <xf numFmtId="0" fontId="9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0" applyNumberFormat="1" applyFont="1" applyAlignment="1">
      <alignment/>
    </xf>
    <xf numFmtId="38" fontId="0" fillId="0" borderId="0" xfId="49" applyFont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9" xfId="49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 textRotation="255"/>
    </xf>
    <xf numFmtId="38" fontId="0" fillId="0" borderId="14" xfId="49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0" xfId="0" applyFont="1" applyAlignment="1" quotePrefix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12" fillId="0" borderId="0" xfId="43" applyFont="1" applyAlignment="1" applyProtection="1">
      <alignment/>
      <protection/>
    </xf>
    <xf numFmtId="0" fontId="2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26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6" fontId="2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9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 quotePrefix="1">
      <alignment horizontal="left" vertical="center"/>
    </xf>
    <xf numFmtId="177" fontId="2" fillId="0" borderId="16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horizontal="center"/>
    </xf>
    <xf numFmtId="0" fontId="2" fillId="0" borderId="26" xfId="0" applyFont="1" applyFill="1" applyBorder="1" applyAlignment="1" quotePrefix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206" fontId="2" fillId="0" borderId="16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25" xfId="0" applyFont="1" applyBorder="1" applyAlignment="1" quotePrefix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208" fontId="2" fillId="0" borderId="16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20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177" fontId="2" fillId="0" borderId="16" xfId="0" applyNumberFormat="1" applyFont="1" applyFill="1" applyBorder="1" applyAlignment="1">
      <alignment vertical="center"/>
    </xf>
    <xf numFmtId="0" fontId="0" fillId="0" borderId="39" xfId="0" applyFont="1" applyBorder="1" applyAlignment="1">
      <alignment/>
    </xf>
    <xf numFmtId="183" fontId="2" fillId="0" borderId="25" xfId="0" applyNumberFormat="1" applyFont="1" applyBorder="1" applyAlignment="1" quotePrefix="1">
      <alignment horizontal="center"/>
    </xf>
    <xf numFmtId="176" fontId="2" fillId="0" borderId="17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208" fontId="2" fillId="0" borderId="11" xfId="0" applyNumberFormat="1" applyFont="1" applyBorder="1" applyAlignment="1" quotePrefix="1">
      <alignment horizontal="center" vertical="top"/>
    </xf>
    <xf numFmtId="183" fontId="2" fillId="0" borderId="10" xfId="0" applyNumberFormat="1" applyFont="1" applyBorder="1" applyAlignment="1" quotePrefix="1">
      <alignment horizontal="center"/>
    </xf>
    <xf numFmtId="208" fontId="2" fillId="0" borderId="16" xfId="0" applyNumberFormat="1" applyFont="1" applyBorder="1" applyAlignment="1" quotePrefix="1">
      <alignment horizontal="center" vertical="top"/>
    </xf>
    <xf numFmtId="176" fontId="2" fillId="0" borderId="11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1" xfId="0" applyFont="1" applyFill="1" applyBorder="1" applyAlignment="1" quotePrefix="1">
      <alignment horizontal="center" vertical="center"/>
    </xf>
    <xf numFmtId="0" fontId="2" fillId="0" borderId="38" xfId="0" applyFont="1" applyFill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4" xfId="0" applyFont="1" applyFill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9" fontId="2" fillId="0" borderId="50" xfId="0" applyNumberFormat="1" applyFont="1" applyBorder="1" applyAlignment="1">
      <alignment horizontal="right" vertical="center" shrinkToFit="1"/>
    </xf>
    <xf numFmtId="179" fontId="2" fillId="0" borderId="50" xfId="0" applyNumberFormat="1" applyFont="1" applyBorder="1" applyAlignment="1">
      <alignment vertical="center" shrinkToFit="1"/>
    </xf>
    <xf numFmtId="179" fontId="2" fillId="0" borderId="52" xfId="0" applyNumberFormat="1" applyFont="1" applyBorder="1" applyAlignment="1">
      <alignment horizontal="right" vertical="center" shrinkToFit="1"/>
    </xf>
    <xf numFmtId="179" fontId="2" fillId="0" borderId="52" xfId="0" applyNumberFormat="1" applyFont="1" applyBorder="1" applyAlignment="1">
      <alignment vertical="center" shrinkToFit="1"/>
    </xf>
    <xf numFmtId="179" fontId="2" fillId="0" borderId="55" xfId="0" applyNumberFormat="1" applyFont="1" applyBorder="1" applyAlignment="1">
      <alignment horizontal="right" vertical="center" shrinkToFit="1"/>
    </xf>
    <xf numFmtId="179" fontId="2" fillId="0" borderId="55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horizontal="right" vertical="center" shrinkToFit="1"/>
    </xf>
    <xf numFmtId="179" fontId="2" fillId="0" borderId="20" xfId="0" applyNumberFormat="1" applyFont="1" applyBorder="1" applyAlignment="1">
      <alignment horizontal="right" vertical="center" shrinkToFit="1"/>
    </xf>
    <xf numFmtId="179" fontId="2" fillId="0" borderId="20" xfId="0" applyNumberFormat="1" applyFont="1" applyBorder="1" applyAlignment="1">
      <alignment vertical="center" shrinkToFit="1"/>
    </xf>
    <xf numFmtId="179" fontId="2" fillId="0" borderId="48" xfId="0" applyNumberFormat="1" applyFont="1" applyBorder="1" applyAlignment="1">
      <alignment horizontal="right" vertical="center" shrinkToFit="1"/>
    </xf>
    <xf numFmtId="179" fontId="2" fillId="0" borderId="48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horizontal="right" vertical="center" shrinkToFit="1"/>
    </xf>
    <xf numFmtId="179" fontId="2" fillId="0" borderId="16" xfId="0" applyNumberFormat="1" applyFont="1" applyBorder="1" applyAlignment="1">
      <alignment vertical="center" shrinkToFit="1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 shrinkToFit="1"/>
    </xf>
    <xf numFmtId="179" fontId="2" fillId="0" borderId="35" xfId="0" applyNumberFormat="1" applyFont="1" applyBorder="1" applyAlignment="1">
      <alignment vertical="center" shrinkToFit="1"/>
    </xf>
    <xf numFmtId="179" fontId="2" fillId="0" borderId="37" xfId="0" applyNumberFormat="1" applyFont="1" applyBorder="1" applyAlignment="1">
      <alignment vertical="center" shrinkToFit="1"/>
    </xf>
    <xf numFmtId="179" fontId="2" fillId="0" borderId="43" xfId="0" applyNumberFormat="1" applyFont="1" applyBorder="1" applyAlignment="1">
      <alignment vertical="center" shrinkToFit="1"/>
    </xf>
    <xf numFmtId="179" fontId="2" fillId="0" borderId="57" xfId="0" applyNumberFormat="1" applyFont="1" applyBorder="1" applyAlignment="1">
      <alignment horizontal="right" vertical="center" shrinkToFit="1"/>
    </xf>
    <xf numFmtId="179" fontId="2" fillId="0" borderId="57" xfId="0" applyNumberFormat="1" applyFont="1" applyBorder="1" applyAlignment="1">
      <alignment vertical="center" shrinkToFit="1"/>
    </xf>
    <xf numFmtId="179" fontId="2" fillId="0" borderId="56" xfId="0" applyNumberFormat="1" applyFont="1" applyBorder="1" applyAlignment="1">
      <alignment vertical="center" shrinkToFit="1"/>
    </xf>
    <xf numFmtId="179" fontId="2" fillId="0" borderId="58" xfId="0" applyNumberFormat="1" applyFont="1" applyBorder="1" applyAlignment="1">
      <alignment horizontal="right" vertical="center" shrinkToFit="1"/>
    </xf>
    <xf numFmtId="179" fontId="2" fillId="0" borderId="58" xfId="0" applyNumberFormat="1" applyFont="1" applyBorder="1" applyAlignment="1">
      <alignment vertical="center" shrinkToFit="1"/>
    </xf>
    <xf numFmtId="179" fontId="2" fillId="0" borderId="33" xfId="0" applyNumberFormat="1" applyFont="1" applyBorder="1" applyAlignment="1">
      <alignment vertical="center" shrinkToFit="1"/>
    </xf>
    <xf numFmtId="179" fontId="2" fillId="0" borderId="60" xfId="0" applyNumberFormat="1" applyFont="1" applyBorder="1" applyAlignment="1">
      <alignment horizontal="right" vertical="center" shrinkToFit="1"/>
    </xf>
    <xf numFmtId="179" fontId="2" fillId="0" borderId="60" xfId="0" applyNumberFormat="1" applyFont="1" applyBorder="1" applyAlignment="1">
      <alignment vertical="center" shrinkToFit="1"/>
    </xf>
    <xf numFmtId="179" fontId="2" fillId="0" borderId="59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0" fontId="4" fillId="0" borderId="44" xfId="0" applyFont="1" applyBorder="1" applyAlignment="1" quotePrefix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176" fontId="4" fillId="0" borderId="16" xfId="0" applyNumberFormat="1" applyFont="1" applyBorder="1" applyAlignment="1">
      <alignment vertical="center" shrinkToFit="1"/>
    </xf>
    <xf numFmtId="38" fontId="4" fillId="0" borderId="16" xfId="49" applyFont="1" applyBorder="1" applyAlignment="1">
      <alignment vertical="center" shrinkToFit="1"/>
    </xf>
    <xf numFmtId="176" fontId="4" fillId="0" borderId="16" xfId="49" applyNumberFormat="1" applyFont="1" applyBorder="1" applyAlignment="1">
      <alignment vertical="center" shrinkToFit="1"/>
    </xf>
    <xf numFmtId="0" fontId="4" fillId="0" borderId="44" xfId="0" applyFont="1" applyBorder="1" applyAlignment="1" quotePrefix="1">
      <alignment horizontal="left" vertical="center"/>
    </xf>
    <xf numFmtId="38" fontId="4" fillId="0" borderId="20" xfId="49" applyFont="1" applyBorder="1" applyAlignment="1">
      <alignment vertical="center" shrinkToFit="1"/>
    </xf>
    <xf numFmtId="38" fontId="4" fillId="0" borderId="20" xfId="49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6" fillId="0" borderId="42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3" fillId="0" borderId="0" xfId="0" applyFont="1" applyBorder="1" applyAlignment="1">
      <alignment/>
    </xf>
    <xf numFmtId="41" fontId="4" fillId="0" borderId="13" xfId="0" applyNumberFormat="1" applyFont="1" applyBorder="1" applyAlignment="1">
      <alignment vertical="center"/>
    </xf>
    <xf numFmtId="0" fontId="12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43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0" fontId="50" fillId="0" borderId="0" xfId="43" applyFont="1" applyAlignment="1" applyProtection="1">
      <alignment/>
      <protection/>
    </xf>
    <xf numFmtId="0" fontId="50" fillId="0" borderId="0" xfId="43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47" xfId="0" applyFont="1" applyFill="1" applyBorder="1" applyAlignment="1" quotePrefix="1">
      <alignment horizontal="center" vertical="center"/>
    </xf>
    <xf numFmtId="0" fontId="2" fillId="0" borderId="73" xfId="0" applyFont="1" applyFill="1" applyBorder="1" applyAlignment="1" quotePrefix="1">
      <alignment horizontal="center" vertical="center"/>
    </xf>
    <xf numFmtId="0" fontId="2" fillId="0" borderId="74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28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25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distributed" vertical="center" wrapText="1"/>
    </xf>
    <xf numFmtId="0" fontId="2" fillId="0" borderId="75" xfId="0" applyFont="1" applyFill="1" applyBorder="1" applyAlignment="1">
      <alignment horizontal="distributed" vertical="center"/>
    </xf>
    <xf numFmtId="0" fontId="2" fillId="0" borderId="10" xfId="0" applyFont="1" applyFill="1" applyBorder="1" applyAlignment="1" quotePrefix="1">
      <alignment horizontal="distributed" vertical="center" wrapText="1"/>
    </xf>
    <xf numFmtId="176" fontId="2" fillId="0" borderId="25" xfId="0" applyNumberFormat="1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2" fillId="0" borderId="28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 quotePrefix="1">
      <alignment horizontal="left" vertical="center"/>
    </xf>
    <xf numFmtId="0" fontId="2" fillId="0" borderId="58" xfId="0" applyFont="1" applyBorder="1" applyAlignment="1">
      <alignment vertical="center"/>
    </xf>
    <xf numFmtId="0" fontId="2" fillId="0" borderId="60" xfId="0" applyFont="1" applyBorder="1" applyAlignment="1" quotePrefix="1">
      <alignment horizontal="left" vertical="center"/>
    </xf>
    <xf numFmtId="0" fontId="2" fillId="0" borderId="6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3" xfId="0" applyFont="1" applyBorder="1" applyAlignment="1" quotePrefix="1">
      <alignment horizontal="left" vertical="center"/>
    </xf>
    <xf numFmtId="0" fontId="2" fillId="0" borderId="34" xfId="0" applyFont="1" applyBorder="1" applyAlignment="1" quotePrefix="1">
      <alignment horizontal="left" vertical="center"/>
    </xf>
    <xf numFmtId="0" fontId="2" fillId="0" borderId="76" xfId="0" applyFont="1" applyBorder="1" applyAlignment="1" quotePrefix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9" xfId="0" applyFont="1" applyBorder="1" applyAlignment="1" quotePrefix="1">
      <alignment horizontal="left" vertical="center"/>
    </xf>
    <xf numFmtId="0" fontId="2" fillId="0" borderId="77" xfId="0" applyFont="1" applyBorder="1" applyAlignment="1" quotePrefix="1">
      <alignment horizontal="left" vertical="center"/>
    </xf>
    <xf numFmtId="0" fontId="2" fillId="0" borderId="78" xfId="0" applyFont="1" applyBorder="1" applyAlignment="1" quotePrefix="1">
      <alignment horizontal="left" vertical="center"/>
    </xf>
    <xf numFmtId="0" fontId="2" fillId="0" borderId="3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5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distributed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vertical="center"/>
    </xf>
    <xf numFmtId="0" fontId="4" fillId="0" borderId="18" xfId="0" applyFont="1" applyBorder="1" applyAlignment="1" quotePrefix="1">
      <alignment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81" xfId="0" applyNumberFormat="1" applyFont="1" applyBorder="1" applyAlignment="1">
      <alignment vertical="center"/>
    </xf>
    <xf numFmtId="176" fontId="4" fillId="0" borderId="82" xfId="0" applyNumberFormat="1" applyFont="1" applyBorder="1" applyAlignment="1">
      <alignment vertical="center"/>
    </xf>
    <xf numFmtId="176" fontId="4" fillId="0" borderId="83" xfId="0" applyNumberFormat="1" applyFont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27" xfId="49" applyFont="1" applyBorder="1" applyAlignment="1">
      <alignment vertical="center" shrinkToFit="1"/>
    </xf>
    <xf numFmtId="38" fontId="4" fillId="0" borderId="66" xfId="49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 wrapText="1"/>
    </xf>
    <xf numFmtId="38" fontId="0" fillId="0" borderId="28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8" fontId="13" fillId="0" borderId="11" xfId="49" applyFont="1" applyBorder="1" applyAlignment="1">
      <alignment horizontal="center" vertical="center" shrinkToFit="1"/>
    </xf>
    <xf numFmtId="38" fontId="13" fillId="0" borderId="12" xfId="49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textRotation="255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84" xfId="0" applyFont="1" applyBorder="1" applyAlignment="1">
      <alignment/>
    </xf>
    <xf numFmtId="0" fontId="0" fillId="0" borderId="84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8" fontId="13" fillId="0" borderId="28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2</xdr:row>
      <xdr:rowOff>161925</xdr:rowOff>
    </xdr:from>
    <xdr:to>
      <xdr:col>26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504825"/>
          <a:ext cx="190500" cy="3743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152400</xdr:rowOff>
    </xdr:from>
    <xdr:to>
      <xdr:col>26</xdr:col>
      <xdr:colOff>0</xdr:colOff>
      <xdr:row>20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62675" y="4572000"/>
          <a:ext cx="180975" cy="685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781050</xdr:colOff>
      <xdr:row>22</xdr:row>
      <xdr:rowOff>9525</xdr:rowOff>
    </xdr:from>
    <xdr:to>
      <xdr:col>24</xdr:col>
      <xdr:colOff>123825</xdr:colOff>
      <xdr:row>24</xdr:row>
      <xdr:rowOff>28575</xdr:rowOff>
    </xdr:to>
    <xdr:sp>
      <xdr:nvSpPr>
        <xdr:cNvPr id="3" name="大かっこ 3"/>
        <xdr:cNvSpPr>
          <a:spLocks/>
        </xdr:cNvSpPr>
      </xdr:nvSpPr>
      <xdr:spPr>
        <a:xfrm>
          <a:off x="942975" y="5353050"/>
          <a:ext cx="51244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tabSelected="1" zoomScalePageLayoutView="0" workbookViewId="0" topLeftCell="A1">
      <selection activeCell="AI4" sqref="AI4"/>
    </sheetView>
  </sheetViews>
  <sheetFormatPr defaultColWidth="1.625" defaultRowHeight="18" customHeight="1"/>
  <cols>
    <col min="1" max="2" width="4.625" style="104" customWidth="1"/>
    <col min="3" max="16384" width="1.625" style="104" customWidth="1"/>
  </cols>
  <sheetData>
    <row r="1" ht="18" customHeight="1">
      <c r="A1" s="47" t="s">
        <v>75</v>
      </c>
    </row>
    <row r="2" spans="2:5" ht="18" customHeight="1">
      <c r="B2" s="287" t="s">
        <v>76</v>
      </c>
      <c r="C2" s="287"/>
      <c r="D2" s="287"/>
      <c r="E2" s="287"/>
    </row>
    <row r="3" spans="3:25" ht="18" customHeight="1">
      <c r="C3" s="283" t="s">
        <v>179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</row>
    <row r="4" spans="3:17" ht="18" customHeight="1">
      <c r="C4" s="87"/>
      <c r="D4" s="286" t="s">
        <v>389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</row>
    <row r="5" spans="3:17" ht="18" customHeight="1">
      <c r="C5" s="87"/>
      <c r="D5" s="286" t="s">
        <v>390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spans="3:17" ht="18" customHeight="1">
      <c r="C6" s="87"/>
      <c r="D6" s="286" t="s">
        <v>391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</row>
    <row r="7" spans="3:17" ht="18" customHeight="1">
      <c r="C7" s="87"/>
      <c r="D7" s="286" t="s">
        <v>392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</row>
    <row r="8" spans="3:17" ht="18" customHeight="1">
      <c r="C8" s="87"/>
      <c r="D8" s="286" t="s">
        <v>393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</row>
    <row r="9" spans="3:17" ht="18" customHeight="1">
      <c r="C9" s="87"/>
      <c r="D9" s="286" t="s">
        <v>394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</row>
    <row r="10" spans="3:17" ht="18" customHeight="1">
      <c r="C10" s="87"/>
      <c r="D10" s="286" t="s">
        <v>395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</row>
    <row r="11" spans="3:17" ht="18" customHeight="1">
      <c r="C11" s="87"/>
      <c r="D11" s="286" t="s">
        <v>396</v>
      </c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</row>
    <row r="12" spans="4:17" ht="18" customHeight="1">
      <c r="D12" s="286" t="s">
        <v>400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</row>
    <row r="13" spans="4:17" ht="18" customHeight="1">
      <c r="D13" s="285" t="s">
        <v>412</v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3:10" ht="18" customHeight="1">
      <c r="C14" s="283" t="s">
        <v>77</v>
      </c>
      <c r="D14" s="284"/>
      <c r="E14" s="284"/>
      <c r="F14" s="284"/>
      <c r="G14" s="284"/>
      <c r="H14" s="284"/>
      <c r="I14" s="284"/>
      <c r="J14" s="284"/>
    </row>
    <row r="15" spans="3:12" ht="18" customHeight="1">
      <c r="C15" s="283" t="s">
        <v>78</v>
      </c>
      <c r="D15" s="284"/>
      <c r="E15" s="284"/>
      <c r="F15" s="284"/>
      <c r="G15" s="284"/>
      <c r="H15" s="284"/>
      <c r="I15" s="284"/>
      <c r="J15" s="284"/>
      <c r="K15" s="284"/>
      <c r="L15" s="284"/>
    </row>
    <row r="16" spans="3:9" ht="18" customHeight="1">
      <c r="C16" s="283" t="s">
        <v>79</v>
      </c>
      <c r="D16" s="284"/>
      <c r="E16" s="284"/>
      <c r="F16" s="284"/>
      <c r="G16" s="284"/>
      <c r="H16" s="284"/>
      <c r="I16" s="284"/>
    </row>
    <row r="17" spans="2:21" ht="18" customHeight="1">
      <c r="B17" s="285" t="s">
        <v>413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</row>
    <row r="18" spans="3:10" ht="18" customHeight="1">
      <c r="C18" s="283" t="s">
        <v>130</v>
      </c>
      <c r="D18" s="284"/>
      <c r="E18" s="284"/>
      <c r="F18" s="284"/>
      <c r="G18" s="284"/>
      <c r="H18" s="284"/>
      <c r="I18" s="284"/>
      <c r="J18" s="284"/>
    </row>
    <row r="19" spans="4:12" ht="18" customHeight="1">
      <c r="D19" s="286" t="s">
        <v>229</v>
      </c>
      <c r="E19" s="286"/>
      <c r="F19" s="286"/>
      <c r="G19" s="286"/>
      <c r="H19" s="286"/>
      <c r="I19" s="286"/>
      <c r="J19" s="286"/>
      <c r="K19" s="286"/>
      <c r="L19" s="286"/>
    </row>
    <row r="20" spans="5:9" ht="18" customHeight="1">
      <c r="E20" s="283" t="s">
        <v>80</v>
      </c>
      <c r="F20" s="284"/>
      <c r="G20" s="284"/>
      <c r="H20" s="284"/>
      <c r="I20" s="284"/>
    </row>
    <row r="21" spans="5:9" ht="18" customHeight="1">
      <c r="E21" s="283" t="s">
        <v>67</v>
      </c>
      <c r="F21" s="283"/>
      <c r="G21" s="283"/>
      <c r="H21" s="283"/>
      <c r="I21" s="283"/>
    </row>
    <row r="22" spans="5:11" ht="18" customHeight="1">
      <c r="E22" s="283" t="s">
        <v>81</v>
      </c>
      <c r="F22" s="283"/>
      <c r="G22" s="283"/>
      <c r="H22" s="283"/>
      <c r="I22" s="283"/>
      <c r="J22" s="283"/>
      <c r="K22" s="283"/>
    </row>
    <row r="23" spans="4:8" ht="18" customHeight="1">
      <c r="D23" s="283" t="s">
        <v>230</v>
      </c>
      <c r="E23" s="283"/>
      <c r="F23" s="283"/>
      <c r="G23" s="283"/>
      <c r="H23" s="283"/>
    </row>
    <row r="24" spans="4:10" ht="18" customHeight="1">
      <c r="D24" s="283" t="s">
        <v>231</v>
      </c>
      <c r="E24" s="283"/>
      <c r="F24" s="283"/>
      <c r="G24" s="283"/>
      <c r="H24" s="283"/>
      <c r="I24" s="283"/>
      <c r="J24" s="283"/>
    </row>
    <row r="25" spans="4:22" ht="18" customHeight="1">
      <c r="D25" s="286" t="s">
        <v>232</v>
      </c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</row>
    <row r="26" spans="4:10" ht="18" customHeight="1">
      <c r="D26" s="283" t="s">
        <v>233</v>
      </c>
      <c r="E26" s="283"/>
      <c r="F26" s="283"/>
      <c r="G26" s="283"/>
      <c r="H26" s="283"/>
      <c r="I26" s="283"/>
      <c r="J26" s="283"/>
    </row>
    <row r="27" spans="4:13" ht="18" customHeight="1">
      <c r="D27" s="283" t="s">
        <v>234</v>
      </c>
      <c r="E27" s="283"/>
      <c r="F27" s="283"/>
      <c r="G27" s="283"/>
      <c r="H27" s="283"/>
      <c r="I27" s="283"/>
      <c r="J27" s="283"/>
      <c r="K27" s="283"/>
      <c r="L27" s="283"/>
      <c r="M27" s="283"/>
    </row>
    <row r="28" spans="4:13" ht="18" customHeight="1">
      <c r="D28" s="283" t="s">
        <v>344</v>
      </c>
      <c r="E28" s="283"/>
      <c r="F28" s="283"/>
      <c r="G28" s="283"/>
      <c r="H28" s="283"/>
      <c r="I28" s="283"/>
      <c r="J28" s="283"/>
      <c r="K28" s="283"/>
      <c r="L28" s="283"/>
      <c r="M28" s="283"/>
    </row>
    <row r="29" spans="4:17" ht="18" customHeight="1">
      <c r="D29" s="286" t="s">
        <v>238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</row>
    <row r="30" spans="4:13" ht="18" customHeight="1">
      <c r="D30" s="283" t="s">
        <v>235</v>
      </c>
      <c r="E30" s="283"/>
      <c r="F30" s="283"/>
      <c r="G30" s="283"/>
      <c r="H30" s="283"/>
      <c r="I30" s="283"/>
      <c r="J30" s="283"/>
      <c r="K30" s="283"/>
      <c r="L30" s="283"/>
      <c r="M30" s="283"/>
    </row>
    <row r="31" spans="4:13" ht="18" customHeight="1">
      <c r="D31" s="283" t="s">
        <v>236</v>
      </c>
      <c r="E31" s="283"/>
      <c r="F31" s="283"/>
      <c r="G31" s="283"/>
      <c r="H31" s="283"/>
      <c r="I31" s="283"/>
      <c r="J31" s="283"/>
      <c r="K31" s="283"/>
      <c r="L31" s="283"/>
      <c r="M31" s="283"/>
    </row>
    <row r="32" spans="4:11" ht="18" customHeight="1">
      <c r="D32" s="283" t="s">
        <v>237</v>
      </c>
      <c r="E32" s="283"/>
      <c r="F32" s="283"/>
      <c r="G32" s="283"/>
      <c r="H32" s="283"/>
      <c r="I32" s="283"/>
      <c r="J32" s="283"/>
      <c r="K32" s="283"/>
    </row>
    <row r="33" spans="4:25" ht="18" customHeight="1">
      <c r="D33" s="286" t="s">
        <v>239</v>
      </c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</row>
    <row r="34" spans="4:16" ht="18" customHeight="1">
      <c r="D34" s="286" t="s">
        <v>240</v>
      </c>
      <c r="E34" s="286"/>
      <c r="F34" s="286"/>
      <c r="G34" s="286"/>
      <c r="H34" s="286"/>
      <c r="I34" s="286"/>
      <c r="J34" s="87"/>
      <c r="K34" s="87"/>
      <c r="L34" s="87"/>
      <c r="M34" s="87"/>
      <c r="N34" s="87"/>
      <c r="O34" s="87"/>
      <c r="P34" s="87"/>
    </row>
    <row r="35" spans="4:10" ht="18" customHeight="1">
      <c r="D35" s="286" t="s">
        <v>241</v>
      </c>
      <c r="E35" s="286"/>
      <c r="F35" s="286"/>
      <c r="G35" s="286"/>
      <c r="H35" s="286"/>
      <c r="I35" s="286"/>
      <c r="J35" s="286"/>
    </row>
    <row r="36" spans="4:17" ht="18" customHeight="1">
      <c r="D36" s="283" t="s">
        <v>242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</row>
    <row r="37" spans="4:24" ht="18" customHeight="1">
      <c r="D37" s="283" t="s">
        <v>243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</row>
    <row r="38" spans="3:12" ht="18" customHeight="1">
      <c r="C38" s="283" t="s">
        <v>82</v>
      </c>
      <c r="D38" s="283"/>
      <c r="E38" s="283"/>
      <c r="F38" s="283"/>
      <c r="G38" s="283"/>
      <c r="H38" s="283"/>
      <c r="I38" s="283"/>
      <c r="J38" s="283"/>
      <c r="K38" s="283"/>
      <c r="L38" s="283"/>
    </row>
    <row r="39" spans="4:12" ht="18" customHeight="1">
      <c r="D39" s="283" t="s">
        <v>66</v>
      </c>
      <c r="E39" s="283"/>
      <c r="F39" s="283"/>
      <c r="G39" s="283"/>
      <c r="H39" s="283"/>
      <c r="I39" s="283"/>
      <c r="J39" s="283"/>
      <c r="K39" s="283"/>
      <c r="L39" s="283"/>
    </row>
    <row r="40" spans="4:10" ht="18" customHeight="1">
      <c r="D40" s="283" t="s">
        <v>83</v>
      </c>
      <c r="E40" s="283"/>
      <c r="F40" s="283"/>
      <c r="G40" s="283"/>
      <c r="H40" s="283"/>
      <c r="I40" s="283"/>
      <c r="J40" s="283"/>
    </row>
    <row r="41" spans="4:10" ht="18" customHeight="1">
      <c r="D41" s="283" t="s">
        <v>84</v>
      </c>
      <c r="E41" s="283"/>
      <c r="F41" s="283"/>
      <c r="G41" s="283"/>
      <c r="H41" s="283"/>
      <c r="I41" s="283"/>
      <c r="J41" s="283"/>
    </row>
    <row r="42" spans="4:13" ht="18" customHeight="1">
      <c r="D42" s="283" t="s">
        <v>85</v>
      </c>
      <c r="E42" s="283"/>
      <c r="F42" s="283"/>
      <c r="G42" s="283"/>
      <c r="H42" s="283"/>
      <c r="I42" s="283"/>
      <c r="J42" s="283"/>
      <c r="K42" s="283"/>
      <c r="L42" s="283"/>
      <c r="M42" s="283"/>
    </row>
    <row r="43" spans="2:21" ht="18" customHeight="1">
      <c r="B43" s="288" t="s">
        <v>414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</sheetData>
  <sheetProtection/>
  <mergeCells count="42">
    <mergeCell ref="B43:U43"/>
    <mergeCell ref="D26:J26"/>
    <mergeCell ref="D35:J35"/>
    <mergeCell ref="D36:Q36"/>
    <mergeCell ref="D40:J40"/>
    <mergeCell ref="D9:Q9"/>
    <mergeCell ref="D12:Q12"/>
    <mergeCell ref="D41:J41"/>
    <mergeCell ref="D42:M42"/>
    <mergeCell ref="E20:I20"/>
    <mergeCell ref="B2:E2"/>
    <mergeCell ref="C14:J14"/>
    <mergeCell ref="C15:L15"/>
    <mergeCell ref="C16:I16"/>
    <mergeCell ref="D10:Q10"/>
    <mergeCell ref="D31:M31"/>
    <mergeCell ref="D24:J24"/>
    <mergeCell ref="B17:U17"/>
    <mergeCell ref="D11:Q11"/>
    <mergeCell ref="C3:Y3"/>
    <mergeCell ref="D39:L39"/>
    <mergeCell ref="E22:K22"/>
    <mergeCell ref="D30:M30"/>
    <mergeCell ref="C38:L38"/>
    <mergeCell ref="D29:Q29"/>
    <mergeCell ref="E21:I21"/>
    <mergeCell ref="D37:X37"/>
    <mergeCell ref="D34:I34"/>
    <mergeCell ref="D4:Q4"/>
    <mergeCell ref="D5:Q5"/>
    <mergeCell ref="D6:Q6"/>
    <mergeCell ref="D7:Q7"/>
    <mergeCell ref="D8:Q8"/>
    <mergeCell ref="D19:L19"/>
    <mergeCell ref="D25:V25"/>
    <mergeCell ref="D33:Y33"/>
    <mergeCell ref="C18:J18"/>
    <mergeCell ref="D32:K32"/>
    <mergeCell ref="D23:H23"/>
    <mergeCell ref="D28:M28"/>
    <mergeCell ref="D27:M27"/>
    <mergeCell ref="D13:Q13"/>
  </mergeCells>
  <hyperlinks>
    <hyperlink ref="B2" location="総生産!A2" display="（１）総括表"/>
    <hyperlink ref="C3" location="総生産!A3" display="①経済活動別市内総生産及び市内純生産"/>
    <hyperlink ref="C14" location="総生産推移!A1" display="②市内総生産"/>
    <hyperlink ref="C15" location="市民所得!A1" display="③市民所得（分配）"/>
    <hyperlink ref="C16" location="関連指標!A1" display="④関連指標"/>
    <hyperlink ref="B17" location="基礎表!A1" display="（２）平成１４年度推計基礎表"/>
    <hyperlink ref="C18" location="基礎表!A2" display="①総生産"/>
    <hyperlink ref="D19" location="基礎表!A3" display="ア　産業"/>
    <hyperlink ref="E20" location="基礎表!A4" display="（ア）農業"/>
    <hyperlink ref="E21" location="基礎表!A13" display="（イ）林業"/>
    <hyperlink ref="E22" location="基礎表!A19" display="（ウ）水産業"/>
    <hyperlink ref="D23" location="基礎表!A29" display="（エ）鉱業"/>
    <hyperlink ref="D24" location="基礎表!A35" display="（オ）製造業"/>
    <hyperlink ref="D26" location="基礎表!A44" display="（カ）建設業"/>
    <hyperlink ref="D25" location="基礎表!A50" display="（キ）電気・ガス・水道業"/>
    <hyperlink ref="D27" location="基礎表!A61" display="（ク）卸売・小売業"/>
    <hyperlink ref="D31" location="基礎表!A69" display="（ケ）金融・保険業"/>
    <hyperlink ref="D32" location="基礎表!A77" display="（コ）不動産業"/>
    <hyperlink ref="D28" location="基礎表!A86" display="（サ）運輸・通信業"/>
    <hyperlink ref="D34" location="基礎表!A108" display="イ　政府サービス生産者"/>
    <hyperlink ref="D37" location="基礎表!A121" display="ウ　対家計民間非営利サービス生産者"/>
    <hyperlink ref="C38" location="基礎表!A129" display="②市民所得（分配）"/>
    <hyperlink ref="D39" location="基礎表!A130" display="ア　雇用者報酬"/>
    <hyperlink ref="D40" location="基礎表!A151" display="イ　財産所得"/>
    <hyperlink ref="D41" location="基礎表!A171" display="ウ　企業所得"/>
    <hyperlink ref="D42" location="基礎表!A182" display="エ　推計就業者数"/>
    <hyperlink ref="B17:N17" location="基礎表!A1" display="（２）平成１６年度推計基礎表"/>
    <hyperlink ref="B43" location="基礎表!A1" display="（２）平成１４年度推計基礎表"/>
    <hyperlink ref="B43:N43" location="基礎表!A1" display="（２）平成１６年度推計基礎表"/>
    <hyperlink ref="B43:O43" location="'相互関連図 '!A1" display="（３）平成２４年度相互関連図"/>
    <hyperlink ref="D42:M42" location="基礎表!A205" display="エ　推計就業者数"/>
    <hyperlink ref="B2:E2" location="総生産及び要素所得!A2" display="（１）総括表"/>
    <hyperlink ref="C3:Y3" location="総生産及び要素所得!A3" display="①経済活動別市内総生産及び要素所得"/>
    <hyperlink ref="D30" location="基礎表!A86" display="（サ）運輸・通信業"/>
    <hyperlink ref="D30:M30" location="基礎表!A88" display="ケ　情報通信業"/>
    <hyperlink ref="D29" location="基礎表!A99" display="（シ）サービス業"/>
    <hyperlink ref="D29:L29" location="基礎表!A108" display="（ス）サービス業"/>
    <hyperlink ref="D37:X37" location="基礎表!A149" display="タ　その他のサービス"/>
    <hyperlink ref="C38:L38" location="基礎表!A163" display="②市民所得（分配）"/>
    <hyperlink ref="D39:L39" location="基礎表!A164" display="ア　雇用者報酬"/>
    <hyperlink ref="D40:J40" location="基礎表!A172" display="イ　財産所得"/>
    <hyperlink ref="D41:J41" location="基礎表!A191" display="ウ　企業所得"/>
    <hyperlink ref="D4:L4" location="総生産及び要素所得!A4" display="【平成１７年度】"/>
    <hyperlink ref="D5:L5" location="総生産及び要素所得!A32" display="【平成１８年度】"/>
    <hyperlink ref="D6:L6" location="総生産及び要素所得!A60" display="【平成１９年度】"/>
    <hyperlink ref="D7:L7" location="総生産及び要素所得!A88" display="【平成２０年度】"/>
    <hyperlink ref="D8:L8" location="総生産及び要素所得!A116" display="【平成２１年度】"/>
    <hyperlink ref="D9:L9" location="総生産及び要素所得!A144" display="【平成２２年度】"/>
    <hyperlink ref="D10:L10" location="総生産及び要素所得!A172" display="【平成２３年度】"/>
    <hyperlink ref="D11:L11" location="総生産及び要素所得!A200" display="【平成２４年度】"/>
    <hyperlink ref="B17:O17" location="基礎表!A1" display="（２）平成２４年度推計基礎表"/>
    <hyperlink ref="D12:L12" location="総生産及び要素所得!A228" display="【平成２５年度】"/>
    <hyperlink ref="E21:I21" location="基礎表!A12" display="（イ）林業"/>
    <hyperlink ref="E22:K22" location="基礎表!A18" display="（ウ）水産業"/>
    <hyperlink ref="D23:H23" location="基礎表!A28" display="イ　鉱業"/>
    <hyperlink ref="D24:J24" location="基礎表!A34" display="ウ　製造業"/>
    <hyperlink ref="D25:V25" location="基礎表!A40" display="エ　電気・ガス・水道・廃棄物処理業"/>
    <hyperlink ref="D26:J26" location="基礎表!A52" display="オ　建設業"/>
    <hyperlink ref="D27:M27" location="基礎表!A58" display="カ　卸売・小売業"/>
    <hyperlink ref="D28:M28" location="基礎表!A66" display="キ　運輸・郵便業"/>
    <hyperlink ref="D29:Q29" location="基礎表!A80" display="ク　宿泊・飲食サービス業"/>
    <hyperlink ref="D31:M31" location="基礎表!A98" display="コ　金融・保険業"/>
    <hyperlink ref="D32:K32" location="基礎表!A106" display="サ　不動産業"/>
    <hyperlink ref="D33:Y33" location="基礎表!A115" display="シ　専門・科学技術、業務支援サービス業"/>
    <hyperlink ref="D34:I34" location="基礎表!A124" display="ス　公務"/>
    <hyperlink ref="D35:J35" location="基礎表!A130" display="セ　教育"/>
    <hyperlink ref="D36:Q36" location="基礎表!A139" display="ソ　保健衛生・社会事業"/>
    <hyperlink ref="D13:L13" location="総生産及び要素所得!A228" display="【平成２５年度】"/>
    <hyperlink ref="D13:Q13" location="総生産及び要素所得!A256" display="【２０２０年度（令和２年度）】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2"/>
  <sheetViews>
    <sheetView showGridLines="0" zoomScale="110" zoomScaleNormal="11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6.5" customHeight="1"/>
  <cols>
    <col min="1" max="1" width="2.75390625" style="90" customWidth="1"/>
    <col min="2" max="2" width="3.125" style="90" customWidth="1"/>
    <col min="3" max="3" width="24.75390625" style="90" customWidth="1"/>
    <col min="4" max="21" width="12.75390625" style="90" customWidth="1"/>
    <col min="22" max="16384" width="9.00390625" style="90" customWidth="1"/>
  </cols>
  <sheetData>
    <row r="1" ht="16.5" customHeight="1">
      <c r="A1" s="89" t="s">
        <v>21</v>
      </c>
    </row>
    <row r="2" ht="16.5" customHeight="1">
      <c r="A2" s="273" t="s">
        <v>0</v>
      </c>
    </row>
    <row r="3" spans="1:2" ht="16.5" customHeight="1">
      <c r="A3" s="274" t="s">
        <v>179</v>
      </c>
      <c r="B3" s="91"/>
    </row>
    <row r="4" spans="1:12" ht="16.5" customHeight="1">
      <c r="A4" s="274" t="s">
        <v>381</v>
      </c>
      <c r="B4" s="91"/>
      <c r="L4" s="92" t="s">
        <v>7</v>
      </c>
    </row>
    <row r="5" spans="1:12" ht="16.5" customHeight="1">
      <c r="A5" s="299" t="s">
        <v>8</v>
      </c>
      <c r="B5" s="300"/>
      <c r="C5" s="301"/>
      <c r="D5" s="308" t="s">
        <v>9</v>
      </c>
      <c r="E5" s="289" t="s">
        <v>2</v>
      </c>
      <c r="F5" s="289" t="s">
        <v>1</v>
      </c>
      <c r="G5" s="289" t="s">
        <v>10</v>
      </c>
      <c r="H5" s="310" t="s">
        <v>11</v>
      </c>
      <c r="I5" s="289" t="s">
        <v>62</v>
      </c>
      <c r="J5" s="291" t="s">
        <v>64</v>
      </c>
      <c r="K5" s="94"/>
      <c r="L5" s="95"/>
    </row>
    <row r="6" spans="1:12" ht="22.5" customHeight="1">
      <c r="A6" s="302"/>
      <c r="B6" s="303"/>
      <c r="C6" s="304"/>
      <c r="D6" s="309"/>
      <c r="E6" s="290"/>
      <c r="F6" s="290"/>
      <c r="G6" s="290"/>
      <c r="H6" s="290"/>
      <c r="I6" s="290"/>
      <c r="J6" s="292"/>
      <c r="K6" s="93" t="s">
        <v>61</v>
      </c>
      <c r="L6" s="140" t="s">
        <v>366</v>
      </c>
    </row>
    <row r="7" spans="1:12" ht="16.5" customHeight="1">
      <c r="A7" s="305"/>
      <c r="B7" s="306"/>
      <c r="C7" s="307"/>
      <c r="D7" s="97" t="s">
        <v>12</v>
      </c>
      <c r="E7" s="98" t="s">
        <v>13</v>
      </c>
      <c r="F7" s="99" t="s">
        <v>14</v>
      </c>
      <c r="G7" s="98" t="s">
        <v>15</v>
      </c>
      <c r="H7" s="98" t="s">
        <v>16</v>
      </c>
      <c r="I7" s="98" t="s">
        <v>17</v>
      </c>
      <c r="J7" s="96" t="s">
        <v>18</v>
      </c>
      <c r="K7" s="98" t="s">
        <v>19</v>
      </c>
      <c r="L7" s="98" t="s">
        <v>20</v>
      </c>
    </row>
    <row r="8" spans="1:15" ht="16.5" customHeight="1">
      <c r="A8" s="176" t="s">
        <v>227</v>
      </c>
      <c r="B8" s="177" t="s">
        <v>226</v>
      </c>
      <c r="C8" s="178"/>
      <c r="D8" s="180">
        <v>17298917</v>
      </c>
      <c r="E8" s="180">
        <v>8133985</v>
      </c>
      <c r="F8" s="180">
        <v>9164932</v>
      </c>
      <c r="G8" s="180">
        <v>2843273</v>
      </c>
      <c r="H8" s="180">
        <v>6321659</v>
      </c>
      <c r="I8" s="180">
        <v>-238512</v>
      </c>
      <c r="J8" s="180">
        <v>6560171</v>
      </c>
      <c r="K8" s="180">
        <v>4623638</v>
      </c>
      <c r="L8" s="180">
        <v>1936533</v>
      </c>
      <c r="M8" s="101"/>
      <c r="N8" s="102"/>
      <c r="O8" s="102"/>
    </row>
    <row r="9" spans="1:15" ht="16.5" customHeight="1">
      <c r="A9" s="181"/>
      <c r="B9" s="182" t="s">
        <v>166</v>
      </c>
      <c r="C9" s="183" t="s">
        <v>167</v>
      </c>
      <c r="D9" s="185">
        <v>6090473</v>
      </c>
      <c r="E9" s="185">
        <v>3510990</v>
      </c>
      <c r="F9" s="185">
        <v>2579483</v>
      </c>
      <c r="G9" s="185">
        <v>1054480</v>
      </c>
      <c r="H9" s="185">
        <v>1525003</v>
      </c>
      <c r="I9" s="185">
        <v>-707997</v>
      </c>
      <c r="J9" s="185">
        <v>2233000</v>
      </c>
      <c r="K9" s="185">
        <v>1329920</v>
      </c>
      <c r="L9" s="185">
        <v>903080</v>
      </c>
      <c r="M9" s="101"/>
      <c r="N9" s="102"/>
      <c r="O9" s="102"/>
    </row>
    <row r="10" spans="1:15" ht="16.5" customHeight="1">
      <c r="A10" s="181"/>
      <c r="B10" s="182" t="s">
        <v>3</v>
      </c>
      <c r="C10" s="183" t="s">
        <v>168</v>
      </c>
      <c r="D10" s="185">
        <v>550311</v>
      </c>
      <c r="E10" s="185">
        <v>285897</v>
      </c>
      <c r="F10" s="185">
        <v>264414</v>
      </c>
      <c r="G10" s="185">
        <v>110753</v>
      </c>
      <c r="H10" s="185">
        <v>153661</v>
      </c>
      <c r="I10" s="185">
        <v>-53830</v>
      </c>
      <c r="J10" s="185">
        <v>207491</v>
      </c>
      <c r="K10" s="185">
        <v>498728</v>
      </c>
      <c r="L10" s="185">
        <v>-291237</v>
      </c>
      <c r="M10" s="101"/>
      <c r="N10" s="102"/>
      <c r="O10" s="102"/>
    </row>
    <row r="11" spans="1:15" ht="16.5" customHeight="1">
      <c r="A11" s="186"/>
      <c r="B11" s="187" t="s">
        <v>4</v>
      </c>
      <c r="C11" s="188" t="s">
        <v>169</v>
      </c>
      <c r="D11" s="190">
        <v>10658133</v>
      </c>
      <c r="E11" s="190">
        <v>4337098</v>
      </c>
      <c r="F11" s="190">
        <v>6321035</v>
      </c>
      <c r="G11" s="190">
        <v>1678040</v>
      </c>
      <c r="H11" s="190">
        <v>4642995</v>
      </c>
      <c r="I11" s="190">
        <v>523315</v>
      </c>
      <c r="J11" s="190">
        <v>4119680</v>
      </c>
      <c r="K11" s="190">
        <v>2794990</v>
      </c>
      <c r="L11" s="190">
        <v>1324690</v>
      </c>
      <c r="M11" s="101"/>
      <c r="N11" s="102"/>
      <c r="O11" s="102"/>
    </row>
    <row r="12" spans="1:15" ht="16.5" customHeight="1">
      <c r="A12" s="112" t="s">
        <v>208</v>
      </c>
      <c r="B12" s="111" t="s">
        <v>170</v>
      </c>
      <c r="C12" s="88"/>
      <c r="D12" s="6">
        <v>9655398</v>
      </c>
      <c r="E12" s="6">
        <v>4273082</v>
      </c>
      <c r="F12" s="6">
        <v>5382316</v>
      </c>
      <c r="G12" s="6">
        <v>3047939</v>
      </c>
      <c r="H12" s="6">
        <v>2334377</v>
      </c>
      <c r="I12" s="6">
        <v>803214</v>
      </c>
      <c r="J12" s="6">
        <v>1531163</v>
      </c>
      <c r="K12" s="6">
        <v>2641765</v>
      </c>
      <c r="L12" s="6">
        <v>-1110602</v>
      </c>
      <c r="M12" s="101"/>
      <c r="N12" s="102"/>
      <c r="O12" s="102"/>
    </row>
    <row r="13" spans="1:15" ht="16.5" customHeight="1">
      <c r="A13" s="112" t="s">
        <v>209</v>
      </c>
      <c r="B13" s="111" t="s">
        <v>171</v>
      </c>
      <c r="C13" s="88"/>
      <c r="D13" s="6">
        <v>239851657</v>
      </c>
      <c r="E13" s="6">
        <v>137386641</v>
      </c>
      <c r="F13" s="6">
        <v>102465016</v>
      </c>
      <c r="G13" s="6">
        <v>25838392</v>
      </c>
      <c r="H13" s="6">
        <v>76626624</v>
      </c>
      <c r="I13" s="6">
        <v>16835376</v>
      </c>
      <c r="J13" s="6">
        <v>59791248</v>
      </c>
      <c r="K13" s="6">
        <v>25008725</v>
      </c>
      <c r="L13" s="6">
        <v>34782523</v>
      </c>
      <c r="M13" s="101"/>
      <c r="N13" s="102"/>
      <c r="O13" s="102"/>
    </row>
    <row r="14" spans="1:15" ht="16.5" customHeight="1">
      <c r="A14" s="112" t="s">
        <v>210</v>
      </c>
      <c r="B14" s="111" t="s">
        <v>199</v>
      </c>
      <c r="C14" s="88"/>
      <c r="D14" s="6">
        <v>46719224</v>
      </c>
      <c r="E14" s="6">
        <v>26026251</v>
      </c>
      <c r="F14" s="6">
        <v>20692973</v>
      </c>
      <c r="G14" s="6">
        <v>10032435</v>
      </c>
      <c r="H14" s="6">
        <v>10660538</v>
      </c>
      <c r="I14" s="6">
        <v>1679494</v>
      </c>
      <c r="J14" s="6">
        <v>8981044</v>
      </c>
      <c r="K14" s="6">
        <v>7590143</v>
      </c>
      <c r="L14" s="6">
        <v>1390901</v>
      </c>
      <c r="M14" s="101"/>
      <c r="N14" s="102"/>
      <c r="O14" s="102"/>
    </row>
    <row r="15" spans="1:15" ht="16.5" customHeight="1">
      <c r="A15" s="112" t="s">
        <v>211</v>
      </c>
      <c r="B15" s="111" t="s">
        <v>172</v>
      </c>
      <c r="C15" s="88"/>
      <c r="D15" s="6">
        <v>57313025</v>
      </c>
      <c r="E15" s="6">
        <v>30167162</v>
      </c>
      <c r="F15" s="6">
        <v>27145863</v>
      </c>
      <c r="G15" s="6">
        <v>2606490</v>
      </c>
      <c r="H15" s="6">
        <v>24539373</v>
      </c>
      <c r="I15" s="6">
        <v>1375520</v>
      </c>
      <c r="J15" s="6">
        <v>23163853</v>
      </c>
      <c r="K15" s="6">
        <v>29639658</v>
      </c>
      <c r="L15" s="6">
        <v>-6475805</v>
      </c>
      <c r="M15" s="101"/>
      <c r="N15" s="102"/>
      <c r="O15" s="102"/>
    </row>
    <row r="16" spans="1:15" ht="16.5" customHeight="1">
      <c r="A16" s="112" t="s">
        <v>212</v>
      </c>
      <c r="B16" s="111" t="s">
        <v>173</v>
      </c>
      <c r="C16" s="88"/>
      <c r="D16" s="6">
        <v>128484585</v>
      </c>
      <c r="E16" s="6">
        <v>50655382</v>
      </c>
      <c r="F16" s="6">
        <v>77829203</v>
      </c>
      <c r="G16" s="6">
        <v>9012999</v>
      </c>
      <c r="H16" s="6">
        <v>68816204</v>
      </c>
      <c r="I16" s="6">
        <v>5530545</v>
      </c>
      <c r="J16" s="6">
        <v>63285659</v>
      </c>
      <c r="K16" s="6">
        <v>40359822</v>
      </c>
      <c r="L16" s="6">
        <v>22925837</v>
      </c>
      <c r="M16" s="101"/>
      <c r="N16" s="102"/>
      <c r="O16" s="102"/>
    </row>
    <row r="17" spans="1:15" ht="16.5" customHeight="1">
      <c r="A17" s="112" t="s">
        <v>213</v>
      </c>
      <c r="B17" s="111" t="s">
        <v>200</v>
      </c>
      <c r="C17" s="88"/>
      <c r="D17" s="6">
        <v>76543947</v>
      </c>
      <c r="E17" s="6">
        <v>27760103</v>
      </c>
      <c r="F17" s="6">
        <v>48783844</v>
      </c>
      <c r="G17" s="6">
        <v>13655447</v>
      </c>
      <c r="H17" s="6">
        <v>35128397</v>
      </c>
      <c r="I17" s="6">
        <v>3304150</v>
      </c>
      <c r="J17" s="6">
        <v>31824247</v>
      </c>
      <c r="K17" s="6">
        <v>24188170</v>
      </c>
      <c r="L17" s="6">
        <v>7636077</v>
      </c>
      <c r="M17" s="101"/>
      <c r="N17" s="102"/>
      <c r="O17" s="102"/>
    </row>
    <row r="18" spans="1:15" ht="16.5" customHeight="1">
      <c r="A18" s="112" t="s">
        <v>214</v>
      </c>
      <c r="B18" s="111" t="s">
        <v>201</v>
      </c>
      <c r="C18" s="88"/>
      <c r="D18" s="6">
        <v>44343432</v>
      </c>
      <c r="E18" s="6">
        <v>25292376</v>
      </c>
      <c r="F18" s="6">
        <v>19051056</v>
      </c>
      <c r="G18" s="6">
        <v>3051187</v>
      </c>
      <c r="H18" s="6">
        <v>15999869</v>
      </c>
      <c r="I18" s="6">
        <v>1229934</v>
      </c>
      <c r="J18" s="6">
        <v>14769935</v>
      </c>
      <c r="K18" s="6">
        <v>10039081</v>
      </c>
      <c r="L18" s="6">
        <v>4730854</v>
      </c>
      <c r="M18" s="101"/>
      <c r="N18" s="102"/>
      <c r="O18" s="102"/>
    </row>
    <row r="19" spans="1:15" ht="16.5" customHeight="1">
      <c r="A19" s="112" t="s">
        <v>215</v>
      </c>
      <c r="B19" s="111" t="s">
        <v>176</v>
      </c>
      <c r="C19" s="88"/>
      <c r="D19" s="6">
        <v>28735848</v>
      </c>
      <c r="E19" s="6">
        <v>14029545</v>
      </c>
      <c r="F19" s="6">
        <v>14706303</v>
      </c>
      <c r="G19" s="6">
        <v>5758484</v>
      </c>
      <c r="H19" s="6">
        <v>8947819</v>
      </c>
      <c r="I19" s="6">
        <v>792654</v>
      </c>
      <c r="J19" s="6">
        <v>8155165</v>
      </c>
      <c r="K19" s="6">
        <v>3443981</v>
      </c>
      <c r="L19" s="6">
        <v>4711184</v>
      </c>
      <c r="M19" s="101"/>
      <c r="N19" s="102"/>
      <c r="O19" s="102"/>
    </row>
    <row r="20" spans="1:15" ht="16.5" customHeight="1">
      <c r="A20" s="112" t="s">
        <v>216</v>
      </c>
      <c r="B20" s="111" t="s">
        <v>174</v>
      </c>
      <c r="C20" s="88"/>
      <c r="D20" s="6">
        <v>38977426</v>
      </c>
      <c r="E20" s="6">
        <v>13022902</v>
      </c>
      <c r="F20" s="6">
        <v>25954524</v>
      </c>
      <c r="G20" s="6">
        <v>2733633</v>
      </c>
      <c r="H20" s="6">
        <v>23220891</v>
      </c>
      <c r="I20" s="6">
        <v>-239932</v>
      </c>
      <c r="J20" s="6">
        <v>23460823</v>
      </c>
      <c r="K20" s="6">
        <v>11349893</v>
      </c>
      <c r="L20" s="6">
        <v>12110930</v>
      </c>
      <c r="M20" s="101"/>
      <c r="N20" s="102"/>
      <c r="O20" s="102"/>
    </row>
    <row r="21" spans="1:15" ht="16.5" customHeight="1">
      <c r="A21" s="112" t="s">
        <v>217</v>
      </c>
      <c r="B21" s="111" t="s">
        <v>175</v>
      </c>
      <c r="C21" s="88"/>
      <c r="D21" s="6">
        <v>74122187</v>
      </c>
      <c r="E21" s="6">
        <v>12933972</v>
      </c>
      <c r="F21" s="6">
        <v>61188215</v>
      </c>
      <c r="G21" s="6">
        <v>25595743</v>
      </c>
      <c r="H21" s="6">
        <v>35592472</v>
      </c>
      <c r="I21" s="6">
        <v>4726831</v>
      </c>
      <c r="J21" s="6">
        <v>30865641</v>
      </c>
      <c r="K21" s="6">
        <v>2774192</v>
      </c>
      <c r="L21" s="6">
        <v>28091449</v>
      </c>
      <c r="M21" s="101"/>
      <c r="N21" s="102"/>
      <c r="O21" s="102"/>
    </row>
    <row r="22" spans="1:15" ht="16.5" customHeight="1">
      <c r="A22" s="112" t="s">
        <v>218</v>
      </c>
      <c r="B22" s="100" t="s">
        <v>202</v>
      </c>
      <c r="C22" s="88"/>
      <c r="D22" s="6">
        <v>77845831</v>
      </c>
      <c r="E22" s="6">
        <v>24170342</v>
      </c>
      <c r="F22" s="6">
        <v>53675489</v>
      </c>
      <c r="G22" s="6">
        <v>6050861</v>
      </c>
      <c r="H22" s="6">
        <v>47624628</v>
      </c>
      <c r="I22" s="6">
        <v>2767491</v>
      </c>
      <c r="J22" s="6">
        <v>44857137</v>
      </c>
      <c r="K22" s="6">
        <v>31547116</v>
      </c>
      <c r="L22" s="6">
        <v>13310021</v>
      </c>
      <c r="M22" s="101"/>
      <c r="N22" s="102"/>
      <c r="O22" s="102"/>
    </row>
    <row r="23" spans="1:15" ht="16.5" customHeight="1">
      <c r="A23" s="112" t="s">
        <v>219</v>
      </c>
      <c r="B23" s="111" t="s">
        <v>203</v>
      </c>
      <c r="C23" s="88"/>
      <c r="D23" s="6">
        <v>49029627</v>
      </c>
      <c r="E23" s="6">
        <v>9352311</v>
      </c>
      <c r="F23" s="6">
        <v>39677316</v>
      </c>
      <c r="G23" s="6">
        <v>10978666</v>
      </c>
      <c r="H23" s="6">
        <v>28698650</v>
      </c>
      <c r="I23" s="6">
        <v>54251</v>
      </c>
      <c r="J23" s="6">
        <v>28644399</v>
      </c>
      <c r="K23" s="6">
        <v>28644399</v>
      </c>
      <c r="L23" s="257"/>
      <c r="M23" s="101"/>
      <c r="N23" s="102"/>
      <c r="O23" s="102"/>
    </row>
    <row r="24" spans="1:15" ht="16.5" customHeight="1">
      <c r="A24" s="112" t="s">
        <v>220</v>
      </c>
      <c r="B24" s="111" t="s">
        <v>204</v>
      </c>
      <c r="C24" s="88"/>
      <c r="D24" s="6">
        <v>32502396</v>
      </c>
      <c r="E24" s="6">
        <v>5581102</v>
      </c>
      <c r="F24" s="6">
        <v>26921294</v>
      </c>
      <c r="G24" s="6">
        <v>6014346</v>
      </c>
      <c r="H24" s="6">
        <v>20906948</v>
      </c>
      <c r="I24" s="6">
        <v>170741</v>
      </c>
      <c r="J24" s="6">
        <v>20736207</v>
      </c>
      <c r="K24" s="6">
        <v>22535330</v>
      </c>
      <c r="L24" s="6">
        <v>-1799123</v>
      </c>
      <c r="M24" s="101"/>
      <c r="N24" s="102"/>
      <c r="O24" s="102"/>
    </row>
    <row r="25" spans="1:15" ht="16.5" customHeight="1">
      <c r="A25" s="112" t="s">
        <v>221</v>
      </c>
      <c r="B25" s="111" t="s">
        <v>205</v>
      </c>
      <c r="C25" s="88"/>
      <c r="D25" s="6">
        <v>94174253</v>
      </c>
      <c r="E25" s="6">
        <v>33904157</v>
      </c>
      <c r="F25" s="6">
        <v>60270096</v>
      </c>
      <c r="G25" s="6">
        <v>7156665</v>
      </c>
      <c r="H25" s="6">
        <v>53113431</v>
      </c>
      <c r="I25" s="6">
        <v>-781183</v>
      </c>
      <c r="J25" s="6">
        <v>53894614</v>
      </c>
      <c r="K25" s="6">
        <v>54715423</v>
      </c>
      <c r="L25" s="6">
        <v>-820809</v>
      </c>
      <c r="M25" s="101"/>
      <c r="N25" s="102"/>
      <c r="O25" s="102"/>
    </row>
    <row r="26" spans="1:15" ht="16.5" customHeight="1" thickBot="1">
      <c r="A26" s="166" t="s">
        <v>222</v>
      </c>
      <c r="B26" s="167" t="s">
        <v>206</v>
      </c>
      <c r="C26" s="168"/>
      <c r="D26" s="170">
        <v>43767054</v>
      </c>
      <c r="E26" s="170">
        <v>18376743</v>
      </c>
      <c r="F26" s="170">
        <v>25390311</v>
      </c>
      <c r="G26" s="170">
        <v>5401945</v>
      </c>
      <c r="H26" s="170">
        <v>19988366</v>
      </c>
      <c r="I26" s="170">
        <v>2233173</v>
      </c>
      <c r="J26" s="170">
        <v>17755193</v>
      </c>
      <c r="K26" s="170">
        <v>15574968</v>
      </c>
      <c r="L26" s="170">
        <v>2180225</v>
      </c>
      <c r="M26" s="101"/>
      <c r="N26" s="102"/>
      <c r="O26" s="102"/>
    </row>
    <row r="27" spans="1:15" ht="16.5" customHeight="1" thickBot="1" thickTop="1">
      <c r="A27" s="293" t="s">
        <v>223</v>
      </c>
      <c r="B27" s="294"/>
      <c r="C27" s="295"/>
      <c r="D27" s="175">
        <v>1059364807</v>
      </c>
      <c r="E27" s="175">
        <v>441066056</v>
      </c>
      <c r="F27" s="175">
        <v>618298751</v>
      </c>
      <c r="G27" s="175">
        <v>139778505</v>
      </c>
      <c r="H27" s="175">
        <v>478520246</v>
      </c>
      <c r="I27" s="175">
        <v>40243747</v>
      </c>
      <c r="J27" s="175">
        <v>438276499</v>
      </c>
      <c r="K27" s="175">
        <v>314676304</v>
      </c>
      <c r="L27" s="175">
        <v>123600195</v>
      </c>
      <c r="M27" s="101"/>
      <c r="N27" s="102"/>
      <c r="O27" s="102"/>
    </row>
    <row r="28" spans="1:15" ht="16.5" customHeight="1" thickTop="1">
      <c r="A28" s="171" t="s">
        <v>224</v>
      </c>
      <c r="B28" s="172" t="s">
        <v>177</v>
      </c>
      <c r="C28" s="173"/>
      <c r="D28" s="165">
        <v>7638342</v>
      </c>
      <c r="E28" s="258"/>
      <c r="F28" s="165">
        <v>7638342</v>
      </c>
      <c r="G28" s="258"/>
      <c r="H28" s="165">
        <v>7638342</v>
      </c>
      <c r="I28" s="165">
        <v>7638342</v>
      </c>
      <c r="J28" s="258"/>
      <c r="K28" s="258"/>
      <c r="L28" s="258"/>
      <c r="M28" s="101"/>
      <c r="N28" s="102"/>
      <c r="O28" s="102"/>
    </row>
    <row r="29" spans="1:15" ht="16.5" customHeight="1" thickBot="1">
      <c r="A29" s="166" t="s">
        <v>225</v>
      </c>
      <c r="B29" s="167" t="s">
        <v>178</v>
      </c>
      <c r="C29" s="168"/>
      <c r="D29" s="170">
        <v>-3004828</v>
      </c>
      <c r="E29" s="259"/>
      <c r="F29" s="170">
        <v>-3004828</v>
      </c>
      <c r="G29" s="259"/>
      <c r="H29" s="170">
        <v>-3004828</v>
      </c>
      <c r="I29" s="170">
        <v>-3004828</v>
      </c>
      <c r="J29" s="259"/>
      <c r="K29" s="259"/>
      <c r="L29" s="259"/>
      <c r="M29" s="101"/>
      <c r="N29" s="102"/>
      <c r="O29" s="102"/>
    </row>
    <row r="30" spans="1:15" ht="16.5" customHeight="1" thickTop="1">
      <c r="A30" s="296" t="s">
        <v>207</v>
      </c>
      <c r="B30" s="297"/>
      <c r="C30" s="298"/>
      <c r="D30" s="165">
        <v>1063998321</v>
      </c>
      <c r="E30" s="165">
        <v>441066056</v>
      </c>
      <c r="F30" s="165">
        <v>622932265</v>
      </c>
      <c r="G30" s="165">
        <v>139778505</v>
      </c>
      <c r="H30" s="165">
        <v>483153760</v>
      </c>
      <c r="I30" s="165">
        <v>44877261</v>
      </c>
      <c r="J30" s="165">
        <v>438276499</v>
      </c>
      <c r="K30" s="165">
        <v>314676304</v>
      </c>
      <c r="L30" s="165">
        <v>123600195</v>
      </c>
      <c r="M30" s="101"/>
      <c r="N30" s="102"/>
      <c r="O30" s="102"/>
    </row>
    <row r="31" ht="16.5" customHeight="1">
      <c r="N31" s="102"/>
    </row>
    <row r="32" spans="1:12" ht="16.5" customHeight="1">
      <c r="A32" s="274" t="s">
        <v>382</v>
      </c>
      <c r="B32" s="91"/>
      <c r="L32" s="92" t="s">
        <v>7</v>
      </c>
    </row>
    <row r="33" spans="1:12" ht="16.5" customHeight="1">
      <c r="A33" s="299" t="s">
        <v>8</v>
      </c>
      <c r="B33" s="300"/>
      <c r="C33" s="301"/>
      <c r="D33" s="308" t="s">
        <v>9</v>
      </c>
      <c r="E33" s="289" t="s">
        <v>2</v>
      </c>
      <c r="F33" s="289" t="s">
        <v>1</v>
      </c>
      <c r="G33" s="289" t="s">
        <v>10</v>
      </c>
      <c r="H33" s="310" t="s">
        <v>11</v>
      </c>
      <c r="I33" s="289" t="s">
        <v>62</v>
      </c>
      <c r="J33" s="291" t="s">
        <v>64</v>
      </c>
      <c r="K33" s="94"/>
      <c r="L33" s="95"/>
    </row>
    <row r="34" spans="1:12" ht="22.5" customHeight="1">
      <c r="A34" s="302"/>
      <c r="B34" s="303"/>
      <c r="C34" s="304"/>
      <c r="D34" s="309"/>
      <c r="E34" s="290"/>
      <c r="F34" s="290"/>
      <c r="G34" s="290"/>
      <c r="H34" s="290"/>
      <c r="I34" s="290"/>
      <c r="J34" s="292"/>
      <c r="K34" s="93" t="s">
        <v>61</v>
      </c>
      <c r="L34" s="140" t="s">
        <v>366</v>
      </c>
    </row>
    <row r="35" spans="1:12" ht="16.5" customHeight="1">
      <c r="A35" s="305"/>
      <c r="B35" s="306"/>
      <c r="C35" s="307"/>
      <c r="D35" s="97" t="s">
        <v>12</v>
      </c>
      <c r="E35" s="98" t="s">
        <v>13</v>
      </c>
      <c r="F35" s="99" t="s">
        <v>14</v>
      </c>
      <c r="G35" s="98" t="s">
        <v>15</v>
      </c>
      <c r="H35" s="98" t="s">
        <v>16</v>
      </c>
      <c r="I35" s="98" t="s">
        <v>17</v>
      </c>
      <c r="J35" s="96" t="s">
        <v>18</v>
      </c>
      <c r="K35" s="98" t="s">
        <v>19</v>
      </c>
      <c r="L35" s="98" t="s">
        <v>20</v>
      </c>
    </row>
    <row r="36" spans="1:15" ht="16.5" customHeight="1">
      <c r="A36" s="176" t="s">
        <v>227</v>
      </c>
      <c r="B36" s="177" t="s">
        <v>226</v>
      </c>
      <c r="C36" s="178"/>
      <c r="D36" s="180">
        <v>16305724</v>
      </c>
      <c r="E36" s="180">
        <v>7808610</v>
      </c>
      <c r="F36" s="180">
        <v>8497114</v>
      </c>
      <c r="G36" s="180">
        <v>2467442</v>
      </c>
      <c r="H36" s="180">
        <v>6029672</v>
      </c>
      <c r="I36" s="180">
        <v>-330213</v>
      </c>
      <c r="J36" s="180">
        <v>6359885</v>
      </c>
      <c r="K36" s="180">
        <v>5070101</v>
      </c>
      <c r="L36" s="180">
        <v>1289784</v>
      </c>
      <c r="M36" s="101"/>
      <c r="N36" s="102"/>
      <c r="O36" s="102"/>
    </row>
    <row r="37" spans="1:15" ht="16.5" customHeight="1">
      <c r="A37" s="181"/>
      <c r="B37" s="182" t="s">
        <v>166</v>
      </c>
      <c r="C37" s="183" t="s">
        <v>167</v>
      </c>
      <c r="D37" s="185">
        <v>6256766</v>
      </c>
      <c r="E37" s="185">
        <v>3545769</v>
      </c>
      <c r="F37" s="185">
        <v>2710997</v>
      </c>
      <c r="G37" s="185">
        <v>1004409</v>
      </c>
      <c r="H37" s="185">
        <v>1706588</v>
      </c>
      <c r="I37" s="185">
        <v>-733386</v>
      </c>
      <c r="J37" s="185">
        <v>2439974</v>
      </c>
      <c r="K37" s="185">
        <v>1283175</v>
      </c>
      <c r="L37" s="185">
        <v>1156799</v>
      </c>
      <c r="M37" s="101"/>
      <c r="N37" s="102"/>
      <c r="O37" s="102"/>
    </row>
    <row r="38" spans="1:15" ht="16.5" customHeight="1">
      <c r="A38" s="181"/>
      <c r="B38" s="182" t="s">
        <v>3</v>
      </c>
      <c r="C38" s="183" t="s">
        <v>168</v>
      </c>
      <c r="D38" s="185">
        <v>558172</v>
      </c>
      <c r="E38" s="185">
        <v>290932</v>
      </c>
      <c r="F38" s="185">
        <v>267240</v>
      </c>
      <c r="G38" s="185">
        <v>96633</v>
      </c>
      <c r="H38" s="185">
        <v>170607</v>
      </c>
      <c r="I38" s="185">
        <v>-36262</v>
      </c>
      <c r="J38" s="185">
        <v>206869</v>
      </c>
      <c r="K38" s="185">
        <v>475638</v>
      </c>
      <c r="L38" s="185">
        <v>-268769</v>
      </c>
      <c r="M38" s="101"/>
      <c r="N38" s="102"/>
      <c r="O38" s="102"/>
    </row>
    <row r="39" spans="1:15" ht="16.5" customHeight="1">
      <c r="A39" s="186"/>
      <c r="B39" s="187" t="s">
        <v>4</v>
      </c>
      <c r="C39" s="188" t="s">
        <v>169</v>
      </c>
      <c r="D39" s="190">
        <v>9490786</v>
      </c>
      <c r="E39" s="190">
        <v>3971909</v>
      </c>
      <c r="F39" s="190">
        <v>5518877</v>
      </c>
      <c r="G39" s="190">
        <v>1366400</v>
      </c>
      <c r="H39" s="190">
        <v>4152477</v>
      </c>
      <c r="I39" s="190">
        <v>439435</v>
      </c>
      <c r="J39" s="190">
        <v>3713042</v>
      </c>
      <c r="K39" s="190">
        <v>3311288</v>
      </c>
      <c r="L39" s="190">
        <v>401754</v>
      </c>
      <c r="M39" s="101"/>
      <c r="N39" s="102"/>
      <c r="O39" s="102"/>
    </row>
    <row r="40" spans="1:15" ht="16.5" customHeight="1">
      <c r="A40" s="112" t="s">
        <v>208</v>
      </c>
      <c r="B40" s="111" t="s">
        <v>170</v>
      </c>
      <c r="C40" s="88"/>
      <c r="D40" s="6">
        <v>9073374</v>
      </c>
      <c r="E40" s="6">
        <v>4130396</v>
      </c>
      <c r="F40" s="6">
        <v>4942978</v>
      </c>
      <c r="G40" s="6">
        <v>2637283</v>
      </c>
      <c r="H40" s="6">
        <v>2305695</v>
      </c>
      <c r="I40" s="6">
        <v>738677</v>
      </c>
      <c r="J40" s="6">
        <v>1567018</v>
      </c>
      <c r="K40" s="6">
        <v>2614244</v>
      </c>
      <c r="L40" s="6">
        <v>-1047226</v>
      </c>
      <c r="M40" s="101"/>
      <c r="N40" s="102"/>
      <c r="O40" s="102"/>
    </row>
    <row r="41" spans="1:15" ht="16.5" customHeight="1">
      <c r="A41" s="112" t="s">
        <v>209</v>
      </c>
      <c r="B41" s="111" t="s">
        <v>171</v>
      </c>
      <c r="C41" s="88"/>
      <c r="D41" s="6">
        <v>236646183</v>
      </c>
      <c r="E41" s="6">
        <v>149441101</v>
      </c>
      <c r="F41" s="6">
        <v>87205082</v>
      </c>
      <c r="G41" s="6">
        <v>25298882</v>
      </c>
      <c r="H41" s="6">
        <v>61906200</v>
      </c>
      <c r="I41" s="6">
        <v>14125202</v>
      </c>
      <c r="J41" s="6">
        <v>47780998</v>
      </c>
      <c r="K41" s="6">
        <v>25038420</v>
      </c>
      <c r="L41" s="6">
        <v>22742578</v>
      </c>
      <c r="M41" s="101"/>
      <c r="N41" s="102"/>
      <c r="O41" s="102"/>
    </row>
    <row r="42" spans="1:15" ht="16.5" customHeight="1">
      <c r="A42" s="112" t="s">
        <v>210</v>
      </c>
      <c r="B42" s="111" t="s">
        <v>199</v>
      </c>
      <c r="C42" s="88"/>
      <c r="D42" s="6">
        <v>44198656</v>
      </c>
      <c r="E42" s="6">
        <v>29243261</v>
      </c>
      <c r="F42" s="6">
        <v>14955395</v>
      </c>
      <c r="G42" s="6">
        <v>9065560</v>
      </c>
      <c r="H42" s="6">
        <v>5889835</v>
      </c>
      <c r="I42" s="6">
        <v>877879</v>
      </c>
      <c r="J42" s="6">
        <v>5011956</v>
      </c>
      <c r="K42" s="6">
        <v>8164842</v>
      </c>
      <c r="L42" s="6">
        <v>-3152886</v>
      </c>
      <c r="M42" s="101"/>
      <c r="N42" s="102"/>
      <c r="O42" s="102"/>
    </row>
    <row r="43" spans="1:15" ht="16.5" customHeight="1">
      <c r="A43" s="112" t="s">
        <v>211</v>
      </c>
      <c r="B43" s="111" t="s">
        <v>172</v>
      </c>
      <c r="C43" s="88"/>
      <c r="D43" s="6">
        <v>49868121</v>
      </c>
      <c r="E43" s="6">
        <v>25228874</v>
      </c>
      <c r="F43" s="6">
        <v>24639247</v>
      </c>
      <c r="G43" s="6">
        <v>1992549</v>
      </c>
      <c r="H43" s="6">
        <v>22646698</v>
      </c>
      <c r="I43" s="6">
        <v>1247505</v>
      </c>
      <c r="J43" s="6">
        <v>21399193</v>
      </c>
      <c r="K43" s="6">
        <v>27180904</v>
      </c>
      <c r="L43" s="6">
        <v>-5781711</v>
      </c>
      <c r="M43" s="101"/>
      <c r="N43" s="102"/>
      <c r="O43" s="102"/>
    </row>
    <row r="44" spans="1:15" ht="16.5" customHeight="1">
      <c r="A44" s="112" t="s">
        <v>212</v>
      </c>
      <c r="B44" s="111" t="s">
        <v>173</v>
      </c>
      <c r="C44" s="88"/>
      <c r="D44" s="6">
        <v>129488807</v>
      </c>
      <c r="E44" s="6">
        <v>50514788</v>
      </c>
      <c r="F44" s="6">
        <v>78974019</v>
      </c>
      <c r="G44" s="6">
        <v>8994282</v>
      </c>
      <c r="H44" s="6">
        <v>69979737</v>
      </c>
      <c r="I44" s="6">
        <v>5559515</v>
      </c>
      <c r="J44" s="6">
        <v>64420222</v>
      </c>
      <c r="K44" s="6">
        <v>48063476</v>
      </c>
      <c r="L44" s="6">
        <v>16356746</v>
      </c>
      <c r="M44" s="101"/>
      <c r="N44" s="102"/>
      <c r="O44" s="102"/>
    </row>
    <row r="45" spans="1:15" ht="16.5" customHeight="1">
      <c r="A45" s="112" t="s">
        <v>213</v>
      </c>
      <c r="B45" s="111" t="s">
        <v>200</v>
      </c>
      <c r="C45" s="88"/>
      <c r="D45" s="6">
        <v>77232681</v>
      </c>
      <c r="E45" s="6">
        <v>28590825</v>
      </c>
      <c r="F45" s="6">
        <v>48641856</v>
      </c>
      <c r="G45" s="6">
        <v>12815091</v>
      </c>
      <c r="H45" s="6">
        <v>35826765</v>
      </c>
      <c r="I45" s="6">
        <v>3342344</v>
      </c>
      <c r="J45" s="6">
        <v>32484421</v>
      </c>
      <c r="K45" s="6">
        <v>29236475</v>
      </c>
      <c r="L45" s="6">
        <v>3247946</v>
      </c>
      <c r="M45" s="101"/>
      <c r="N45" s="102"/>
      <c r="O45" s="102"/>
    </row>
    <row r="46" spans="1:15" ht="16.5" customHeight="1">
      <c r="A46" s="112" t="s">
        <v>214</v>
      </c>
      <c r="B46" s="111" t="s">
        <v>201</v>
      </c>
      <c r="C46" s="88"/>
      <c r="D46" s="6">
        <v>44697360</v>
      </c>
      <c r="E46" s="6">
        <v>26762628</v>
      </c>
      <c r="F46" s="6">
        <v>17934732</v>
      </c>
      <c r="G46" s="6">
        <v>2963591</v>
      </c>
      <c r="H46" s="6">
        <v>14971141</v>
      </c>
      <c r="I46" s="6">
        <v>1156256</v>
      </c>
      <c r="J46" s="6">
        <v>13814885</v>
      </c>
      <c r="K46" s="6">
        <v>10169864</v>
      </c>
      <c r="L46" s="6">
        <v>3645021</v>
      </c>
      <c r="M46" s="101"/>
      <c r="N46" s="102"/>
      <c r="O46" s="102"/>
    </row>
    <row r="47" spans="1:15" ht="16.5" customHeight="1">
      <c r="A47" s="112" t="s">
        <v>215</v>
      </c>
      <c r="B47" s="111" t="s">
        <v>176</v>
      </c>
      <c r="C47" s="88"/>
      <c r="D47" s="6">
        <v>28159534</v>
      </c>
      <c r="E47" s="6">
        <v>14088807</v>
      </c>
      <c r="F47" s="6">
        <v>14070727</v>
      </c>
      <c r="G47" s="6">
        <v>5603981</v>
      </c>
      <c r="H47" s="6">
        <v>8466746</v>
      </c>
      <c r="I47" s="6">
        <v>751872</v>
      </c>
      <c r="J47" s="6">
        <v>7714874</v>
      </c>
      <c r="K47" s="6">
        <v>3501525</v>
      </c>
      <c r="L47" s="6">
        <v>4213349</v>
      </c>
      <c r="M47" s="101"/>
      <c r="N47" s="102"/>
      <c r="O47" s="102"/>
    </row>
    <row r="48" spans="1:15" ht="16.5" customHeight="1">
      <c r="A48" s="112" t="s">
        <v>216</v>
      </c>
      <c r="B48" s="111" t="s">
        <v>174</v>
      </c>
      <c r="C48" s="88"/>
      <c r="D48" s="6">
        <v>36591397</v>
      </c>
      <c r="E48" s="6">
        <v>12325143</v>
      </c>
      <c r="F48" s="6">
        <v>24266254</v>
      </c>
      <c r="G48" s="6">
        <v>2568552</v>
      </c>
      <c r="H48" s="6">
        <v>21697702</v>
      </c>
      <c r="I48" s="6">
        <v>58326</v>
      </c>
      <c r="J48" s="6">
        <v>21639376</v>
      </c>
      <c r="K48" s="6">
        <v>10339057</v>
      </c>
      <c r="L48" s="6">
        <v>11300319</v>
      </c>
      <c r="M48" s="101"/>
      <c r="N48" s="102"/>
      <c r="O48" s="102"/>
    </row>
    <row r="49" spans="1:15" ht="16.5" customHeight="1">
      <c r="A49" s="112" t="s">
        <v>217</v>
      </c>
      <c r="B49" s="111" t="s">
        <v>175</v>
      </c>
      <c r="C49" s="88"/>
      <c r="D49" s="6">
        <v>73748509</v>
      </c>
      <c r="E49" s="6">
        <v>13105121</v>
      </c>
      <c r="F49" s="6">
        <v>60643388</v>
      </c>
      <c r="G49" s="6">
        <v>24867554</v>
      </c>
      <c r="H49" s="6">
        <v>35775834</v>
      </c>
      <c r="I49" s="6">
        <v>4538954</v>
      </c>
      <c r="J49" s="6">
        <v>31236880</v>
      </c>
      <c r="K49" s="6">
        <v>2283736</v>
      </c>
      <c r="L49" s="6">
        <v>28953144</v>
      </c>
      <c r="M49" s="101"/>
      <c r="N49" s="102"/>
      <c r="O49" s="102"/>
    </row>
    <row r="50" spans="1:15" ht="16.5" customHeight="1">
      <c r="A50" s="112" t="s">
        <v>218</v>
      </c>
      <c r="B50" s="100" t="s">
        <v>202</v>
      </c>
      <c r="C50" s="88"/>
      <c r="D50" s="6">
        <v>74097558</v>
      </c>
      <c r="E50" s="6">
        <v>23326236</v>
      </c>
      <c r="F50" s="6">
        <v>50771322</v>
      </c>
      <c r="G50" s="6">
        <v>5693236</v>
      </c>
      <c r="H50" s="6">
        <v>45078086</v>
      </c>
      <c r="I50" s="6">
        <v>2626471</v>
      </c>
      <c r="J50" s="6">
        <v>42451615</v>
      </c>
      <c r="K50" s="6">
        <v>26032740</v>
      </c>
      <c r="L50" s="6">
        <v>16418875</v>
      </c>
      <c r="M50" s="101"/>
      <c r="N50" s="102"/>
      <c r="O50" s="102"/>
    </row>
    <row r="51" spans="1:15" ht="16.5" customHeight="1">
      <c r="A51" s="112" t="s">
        <v>219</v>
      </c>
      <c r="B51" s="111" t="s">
        <v>203</v>
      </c>
      <c r="C51" s="88"/>
      <c r="D51" s="6">
        <v>47360218</v>
      </c>
      <c r="E51" s="6">
        <v>8980824</v>
      </c>
      <c r="F51" s="6">
        <v>38379394</v>
      </c>
      <c r="G51" s="6">
        <v>10812941</v>
      </c>
      <c r="H51" s="6">
        <v>27566453</v>
      </c>
      <c r="I51" s="6">
        <v>48465</v>
      </c>
      <c r="J51" s="6">
        <v>27517988</v>
      </c>
      <c r="K51" s="6">
        <v>27517988</v>
      </c>
      <c r="L51" s="257"/>
      <c r="M51" s="101"/>
      <c r="N51" s="102"/>
      <c r="O51" s="102"/>
    </row>
    <row r="52" spans="1:15" ht="16.5" customHeight="1">
      <c r="A52" s="112" t="s">
        <v>220</v>
      </c>
      <c r="B52" s="111" t="s">
        <v>204</v>
      </c>
      <c r="C52" s="88"/>
      <c r="D52" s="6">
        <v>32494101</v>
      </c>
      <c r="E52" s="6">
        <v>5556962</v>
      </c>
      <c r="F52" s="6">
        <v>26937139</v>
      </c>
      <c r="G52" s="6">
        <v>6146666</v>
      </c>
      <c r="H52" s="6">
        <v>20790473</v>
      </c>
      <c r="I52" s="6">
        <v>168137</v>
      </c>
      <c r="J52" s="6">
        <v>20622336</v>
      </c>
      <c r="K52" s="6">
        <v>20721812</v>
      </c>
      <c r="L52" s="6">
        <v>-99476</v>
      </c>
      <c r="M52" s="101"/>
      <c r="N52" s="102"/>
      <c r="O52" s="102"/>
    </row>
    <row r="53" spans="1:15" ht="16.5" customHeight="1">
      <c r="A53" s="112" t="s">
        <v>221</v>
      </c>
      <c r="B53" s="111" t="s">
        <v>205</v>
      </c>
      <c r="C53" s="88"/>
      <c r="D53" s="6">
        <v>96114731</v>
      </c>
      <c r="E53" s="6">
        <v>33448188</v>
      </c>
      <c r="F53" s="6">
        <v>62666543</v>
      </c>
      <c r="G53" s="6">
        <v>7178215</v>
      </c>
      <c r="H53" s="6">
        <v>55488328</v>
      </c>
      <c r="I53" s="6">
        <v>-782539</v>
      </c>
      <c r="J53" s="6">
        <v>56270867</v>
      </c>
      <c r="K53" s="6">
        <v>51089609</v>
      </c>
      <c r="L53" s="6">
        <v>5181258</v>
      </c>
      <c r="M53" s="101"/>
      <c r="N53" s="102"/>
      <c r="O53" s="102"/>
    </row>
    <row r="54" spans="1:15" ht="16.5" customHeight="1" thickBot="1">
      <c r="A54" s="166" t="s">
        <v>222</v>
      </c>
      <c r="B54" s="167" t="s">
        <v>206</v>
      </c>
      <c r="C54" s="168"/>
      <c r="D54" s="170">
        <v>43900347</v>
      </c>
      <c r="E54" s="170">
        <v>18886290</v>
      </c>
      <c r="F54" s="170">
        <v>25014057</v>
      </c>
      <c r="G54" s="170">
        <v>5117657</v>
      </c>
      <c r="H54" s="170">
        <v>19896400</v>
      </c>
      <c r="I54" s="170">
        <v>2030170</v>
      </c>
      <c r="J54" s="170">
        <v>17866230</v>
      </c>
      <c r="K54" s="170">
        <v>14800288</v>
      </c>
      <c r="L54" s="170">
        <v>3065942</v>
      </c>
      <c r="M54" s="101"/>
      <c r="N54" s="102"/>
      <c r="O54" s="102"/>
    </row>
    <row r="55" spans="1:15" ht="16.5" customHeight="1" thickBot="1" thickTop="1">
      <c r="A55" s="293" t="s">
        <v>223</v>
      </c>
      <c r="B55" s="294"/>
      <c r="C55" s="295"/>
      <c r="D55" s="175">
        <v>1039977301</v>
      </c>
      <c r="E55" s="175">
        <v>451438054</v>
      </c>
      <c r="F55" s="175">
        <v>588539247</v>
      </c>
      <c r="G55" s="175">
        <v>134223482</v>
      </c>
      <c r="H55" s="175">
        <v>454315765</v>
      </c>
      <c r="I55" s="175">
        <v>36157021</v>
      </c>
      <c r="J55" s="175">
        <v>418158744</v>
      </c>
      <c r="K55" s="175">
        <v>311825081</v>
      </c>
      <c r="L55" s="175">
        <v>106333663</v>
      </c>
      <c r="M55" s="101"/>
      <c r="N55" s="102"/>
      <c r="O55" s="102"/>
    </row>
    <row r="56" spans="1:15" ht="16.5" customHeight="1" thickTop="1">
      <c r="A56" s="171" t="s">
        <v>224</v>
      </c>
      <c r="B56" s="172" t="s">
        <v>177</v>
      </c>
      <c r="C56" s="173"/>
      <c r="D56" s="165">
        <v>7353447</v>
      </c>
      <c r="E56" s="258"/>
      <c r="F56" s="165">
        <v>7353447</v>
      </c>
      <c r="G56" s="258"/>
      <c r="H56" s="165">
        <v>7353447</v>
      </c>
      <c r="I56" s="165">
        <v>7353447</v>
      </c>
      <c r="J56" s="258"/>
      <c r="K56" s="258"/>
      <c r="L56" s="258"/>
      <c r="M56" s="101"/>
      <c r="N56" s="102"/>
      <c r="O56" s="102"/>
    </row>
    <row r="57" spans="1:15" ht="16.5" customHeight="1" thickBot="1">
      <c r="A57" s="166" t="s">
        <v>225</v>
      </c>
      <c r="B57" s="167" t="s">
        <v>178</v>
      </c>
      <c r="C57" s="168"/>
      <c r="D57" s="170">
        <v>-3162657</v>
      </c>
      <c r="E57" s="259"/>
      <c r="F57" s="170">
        <v>-3162657</v>
      </c>
      <c r="G57" s="259"/>
      <c r="H57" s="170">
        <v>-3162657</v>
      </c>
      <c r="I57" s="170">
        <v>-3162657</v>
      </c>
      <c r="J57" s="259"/>
      <c r="K57" s="259"/>
      <c r="L57" s="259"/>
      <c r="M57" s="101"/>
      <c r="N57" s="102"/>
      <c r="O57" s="102"/>
    </row>
    <row r="58" spans="1:15" ht="16.5" customHeight="1" thickTop="1">
      <c r="A58" s="296" t="s">
        <v>207</v>
      </c>
      <c r="B58" s="297"/>
      <c r="C58" s="298"/>
      <c r="D58" s="165">
        <v>1044168091</v>
      </c>
      <c r="E58" s="165">
        <v>451438054</v>
      </c>
      <c r="F58" s="165">
        <v>592730037</v>
      </c>
      <c r="G58" s="165">
        <v>134223482</v>
      </c>
      <c r="H58" s="165">
        <v>458506555</v>
      </c>
      <c r="I58" s="165">
        <v>40347811</v>
      </c>
      <c r="J58" s="165">
        <v>418158744</v>
      </c>
      <c r="K58" s="165">
        <v>311825081</v>
      </c>
      <c r="L58" s="165">
        <v>106333663</v>
      </c>
      <c r="M58" s="101"/>
      <c r="N58" s="102"/>
      <c r="O58" s="102"/>
    </row>
    <row r="60" spans="1:12" ht="16.5" customHeight="1">
      <c r="A60" s="274" t="s">
        <v>383</v>
      </c>
      <c r="B60" s="91"/>
      <c r="L60" s="92" t="s">
        <v>7</v>
      </c>
    </row>
    <row r="61" spans="1:12" ht="16.5" customHeight="1">
      <c r="A61" s="299" t="s">
        <v>8</v>
      </c>
      <c r="B61" s="300"/>
      <c r="C61" s="301"/>
      <c r="D61" s="308" t="s">
        <v>9</v>
      </c>
      <c r="E61" s="289" t="s">
        <v>2</v>
      </c>
      <c r="F61" s="289" t="s">
        <v>1</v>
      </c>
      <c r="G61" s="289" t="s">
        <v>10</v>
      </c>
      <c r="H61" s="310" t="s">
        <v>11</v>
      </c>
      <c r="I61" s="289" t="s">
        <v>62</v>
      </c>
      <c r="J61" s="291" t="s">
        <v>64</v>
      </c>
      <c r="K61" s="94"/>
      <c r="L61" s="95"/>
    </row>
    <row r="62" spans="1:12" ht="22.5" customHeight="1">
      <c r="A62" s="302"/>
      <c r="B62" s="303"/>
      <c r="C62" s="304"/>
      <c r="D62" s="309"/>
      <c r="E62" s="290"/>
      <c r="F62" s="290"/>
      <c r="G62" s="290"/>
      <c r="H62" s="290"/>
      <c r="I62" s="290"/>
      <c r="J62" s="292"/>
      <c r="K62" s="93" t="s">
        <v>61</v>
      </c>
      <c r="L62" s="140" t="s">
        <v>366</v>
      </c>
    </row>
    <row r="63" spans="1:12" ht="16.5" customHeight="1">
      <c r="A63" s="305"/>
      <c r="B63" s="306"/>
      <c r="C63" s="307"/>
      <c r="D63" s="97" t="s">
        <v>12</v>
      </c>
      <c r="E63" s="98" t="s">
        <v>13</v>
      </c>
      <c r="F63" s="99" t="s">
        <v>14</v>
      </c>
      <c r="G63" s="98" t="s">
        <v>15</v>
      </c>
      <c r="H63" s="98" t="s">
        <v>16</v>
      </c>
      <c r="I63" s="98" t="s">
        <v>17</v>
      </c>
      <c r="J63" s="96" t="s">
        <v>18</v>
      </c>
      <c r="K63" s="98" t="s">
        <v>19</v>
      </c>
      <c r="L63" s="98" t="s">
        <v>20</v>
      </c>
    </row>
    <row r="64" spans="1:15" ht="16.5" customHeight="1">
      <c r="A64" s="176" t="s">
        <v>227</v>
      </c>
      <c r="B64" s="177" t="s">
        <v>226</v>
      </c>
      <c r="C64" s="178"/>
      <c r="D64" s="180">
        <v>16912819</v>
      </c>
      <c r="E64" s="180">
        <v>8167221</v>
      </c>
      <c r="F64" s="180">
        <v>8745598</v>
      </c>
      <c r="G64" s="180">
        <v>2477141</v>
      </c>
      <c r="H64" s="180">
        <v>6268457</v>
      </c>
      <c r="I64" s="180">
        <v>-172064</v>
      </c>
      <c r="J64" s="180">
        <v>6440521</v>
      </c>
      <c r="K64" s="180">
        <v>4199634</v>
      </c>
      <c r="L64" s="180">
        <v>2240887</v>
      </c>
      <c r="M64" s="101"/>
      <c r="N64" s="102"/>
      <c r="O64" s="102"/>
    </row>
    <row r="65" spans="1:15" ht="16.5" customHeight="1">
      <c r="A65" s="181"/>
      <c r="B65" s="182" t="s">
        <v>166</v>
      </c>
      <c r="C65" s="183" t="s">
        <v>167</v>
      </c>
      <c r="D65" s="185">
        <v>6504916</v>
      </c>
      <c r="E65" s="185">
        <v>3786320</v>
      </c>
      <c r="F65" s="185">
        <v>2718596</v>
      </c>
      <c r="G65" s="185">
        <v>1006052</v>
      </c>
      <c r="H65" s="185">
        <v>1712544</v>
      </c>
      <c r="I65" s="185">
        <v>-628861</v>
      </c>
      <c r="J65" s="185">
        <v>2341405</v>
      </c>
      <c r="K65" s="185">
        <v>1236353</v>
      </c>
      <c r="L65" s="185">
        <v>1105052</v>
      </c>
      <c r="M65" s="101"/>
      <c r="N65" s="102"/>
      <c r="O65" s="102"/>
    </row>
    <row r="66" spans="1:15" ht="16.5" customHeight="1">
      <c r="A66" s="181"/>
      <c r="B66" s="182" t="s">
        <v>3</v>
      </c>
      <c r="C66" s="183" t="s">
        <v>168</v>
      </c>
      <c r="D66" s="185">
        <v>588050</v>
      </c>
      <c r="E66" s="185">
        <v>304064</v>
      </c>
      <c r="F66" s="185">
        <v>283986</v>
      </c>
      <c r="G66" s="185">
        <v>93197</v>
      </c>
      <c r="H66" s="185">
        <v>190789</v>
      </c>
      <c r="I66" s="185">
        <v>3346</v>
      </c>
      <c r="J66" s="185">
        <v>187443</v>
      </c>
      <c r="K66" s="185">
        <v>451398</v>
      </c>
      <c r="L66" s="185">
        <v>-263955</v>
      </c>
      <c r="M66" s="101"/>
      <c r="N66" s="102"/>
      <c r="O66" s="102"/>
    </row>
    <row r="67" spans="1:15" ht="16.5" customHeight="1">
      <c r="A67" s="186"/>
      <c r="B67" s="187" t="s">
        <v>4</v>
      </c>
      <c r="C67" s="188" t="s">
        <v>169</v>
      </c>
      <c r="D67" s="190">
        <v>9819853</v>
      </c>
      <c r="E67" s="190">
        <v>4076837</v>
      </c>
      <c r="F67" s="190">
        <v>5743016</v>
      </c>
      <c r="G67" s="190">
        <v>1377892</v>
      </c>
      <c r="H67" s="190">
        <v>4365124</v>
      </c>
      <c r="I67" s="190">
        <v>453451</v>
      </c>
      <c r="J67" s="190">
        <v>3911673</v>
      </c>
      <c r="K67" s="190">
        <v>2511883</v>
      </c>
      <c r="L67" s="190">
        <v>1399790</v>
      </c>
      <c r="M67" s="101"/>
      <c r="N67" s="102"/>
      <c r="O67" s="102"/>
    </row>
    <row r="68" spans="1:15" ht="16.5" customHeight="1">
      <c r="A68" s="112" t="s">
        <v>208</v>
      </c>
      <c r="B68" s="111" t="s">
        <v>170</v>
      </c>
      <c r="C68" s="88"/>
      <c r="D68" s="6">
        <v>9410828</v>
      </c>
      <c r="E68" s="6">
        <v>4243524</v>
      </c>
      <c r="F68" s="6">
        <v>5167304</v>
      </c>
      <c r="G68" s="6">
        <v>2539280</v>
      </c>
      <c r="H68" s="6">
        <v>2628024</v>
      </c>
      <c r="I68" s="6">
        <v>687647</v>
      </c>
      <c r="J68" s="6">
        <v>1940377</v>
      </c>
      <c r="K68" s="6">
        <v>2715828</v>
      </c>
      <c r="L68" s="6">
        <v>-775451</v>
      </c>
      <c r="M68" s="101"/>
      <c r="N68" s="102"/>
      <c r="O68" s="102"/>
    </row>
    <row r="69" spans="1:15" ht="16.5" customHeight="1">
      <c r="A69" s="112" t="s">
        <v>209</v>
      </c>
      <c r="B69" s="111" t="s">
        <v>171</v>
      </c>
      <c r="C69" s="88"/>
      <c r="D69" s="6">
        <v>229679954</v>
      </c>
      <c r="E69" s="6">
        <v>146436991</v>
      </c>
      <c r="F69" s="6">
        <v>83242963</v>
      </c>
      <c r="G69" s="6">
        <v>24393956</v>
      </c>
      <c r="H69" s="6">
        <v>58849007</v>
      </c>
      <c r="I69" s="6">
        <v>13259405</v>
      </c>
      <c r="J69" s="6">
        <v>45589602</v>
      </c>
      <c r="K69" s="6">
        <v>25555724</v>
      </c>
      <c r="L69" s="6">
        <v>20033878</v>
      </c>
      <c r="M69" s="101"/>
      <c r="N69" s="102"/>
      <c r="O69" s="102"/>
    </row>
    <row r="70" spans="1:15" ht="16.5" customHeight="1">
      <c r="A70" s="112" t="s">
        <v>210</v>
      </c>
      <c r="B70" s="111" t="s">
        <v>199</v>
      </c>
      <c r="C70" s="88"/>
      <c r="D70" s="6">
        <v>47267696</v>
      </c>
      <c r="E70" s="6">
        <v>30604095</v>
      </c>
      <c r="F70" s="6">
        <v>16663601</v>
      </c>
      <c r="G70" s="6">
        <v>9204958</v>
      </c>
      <c r="H70" s="6">
        <v>7458643</v>
      </c>
      <c r="I70" s="6">
        <v>986759</v>
      </c>
      <c r="J70" s="6">
        <v>6471884</v>
      </c>
      <c r="K70" s="6">
        <v>7654747</v>
      </c>
      <c r="L70" s="6">
        <v>-1182863</v>
      </c>
      <c r="M70" s="101"/>
      <c r="N70" s="102"/>
      <c r="O70" s="102"/>
    </row>
    <row r="71" spans="1:15" ht="16.5" customHeight="1">
      <c r="A71" s="112" t="s">
        <v>211</v>
      </c>
      <c r="B71" s="111" t="s">
        <v>172</v>
      </c>
      <c r="C71" s="88"/>
      <c r="D71" s="6">
        <v>70590086.91600001</v>
      </c>
      <c r="E71" s="6">
        <v>36925368</v>
      </c>
      <c r="F71" s="6">
        <v>33664718.91600001</v>
      </c>
      <c r="G71" s="6">
        <v>2965124</v>
      </c>
      <c r="H71" s="6">
        <v>30699594.91600001</v>
      </c>
      <c r="I71" s="6">
        <v>1771559</v>
      </c>
      <c r="J71" s="6">
        <v>28928035.91600001</v>
      </c>
      <c r="K71" s="6">
        <v>26717002</v>
      </c>
      <c r="L71" s="6">
        <v>2211033.9160000086</v>
      </c>
      <c r="M71" s="101"/>
      <c r="N71" s="102"/>
      <c r="O71" s="102"/>
    </row>
    <row r="72" spans="1:15" ht="16.5" customHeight="1">
      <c r="A72" s="112" t="s">
        <v>212</v>
      </c>
      <c r="B72" s="111" t="s">
        <v>173</v>
      </c>
      <c r="C72" s="88"/>
      <c r="D72" s="6">
        <v>135081640</v>
      </c>
      <c r="E72" s="6">
        <v>53568106</v>
      </c>
      <c r="F72" s="6">
        <v>81513534</v>
      </c>
      <c r="G72" s="6">
        <v>9370846</v>
      </c>
      <c r="H72" s="6">
        <v>72142688</v>
      </c>
      <c r="I72" s="6">
        <v>5905775</v>
      </c>
      <c r="J72" s="6">
        <v>66236913</v>
      </c>
      <c r="K72" s="6">
        <v>45731836</v>
      </c>
      <c r="L72" s="6">
        <v>20505077</v>
      </c>
      <c r="M72" s="101"/>
      <c r="N72" s="102"/>
      <c r="O72" s="102"/>
    </row>
    <row r="73" spans="1:15" ht="16.5" customHeight="1">
      <c r="A73" s="112" t="s">
        <v>213</v>
      </c>
      <c r="B73" s="111" t="s">
        <v>200</v>
      </c>
      <c r="C73" s="88"/>
      <c r="D73" s="6">
        <v>86934514</v>
      </c>
      <c r="E73" s="6">
        <v>32744150</v>
      </c>
      <c r="F73" s="6">
        <v>54190364</v>
      </c>
      <c r="G73" s="6">
        <v>13433371</v>
      </c>
      <c r="H73" s="6">
        <v>40756993</v>
      </c>
      <c r="I73" s="6">
        <v>3903237</v>
      </c>
      <c r="J73" s="6">
        <v>36853756</v>
      </c>
      <c r="K73" s="6">
        <v>28883820</v>
      </c>
      <c r="L73" s="6">
        <v>7969936</v>
      </c>
      <c r="M73" s="101"/>
      <c r="N73" s="102"/>
      <c r="O73" s="102"/>
    </row>
    <row r="74" spans="1:15" ht="16.5" customHeight="1">
      <c r="A74" s="112" t="s">
        <v>214</v>
      </c>
      <c r="B74" s="111" t="s">
        <v>201</v>
      </c>
      <c r="C74" s="88"/>
      <c r="D74" s="6">
        <v>44325091</v>
      </c>
      <c r="E74" s="6">
        <v>25654728</v>
      </c>
      <c r="F74" s="6">
        <v>18670363</v>
      </c>
      <c r="G74" s="6">
        <v>2980449</v>
      </c>
      <c r="H74" s="6">
        <v>15689914</v>
      </c>
      <c r="I74" s="6">
        <v>1224763</v>
      </c>
      <c r="J74" s="6">
        <v>14465151</v>
      </c>
      <c r="K74" s="6">
        <v>10384812</v>
      </c>
      <c r="L74" s="6">
        <v>4080339</v>
      </c>
      <c r="M74" s="101"/>
      <c r="N74" s="102"/>
      <c r="O74" s="102"/>
    </row>
    <row r="75" spans="1:15" ht="16.5" customHeight="1">
      <c r="A75" s="112" t="s">
        <v>215</v>
      </c>
      <c r="B75" s="111" t="s">
        <v>176</v>
      </c>
      <c r="C75" s="88"/>
      <c r="D75" s="6">
        <v>29415177</v>
      </c>
      <c r="E75" s="6">
        <v>15003418</v>
      </c>
      <c r="F75" s="6">
        <v>14411759</v>
      </c>
      <c r="G75" s="6">
        <v>5854025</v>
      </c>
      <c r="H75" s="6">
        <v>8557734</v>
      </c>
      <c r="I75" s="6">
        <v>801552</v>
      </c>
      <c r="J75" s="6">
        <v>7756182</v>
      </c>
      <c r="K75" s="6">
        <v>3168045</v>
      </c>
      <c r="L75" s="6">
        <v>4588137</v>
      </c>
      <c r="M75" s="101"/>
      <c r="N75" s="102"/>
      <c r="O75" s="102"/>
    </row>
    <row r="76" spans="1:15" ht="16.5" customHeight="1">
      <c r="A76" s="112" t="s">
        <v>216</v>
      </c>
      <c r="B76" s="111" t="s">
        <v>174</v>
      </c>
      <c r="C76" s="88"/>
      <c r="D76" s="6">
        <v>36312089</v>
      </c>
      <c r="E76" s="6">
        <v>12305327</v>
      </c>
      <c r="F76" s="6">
        <v>24006762</v>
      </c>
      <c r="G76" s="6">
        <v>2459580</v>
      </c>
      <c r="H76" s="6">
        <v>21547182</v>
      </c>
      <c r="I76" s="6">
        <v>77488</v>
      </c>
      <c r="J76" s="6">
        <v>21469694</v>
      </c>
      <c r="K76" s="6">
        <v>9931256</v>
      </c>
      <c r="L76" s="6">
        <v>11538438</v>
      </c>
      <c r="M76" s="101"/>
      <c r="N76" s="102"/>
      <c r="O76" s="102"/>
    </row>
    <row r="77" spans="1:15" ht="16.5" customHeight="1">
      <c r="A77" s="112" t="s">
        <v>217</v>
      </c>
      <c r="B77" s="111" t="s">
        <v>175</v>
      </c>
      <c r="C77" s="88"/>
      <c r="D77" s="6">
        <v>73226527</v>
      </c>
      <c r="E77" s="6">
        <v>12883270</v>
      </c>
      <c r="F77" s="6">
        <v>60343257</v>
      </c>
      <c r="G77" s="6">
        <v>24672865</v>
      </c>
      <c r="H77" s="6">
        <v>35670392</v>
      </c>
      <c r="I77" s="6">
        <v>4481022</v>
      </c>
      <c r="J77" s="6">
        <v>31189370</v>
      </c>
      <c r="K77" s="6">
        <v>2279625</v>
      </c>
      <c r="L77" s="6">
        <v>28909745</v>
      </c>
      <c r="M77" s="101"/>
      <c r="N77" s="102"/>
      <c r="O77" s="102"/>
    </row>
    <row r="78" spans="1:15" ht="16.5" customHeight="1">
      <c r="A78" s="112" t="s">
        <v>218</v>
      </c>
      <c r="B78" s="100" t="s">
        <v>202</v>
      </c>
      <c r="C78" s="88"/>
      <c r="D78" s="6">
        <v>72710258</v>
      </c>
      <c r="E78" s="6">
        <v>22820441</v>
      </c>
      <c r="F78" s="6">
        <v>49889817</v>
      </c>
      <c r="G78" s="6">
        <v>5480086</v>
      </c>
      <c r="H78" s="6">
        <v>44409731</v>
      </c>
      <c r="I78" s="6">
        <v>2686884</v>
      </c>
      <c r="J78" s="6">
        <v>41722847</v>
      </c>
      <c r="K78" s="6">
        <v>26268932</v>
      </c>
      <c r="L78" s="6">
        <v>15453915</v>
      </c>
      <c r="M78" s="101"/>
      <c r="N78" s="102"/>
      <c r="O78" s="102"/>
    </row>
    <row r="79" spans="1:15" ht="16.5" customHeight="1">
      <c r="A79" s="112" t="s">
        <v>219</v>
      </c>
      <c r="B79" s="111" t="s">
        <v>203</v>
      </c>
      <c r="C79" s="88"/>
      <c r="D79" s="6">
        <v>46106011</v>
      </c>
      <c r="E79" s="6">
        <v>9022954</v>
      </c>
      <c r="F79" s="6">
        <v>37083057</v>
      </c>
      <c r="G79" s="6">
        <v>10557017</v>
      </c>
      <c r="H79" s="6">
        <v>26526040</v>
      </c>
      <c r="I79" s="6">
        <v>47669</v>
      </c>
      <c r="J79" s="6">
        <v>26478371</v>
      </c>
      <c r="K79" s="6">
        <v>26478371</v>
      </c>
      <c r="L79" s="257"/>
      <c r="M79" s="101"/>
      <c r="N79" s="102"/>
      <c r="O79" s="102"/>
    </row>
    <row r="80" spans="1:15" ht="16.5" customHeight="1">
      <c r="A80" s="112" t="s">
        <v>220</v>
      </c>
      <c r="B80" s="111" t="s">
        <v>204</v>
      </c>
      <c r="C80" s="88"/>
      <c r="D80" s="6">
        <v>32326348</v>
      </c>
      <c r="E80" s="6">
        <v>5687430</v>
      </c>
      <c r="F80" s="6">
        <v>26638918</v>
      </c>
      <c r="G80" s="6">
        <v>6298011</v>
      </c>
      <c r="H80" s="6">
        <v>20340907</v>
      </c>
      <c r="I80" s="6">
        <v>167138</v>
      </c>
      <c r="J80" s="6">
        <v>20173769</v>
      </c>
      <c r="K80" s="6">
        <v>20787074</v>
      </c>
      <c r="L80" s="6">
        <v>-613305</v>
      </c>
      <c r="M80" s="101"/>
      <c r="N80" s="102"/>
      <c r="O80" s="102"/>
    </row>
    <row r="81" spans="1:15" ht="16.5" customHeight="1">
      <c r="A81" s="112" t="s">
        <v>221</v>
      </c>
      <c r="B81" s="111" t="s">
        <v>205</v>
      </c>
      <c r="C81" s="88"/>
      <c r="D81" s="6">
        <v>98755543</v>
      </c>
      <c r="E81" s="6">
        <v>33995036</v>
      </c>
      <c r="F81" s="6">
        <v>64760507</v>
      </c>
      <c r="G81" s="6">
        <v>7548748</v>
      </c>
      <c r="H81" s="6">
        <v>57211759</v>
      </c>
      <c r="I81" s="6">
        <v>-747268</v>
      </c>
      <c r="J81" s="6">
        <v>57959027</v>
      </c>
      <c r="K81" s="6">
        <v>51332526</v>
      </c>
      <c r="L81" s="6">
        <v>6626501</v>
      </c>
      <c r="M81" s="101"/>
      <c r="N81" s="102"/>
      <c r="O81" s="102"/>
    </row>
    <row r="82" spans="1:15" ht="16.5" customHeight="1" thickBot="1">
      <c r="A82" s="166" t="s">
        <v>222</v>
      </c>
      <c r="B82" s="167" t="s">
        <v>206</v>
      </c>
      <c r="C82" s="168"/>
      <c r="D82" s="170">
        <v>43300058</v>
      </c>
      <c r="E82" s="170">
        <v>18919268</v>
      </c>
      <c r="F82" s="170">
        <v>24380790</v>
      </c>
      <c r="G82" s="170">
        <v>4969616</v>
      </c>
      <c r="H82" s="170">
        <v>19411174</v>
      </c>
      <c r="I82" s="170">
        <v>1669925</v>
      </c>
      <c r="J82" s="170">
        <v>17741249</v>
      </c>
      <c r="K82" s="170">
        <v>13926471</v>
      </c>
      <c r="L82" s="170">
        <v>3814778</v>
      </c>
      <c r="M82" s="101"/>
      <c r="N82" s="102"/>
      <c r="O82" s="102"/>
    </row>
    <row r="83" spans="1:15" ht="16.5" customHeight="1" thickBot="1" thickTop="1">
      <c r="A83" s="293" t="s">
        <v>223</v>
      </c>
      <c r="B83" s="294"/>
      <c r="C83" s="295"/>
      <c r="D83" s="175">
        <v>1072354639.916</v>
      </c>
      <c r="E83" s="175">
        <v>468981327</v>
      </c>
      <c r="F83" s="175">
        <v>603373312.916</v>
      </c>
      <c r="G83" s="175">
        <v>135205073</v>
      </c>
      <c r="H83" s="175">
        <v>468168239.916</v>
      </c>
      <c r="I83" s="175">
        <v>36751491</v>
      </c>
      <c r="J83" s="175">
        <v>431416748.916</v>
      </c>
      <c r="K83" s="175">
        <v>306015703</v>
      </c>
      <c r="L83" s="175">
        <v>125401045.91600001</v>
      </c>
      <c r="M83" s="101"/>
      <c r="N83" s="102"/>
      <c r="O83" s="102"/>
    </row>
    <row r="84" spans="1:15" ht="16.5" customHeight="1" thickTop="1">
      <c r="A84" s="171" t="s">
        <v>224</v>
      </c>
      <c r="B84" s="172" t="s">
        <v>177</v>
      </c>
      <c r="C84" s="173"/>
      <c r="D84" s="165">
        <v>8199767</v>
      </c>
      <c r="E84" s="258"/>
      <c r="F84" s="165">
        <v>8199767</v>
      </c>
      <c r="G84" s="258"/>
      <c r="H84" s="165">
        <v>8199767</v>
      </c>
      <c r="I84" s="165">
        <v>8199767</v>
      </c>
      <c r="J84" s="258"/>
      <c r="K84" s="258"/>
      <c r="L84" s="258"/>
      <c r="M84" s="101"/>
      <c r="N84" s="102"/>
      <c r="O84" s="102"/>
    </row>
    <row r="85" spans="1:15" ht="16.5" customHeight="1" thickBot="1">
      <c r="A85" s="166" t="s">
        <v>225</v>
      </c>
      <c r="B85" s="167" t="s">
        <v>178</v>
      </c>
      <c r="C85" s="168"/>
      <c r="D85" s="170">
        <v>-3361841</v>
      </c>
      <c r="E85" s="259"/>
      <c r="F85" s="170">
        <v>-3361841</v>
      </c>
      <c r="G85" s="259"/>
      <c r="H85" s="170">
        <v>-3361841</v>
      </c>
      <c r="I85" s="170">
        <v>-3361841</v>
      </c>
      <c r="J85" s="259"/>
      <c r="K85" s="259"/>
      <c r="L85" s="259"/>
      <c r="M85" s="101"/>
      <c r="N85" s="102"/>
      <c r="O85" s="102"/>
    </row>
    <row r="86" spans="1:15" ht="16.5" customHeight="1" thickTop="1">
      <c r="A86" s="296" t="s">
        <v>207</v>
      </c>
      <c r="B86" s="297"/>
      <c r="C86" s="298"/>
      <c r="D86" s="165">
        <v>1077192565.916</v>
      </c>
      <c r="E86" s="165">
        <v>468981327</v>
      </c>
      <c r="F86" s="165">
        <v>608211238.916</v>
      </c>
      <c r="G86" s="165">
        <v>135205073</v>
      </c>
      <c r="H86" s="165">
        <v>473006165.916</v>
      </c>
      <c r="I86" s="165">
        <v>41589417</v>
      </c>
      <c r="J86" s="165">
        <v>431416748.916</v>
      </c>
      <c r="K86" s="165">
        <v>306015703</v>
      </c>
      <c r="L86" s="165">
        <v>125401045.91600001</v>
      </c>
      <c r="M86" s="101"/>
      <c r="N86" s="102"/>
      <c r="O86" s="102"/>
    </row>
    <row r="88" spans="1:12" ht="16.5" customHeight="1">
      <c r="A88" s="274" t="s">
        <v>384</v>
      </c>
      <c r="B88" s="91"/>
      <c r="L88" s="92" t="s">
        <v>7</v>
      </c>
    </row>
    <row r="89" spans="1:12" ht="16.5" customHeight="1">
      <c r="A89" s="299" t="s">
        <v>8</v>
      </c>
      <c r="B89" s="300"/>
      <c r="C89" s="301"/>
      <c r="D89" s="308" t="s">
        <v>9</v>
      </c>
      <c r="E89" s="289" t="s">
        <v>2</v>
      </c>
      <c r="F89" s="289" t="s">
        <v>1</v>
      </c>
      <c r="G89" s="289" t="s">
        <v>10</v>
      </c>
      <c r="H89" s="310" t="s">
        <v>11</v>
      </c>
      <c r="I89" s="289" t="s">
        <v>62</v>
      </c>
      <c r="J89" s="291" t="s">
        <v>64</v>
      </c>
      <c r="K89" s="94"/>
      <c r="L89" s="95"/>
    </row>
    <row r="90" spans="1:12" ht="22.5" customHeight="1">
      <c r="A90" s="302"/>
      <c r="B90" s="303"/>
      <c r="C90" s="304"/>
      <c r="D90" s="309"/>
      <c r="E90" s="290"/>
      <c r="F90" s="290"/>
      <c r="G90" s="290"/>
      <c r="H90" s="290"/>
      <c r="I90" s="290"/>
      <c r="J90" s="292"/>
      <c r="K90" s="93" t="s">
        <v>61</v>
      </c>
      <c r="L90" s="140" t="s">
        <v>366</v>
      </c>
    </row>
    <row r="91" spans="1:12" ht="16.5" customHeight="1">
      <c r="A91" s="305"/>
      <c r="B91" s="306"/>
      <c r="C91" s="307"/>
      <c r="D91" s="97" t="s">
        <v>12</v>
      </c>
      <c r="E91" s="98" t="s">
        <v>13</v>
      </c>
      <c r="F91" s="99" t="s">
        <v>14</v>
      </c>
      <c r="G91" s="98" t="s">
        <v>15</v>
      </c>
      <c r="H91" s="98" t="s">
        <v>16</v>
      </c>
      <c r="I91" s="98" t="s">
        <v>17</v>
      </c>
      <c r="J91" s="96" t="s">
        <v>18</v>
      </c>
      <c r="K91" s="98" t="s">
        <v>19</v>
      </c>
      <c r="L91" s="98" t="s">
        <v>20</v>
      </c>
    </row>
    <row r="92" spans="1:15" ht="16.5" customHeight="1">
      <c r="A92" s="176" t="s">
        <v>227</v>
      </c>
      <c r="B92" s="177" t="s">
        <v>226</v>
      </c>
      <c r="C92" s="178"/>
      <c r="D92" s="180">
        <v>21377119</v>
      </c>
      <c r="E92" s="180">
        <v>10201933</v>
      </c>
      <c r="F92" s="180">
        <v>11175186</v>
      </c>
      <c r="G92" s="180">
        <v>3209354</v>
      </c>
      <c r="H92" s="180">
        <v>7965832</v>
      </c>
      <c r="I92" s="180">
        <v>-26071</v>
      </c>
      <c r="J92" s="180">
        <v>7991903</v>
      </c>
      <c r="K92" s="180">
        <v>4807719</v>
      </c>
      <c r="L92" s="180">
        <v>3184184</v>
      </c>
      <c r="M92" s="101"/>
      <c r="N92" s="102"/>
      <c r="O92" s="102"/>
    </row>
    <row r="93" spans="1:15" ht="16.5" customHeight="1">
      <c r="A93" s="181"/>
      <c r="B93" s="182" t="s">
        <v>166</v>
      </c>
      <c r="C93" s="183" t="s">
        <v>167</v>
      </c>
      <c r="D93" s="185">
        <v>7442673</v>
      </c>
      <c r="E93" s="185">
        <v>4311831</v>
      </c>
      <c r="F93" s="185">
        <v>3130842</v>
      </c>
      <c r="G93" s="185">
        <v>1172928</v>
      </c>
      <c r="H93" s="185">
        <v>1957914</v>
      </c>
      <c r="I93" s="185">
        <v>-734150</v>
      </c>
      <c r="J93" s="185">
        <v>2692064</v>
      </c>
      <c r="K93" s="185">
        <v>1394202</v>
      </c>
      <c r="L93" s="185">
        <v>1297862</v>
      </c>
      <c r="M93" s="101"/>
      <c r="N93" s="102"/>
      <c r="O93" s="102"/>
    </row>
    <row r="94" spans="1:15" ht="16.5" customHeight="1">
      <c r="A94" s="181"/>
      <c r="B94" s="182" t="s">
        <v>3</v>
      </c>
      <c r="C94" s="183" t="s">
        <v>168</v>
      </c>
      <c r="D94" s="185">
        <v>599495</v>
      </c>
      <c r="E94" s="185">
        <v>308358</v>
      </c>
      <c r="F94" s="185">
        <v>291137</v>
      </c>
      <c r="G94" s="185">
        <v>92535</v>
      </c>
      <c r="H94" s="185">
        <v>198602</v>
      </c>
      <c r="I94" s="185">
        <v>27118</v>
      </c>
      <c r="J94" s="185">
        <v>171484</v>
      </c>
      <c r="K94" s="185">
        <v>502370</v>
      </c>
      <c r="L94" s="185">
        <v>-330886</v>
      </c>
      <c r="M94" s="101"/>
      <c r="N94" s="102"/>
      <c r="O94" s="102"/>
    </row>
    <row r="95" spans="1:15" ht="16.5" customHeight="1">
      <c r="A95" s="186"/>
      <c r="B95" s="187" t="s">
        <v>4</v>
      </c>
      <c r="C95" s="188" t="s">
        <v>169</v>
      </c>
      <c r="D95" s="190">
        <v>13334951</v>
      </c>
      <c r="E95" s="190">
        <v>5581744</v>
      </c>
      <c r="F95" s="190">
        <v>7753207</v>
      </c>
      <c r="G95" s="190">
        <v>1943891</v>
      </c>
      <c r="H95" s="190">
        <v>5809316</v>
      </c>
      <c r="I95" s="190">
        <v>680961</v>
      </c>
      <c r="J95" s="190">
        <v>5128355</v>
      </c>
      <c r="K95" s="190">
        <v>2911147</v>
      </c>
      <c r="L95" s="190">
        <v>2217208</v>
      </c>
      <c r="M95" s="101"/>
      <c r="N95" s="102"/>
      <c r="O95" s="102"/>
    </row>
    <row r="96" spans="1:15" ht="16.5" customHeight="1">
      <c r="A96" s="112" t="s">
        <v>208</v>
      </c>
      <c r="B96" s="111" t="s">
        <v>170</v>
      </c>
      <c r="C96" s="88"/>
      <c r="D96" s="6">
        <v>9462740</v>
      </c>
      <c r="E96" s="6">
        <v>4258021</v>
      </c>
      <c r="F96" s="6">
        <v>5204719</v>
      </c>
      <c r="G96" s="6">
        <v>2474763</v>
      </c>
      <c r="H96" s="6">
        <v>2729956</v>
      </c>
      <c r="I96" s="6">
        <v>701455</v>
      </c>
      <c r="J96" s="6">
        <v>2028501</v>
      </c>
      <c r="K96" s="6">
        <v>2465295</v>
      </c>
      <c r="L96" s="6">
        <v>-436794</v>
      </c>
      <c r="M96" s="101"/>
      <c r="N96" s="102"/>
      <c r="O96" s="102"/>
    </row>
    <row r="97" spans="1:15" ht="16.5" customHeight="1">
      <c r="A97" s="112" t="s">
        <v>209</v>
      </c>
      <c r="B97" s="111" t="s">
        <v>171</v>
      </c>
      <c r="C97" s="88"/>
      <c r="D97" s="6">
        <v>223997188</v>
      </c>
      <c r="E97" s="6">
        <v>143711801</v>
      </c>
      <c r="F97" s="6">
        <v>80285387</v>
      </c>
      <c r="G97" s="6">
        <v>22913545</v>
      </c>
      <c r="H97" s="6">
        <v>57371842</v>
      </c>
      <c r="I97" s="6">
        <v>13376533</v>
      </c>
      <c r="J97" s="6">
        <v>43995309</v>
      </c>
      <c r="K97" s="6">
        <v>24935029</v>
      </c>
      <c r="L97" s="6">
        <v>19060280</v>
      </c>
      <c r="M97" s="101"/>
      <c r="N97" s="102"/>
      <c r="O97" s="102"/>
    </row>
    <row r="98" spans="1:15" ht="16.5" customHeight="1">
      <c r="A98" s="112" t="s">
        <v>210</v>
      </c>
      <c r="B98" s="111" t="s">
        <v>199</v>
      </c>
      <c r="C98" s="88"/>
      <c r="D98" s="6">
        <v>51567865</v>
      </c>
      <c r="E98" s="6">
        <v>30527348</v>
      </c>
      <c r="F98" s="6">
        <v>21040517</v>
      </c>
      <c r="G98" s="6">
        <v>9636016</v>
      </c>
      <c r="H98" s="6">
        <v>11404501</v>
      </c>
      <c r="I98" s="6">
        <v>1524211</v>
      </c>
      <c r="J98" s="6">
        <v>9880290</v>
      </c>
      <c r="K98" s="6">
        <v>7401784</v>
      </c>
      <c r="L98" s="6">
        <v>2478506</v>
      </c>
      <c r="M98" s="101"/>
      <c r="N98" s="102"/>
      <c r="O98" s="102"/>
    </row>
    <row r="99" spans="1:15" ht="16.5" customHeight="1">
      <c r="A99" s="112" t="s">
        <v>211</v>
      </c>
      <c r="B99" s="111" t="s">
        <v>172</v>
      </c>
      <c r="C99" s="88"/>
      <c r="D99" s="6">
        <v>58970363</v>
      </c>
      <c r="E99" s="6">
        <v>29508314</v>
      </c>
      <c r="F99" s="6">
        <v>29462049</v>
      </c>
      <c r="G99" s="6">
        <v>2554357</v>
      </c>
      <c r="H99" s="6">
        <v>26907692</v>
      </c>
      <c r="I99" s="6">
        <v>1909949</v>
      </c>
      <c r="J99" s="6">
        <v>24997743</v>
      </c>
      <c r="K99" s="6">
        <v>26654890</v>
      </c>
      <c r="L99" s="6">
        <v>-1657147</v>
      </c>
      <c r="M99" s="101"/>
      <c r="N99" s="102"/>
      <c r="O99" s="102"/>
    </row>
    <row r="100" spans="1:15" ht="16.5" customHeight="1">
      <c r="A100" s="112" t="s">
        <v>212</v>
      </c>
      <c r="B100" s="111" t="s">
        <v>173</v>
      </c>
      <c r="C100" s="88"/>
      <c r="D100" s="6">
        <v>134937219</v>
      </c>
      <c r="E100" s="6">
        <v>53206400</v>
      </c>
      <c r="F100" s="6">
        <v>81730819</v>
      </c>
      <c r="G100" s="6">
        <v>9893472</v>
      </c>
      <c r="H100" s="6">
        <v>71837347</v>
      </c>
      <c r="I100" s="6">
        <v>6874965</v>
      </c>
      <c r="J100" s="6">
        <v>64962382</v>
      </c>
      <c r="K100" s="6">
        <v>48788328</v>
      </c>
      <c r="L100" s="6">
        <v>16174054</v>
      </c>
      <c r="M100" s="101"/>
      <c r="N100" s="102"/>
      <c r="O100" s="102"/>
    </row>
    <row r="101" spans="1:15" ht="16.5" customHeight="1">
      <c r="A101" s="112" t="s">
        <v>213</v>
      </c>
      <c r="B101" s="111" t="s">
        <v>200</v>
      </c>
      <c r="C101" s="88"/>
      <c r="D101" s="6">
        <v>94910968</v>
      </c>
      <c r="E101" s="6">
        <v>36064614</v>
      </c>
      <c r="F101" s="6">
        <v>58846354</v>
      </c>
      <c r="G101" s="6">
        <v>14225629</v>
      </c>
      <c r="H101" s="6">
        <v>44620725</v>
      </c>
      <c r="I101" s="6">
        <v>4791757</v>
      </c>
      <c r="J101" s="6">
        <v>39828968</v>
      </c>
      <c r="K101" s="6">
        <v>28088569</v>
      </c>
      <c r="L101" s="6">
        <v>11740399</v>
      </c>
      <c r="M101" s="101"/>
      <c r="N101" s="102"/>
      <c r="O101" s="102"/>
    </row>
    <row r="102" spans="1:15" ht="16.5" customHeight="1">
      <c r="A102" s="112" t="s">
        <v>214</v>
      </c>
      <c r="B102" s="111" t="s">
        <v>201</v>
      </c>
      <c r="C102" s="88"/>
      <c r="D102" s="6">
        <v>44828026</v>
      </c>
      <c r="E102" s="6">
        <v>26172400</v>
      </c>
      <c r="F102" s="6">
        <v>18655626</v>
      </c>
      <c r="G102" s="6">
        <v>2892672</v>
      </c>
      <c r="H102" s="6">
        <v>15762954</v>
      </c>
      <c r="I102" s="6">
        <v>1429068</v>
      </c>
      <c r="J102" s="6">
        <v>14333886</v>
      </c>
      <c r="K102" s="6">
        <v>10546922</v>
      </c>
      <c r="L102" s="6">
        <v>3786964</v>
      </c>
      <c r="M102" s="101"/>
      <c r="N102" s="102"/>
      <c r="O102" s="102"/>
    </row>
    <row r="103" spans="1:15" ht="16.5" customHeight="1">
      <c r="A103" s="112" t="s">
        <v>215</v>
      </c>
      <c r="B103" s="111" t="s">
        <v>176</v>
      </c>
      <c r="C103" s="88"/>
      <c r="D103" s="6">
        <v>29199148</v>
      </c>
      <c r="E103" s="6">
        <v>15242183</v>
      </c>
      <c r="F103" s="6">
        <v>13956965</v>
      </c>
      <c r="G103" s="6">
        <v>5804784</v>
      </c>
      <c r="H103" s="6">
        <v>8152181</v>
      </c>
      <c r="I103" s="6">
        <v>942614</v>
      </c>
      <c r="J103" s="6">
        <v>7209567</v>
      </c>
      <c r="K103" s="6">
        <v>3005985</v>
      </c>
      <c r="L103" s="6">
        <v>4203582</v>
      </c>
      <c r="M103" s="101"/>
      <c r="N103" s="102"/>
      <c r="O103" s="102"/>
    </row>
    <row r="104" spans="1:15" ht="16.5" customHeight="1">
      <c r="A104" s="112" t="s">
        <v>216</v>
      </c>
      <c r="B104" s="111" t="s">
        <v>174</v>
      </c>
      <c r="C104" s="88"/>
      <c r="D104" s="6">
        <v>36101410</v>
      </c>
      <c r="E104" s="6">
        <v>12392146</v>
      </c>
      <c r="F104" s="6">
        <v>23709264</v>
      </c>
      <c r="G104" s="6">
        <v>2571593</v>
      </c>
      <c r="H104" s="6">
        <v>21137671</v>
      </c>
      <c r="I104" s="6">
        <v>79977</v>
      </c>
      <c r="J104" s="6">
        <v>21057694</v>
      </c>
      <c r="K104" s="6">
        <v>9471826</v>
      </c>
      <c r="L104" s="6">
        <v>11585868</v>
      </c>
      <c r="M104" s="101"/>
      <c r="N104" s="102"/>
      <c r="O104" s="102"/>
    </row>
    <row r="105" spans="1:15" ht="16.5" customHeight="1">
      <c r="A105" s="112" t="s">
        <v>217</v>
      </c>
      <c r="B105" s="111" t="s">
        <v>175</v>
      </c>
      <c r="C105" s="88"/>
      <c r="D105" s="6">
        <v>73020586</v>
      </c>
      <c r="E105" s="6">
        <v>12784092</v>
      </c>
      <c r="F105" s="6">
        <v>60236494</v>
      </c>
      <c r="G105" s="6">
        <v>25097502</v>
      </c>
      <c r="H105" s="6">
        <v>35138992</v>
      </c>
      <c r="I105" s="6">
        <v>4485679</v>
      </c>
      <c r="J105" s="6">
        <v>30653313</v>
      </c>
      <c r="K105" s="6">
        <v>2192756</v>
      </c>
      <c r="L105" s="6">
        <v>28460557</v>
      </c>
      <c r="M105" s="101"/>
      <c r="N105" s="102"/>
      <c r="O105" s="102"/>
    </row>
    <row r="106" spans="1:15" ht="16.5" customHeight="1">
      <c r="A106" s="112" t="s">
        <v>218</v>
      </c>
      <c r="B106" s="100" t="s">
        <v>202</v>
      </c>
      <c r="C106" s="88"/>
      <c r="D106" s="6">
        <v>69850517</v>
      </c>
      <c r="E106" s="6">
        <v>22454259</v>
      </c>
      <c r="F106" s="6">
        <v>47396258</v>
      </c>
      <c r="G106" s="6">
        <v>5238497</v>
      </c>
      <c r="H106" s="6">
        <v>42157761</v>
      </c>
      <c r="I106" s="6">
        <v>3058067</v>
      </c>
      <c r="J106" s="6">
        <v>39099694</v>
      </c>
      <c r="K106" s="6">
        <v>30268867</v>
      </c>
      <c r="L106" s="6">
        <v>8830827</v>
      </c>
      <c r="M106" s="101"/>
      <c r="N106" s="102"/>
      <c r="O106" s="102"/>
    </row>
    <row r="107" spans="1:15" ht="16.5" customHeight="1">
      <c r="A107" s="112" t="s">
        <v>219</v>
      </c>
      <c r="B107" s="111" t="s">
        <v>203</v>
      </c>
      <c r="C107" s="88"/>
      <c r="D107" s="6">
        <v>46842678</v>
      </c>
      <c r="E107" s="6">
        <v>9378683</v>
      </c>
      <c r="F107" s="6">
        <v>37463995</v>
      </c>
      <c r="G107" s="6">
        <v>11067180</v>
      </c>
      <c r="H107" s="6">
        <v>26396815</v>
      </c>
      <c r="I107" s="6">
        <v>45824</v>
      </c>
      <c r="J107" s="6">
        <v>26350991</v>
      </c>
      <c r="K107" s="6">
        <v>26350991</v>
      </c>
      <c r="L107" s="257"/>
      <c r="M107" s="101"/>
      <c r="N107" s="102"/>
      <c r="O107" s="102"/>
    </row>
    <row r="108" spans="1:15" ht="16.5" customHeight="1">
      <c r="A108" s="112" t="s">
        <v>220</v>
      </c>
      <c r="B108" s="111" t="s">
        <v>204</v>
      </c>
      <c r="C108" s="88"/>
      <c r="D108" s="6">
        <v>33369630</v>
      </c>
      <c r="E108" s="6">
        <v>5812220</v>
      </c>
      <c r="F108" s="6">
        <v>27557410</v>
      </c>
      <c r="G108" s="6">
        <v>6689120</v>
      </c>
      <c r="H108" s="6">
        <v>20868290</v>
      </c>
      <c r="I108" s="6">
        <v>165895</v>
      </c>
      <c r="J108" s="6">
        <v>20702395</v>
      </c>
      <c r="K108" s="6">
        <v>22083961</v>
      </c>
      <c r="L108" s="6">
        <v>-1381566</v>
      </c>
      <c r="M108" s="101"/>
      <c r="N108" s="102"/>
      <c r="O108" s="102"/>
    </row>
    <row r="109" spans="1:15" ht="16.5" customHeight="1">
      <c r="A109" s="112" t="s">
        <v>221</v>
      </c>
      <c r="B109" s="111" t="s">
        <v>205</v>
      </c>
      <c r="C109" s="88"/>
      <c r="D109" s="6">
        <v>100172673</v>
      </c>
      <c r="E109" s="6">
        <v>35133444</v>
      </c>
      <c r="F109" s="6">
        <v>65039229</v>
      </c>
      <c r="G109" s="6">
        <v>7840248</v>
      </c>
      <c r="H109" s="6">
        <v>57198981</v>
      </c>
      <c r="I109" s="6">
        <v>-703812</v>
      </c>
      <c r="J109" s="6">
        <v>57902793</v>
      </c>
      <c r="K109" s="6">
        <v>51544779</v>
      </c>
      <c r="L109" s="6">
        <v>6358014</v>
      </c>
      <c r="M109" s="101"/>
      <c r="N109" s="102"/>
      <c r="O109" s="102"/>
    </row>
    <row r="110" spans="1:15" ht="16.5" customHeight="1" thickBot="1">
      <c r="A110" s="166" t="s">
        <v>222</v>
      </c>
      <c r="B110" s="167" t="s">
        <v>206</v>
      </c>
      <c r="C110" s="168"/>
      <c r="D110" s="170">
        <v>42926719</v>
      </c>
      <c r="E110" s="170">
        <v>18712767</v>
      </c>
      <c r="F110" s="170">
        <v>24213952</v>
      </c>
      <c r="G110" s="170">
        <v>4899263</v>
      </c>
      <c r="H110" s="170">
        <v>19314689</v>
      </c>
      <c r="I110" s="170">
        <v>2132134</v>
      </c>
      <c r="J110" s="170">
        <v>17182555</v>
      </c>
      <c r="K110" s="170">
        <v>14137213</v>
      </c>
      <c r="L110" s="170">
        <v>3045342</v>
      </c>
      <c r="M110" s="101"/>
      <c r="N110" s="102"/>
      <c r="O110" s="102"/>
    </row>
    <row r="111" spans="1:15" ht="16.5" customHeight="1" thickBot="1" thickTop="1">
      <c r="A111" s="293" t="s">
        <v>223</v>
      </c>
      <c r="B111" s="294"/>
      <c r="C111" s="295"/>
      <c r="D111" s="175">
        <v>1071534849</v>
      </c>
      <c r="E111" s="175">
        <v>465560625</v>
      </c>
      <c r="F111" s="175">
        <v>605974224</v>
      </c>
      <c r="G111" s="175">
        <v>137007995</v>
      </c>
      <c r="H111" s="175">
        <v>468966229</v>
      </c>
      <c r="I111" s="175">
        <v>40788245</v>
      </c>
      <c r="J111" s="175">
        <v>428177984</v>
      </c>
      <c r="K111" s="175">
        <v>312744914</v>
      </c>
      <c r="L111" s="175">
        <v>115433070</v>
      </c>
      <c r="M111" s="101"/>
      <c r="N111" s="102"/>
      <c r="O111" s="102"/>
    </row>
    <row r="112" spans="1:15" ht="16.5" customHeight="1" thickTop="1">
      <c r="A112" s="171" t="s">
        <v>224</v>
      </c>
      <c r="B112" s="172" t="s">
        <v>177</v>
      </c>
      <c r="C112" s="173"/>
      <c r="D112" s="165">
        <v>10788293</v>
      </c>
      <c r="E112" s="258"/>
      <c r="F112" s="165">
        <v>10788293</v>
      </c>
      <c r="G112" s="258"/>
      <c r="H112" s="165">
        <v>10788293</v>
      </c>
      <c r="I112" s="165">
        <v>10788293</v>
      </c>
      <c r="J112" s="258"/>
      <c r="K112" s="258"/>
      <c r="L112" s="258"/>
      <c r="M112" s="101"/>
      <c r="N112" s="102"/>
      <c r="O112" s="102"/>
    </row>
    <row r="113" spans="1:15" ht="16.5" customHeight="1" thickBot="1">
      <c r="A113" s="166" t="s">
        <v>225</v>
      </c>
      <c r="B113" s="167" t="s">
        <v>178</v>
      </c>
      <c r="C113" s="168"/>
      <c r="D113" s="170">
        <v>-4484237</v>
      </c>
      <c r="E113" s="259"/>
      <c r="F113" s="170">
        <v>-4484237</v>
      </c>
      <c r="G113" s="259"/>
      <c r="H113" s="170">
        <v>-4484237</v>
      </c>
      <c r="I113" s="170">
        <v>-4484237</v>
      </c>
      <c r="J113" s="259"/>
      <c r="K113" s="259"/>
      <c r="L113" s="259"/>
      <c r="M113" s="101"/>
      <c r="N113" s="102"/>
      <c r="O113" s="102"/>
    </row>
    <row r="114" spans="1:15" ht="16.5" customHeight="1" thickTop="1">
      <c r="A114" s="296" t="s">
        <v>207</v>
      </c>
      <c r="B114" s="297"/>
      <c r="C114" s="298"/>
      <c r="D114" s="165">
        <v>1077838905</v>
      </c>
      <c r="E114" s="165">
        <v>465560625</v>
      </c>
      <c r="F114" s="165">
        <v>612278280</v>
      </c>
      <c r="G114" s="165">
        <v>137007995</v>
      </c>
      <c r="H114" s="165">
        <v>475270285</v>
      </c>
      <c r="I114" s="165">
        <v>47092301</v>
      </c>
      <c r="J114" s="165">
        <v>428177984</v>
      </c>
      <c r="K114" s="165">
        <v>312744914</v>
      </c>
      <c r="L114" s="165">
        <v>115433070</v>
      </c>
      <c r="M114" s="101"/>
      <c r="N114" s="102"/>
      <c r="O114" s="102"/>
    </row>
    <row r="116" spans="1:12" ht="16.5" customHeight="1">
      <c r="A116" s="274" t="s">
        <v>385</v>
      </c>
      <c r="B116" s="91"/>
      <c r="L116" s="92" t="s">
        <v>7</v>
      </c>
    </row>
    <row r="117" spans="1:12" ht="16.5" customHeight="1">
      <c r="A117" s="299" t="s">
        <v>8</v>
      </c>
      <c r="B117" s="300"/>
      <c r="C117" s="301"/>
      <c r="D117" s="308" t="s">
        <v>9</v>
      </c>
      <c r="E117" s="289" t="s">
        <v>2</v>
      </c>
      <c r="F117" s="289" t="s">
        <v>1</v>
      </c>
      <c r="G117" s="289" t="s">
        <v>10</v>
      </c>
      <c r="H117" s="310" t="s">
        <v>11</v>
      </c>
      <c r="I117" s="289" t="s">
        <v>62</v>
      </c>
      <c r="J117" s="291" t="s">
        <v>64</v>
      </c>
      <c r="K117" s="94"/>
      <c r="L117" s="95"/>
    </row>
    <row r="118" spans="1:12" ht="22.5" customHeight="1">
      <c r="A118" s="302"/>
      <c r="B118" s="303"/>
      <c r="C118" s="304"/>
      <c r="D118" s="309"/>
      <c r="E118" s="290"/>
      <c r="F118" s="290"/>
      <c r="G118" s="290"/>
      <c r="H118" s="290"/>
      <c r="I118" s="290"/>
      <c r="J118" s="292"/>
      <c r="K118" s="93" t="s">
        <v>61</v>
      </c>
      <c r="L118" s="140" t="s">
        <v>366</v>
      </c>
    </row>
    <row r="119" spans="1:12" ht="16.5" customHeight="1">
      <c r="A119" s="305"/>
      <c r="B119" s="306"/>
      <c r="C119" s="307"/>
      <c r="D119" s="97" t="s">
        <v>12</v>
      </c>
      <c r="E119" s="98" t="s">
        <v>13</v>
      </c>
      <c r="F119" s="99" t="s">
        <v>14</v>
      </c>
      <c r="G119" s="98" t="s">
        <v>15</v>
      </c>
      <c r="H119" s="98" t="s">
        <v>16</v>
      </c>
      <c r="I119" s="98" t="s">
        <v>17</v>
      </c>
      <c r="J119" s="96" t="s">
        <v>18</v>
      </c>
      <c r="K119" s="98" t="s">
        <v>19</v>
      </c>
      <c r="L119" s="98" t="s">
        <v>20</v>
      </c>
    </row>
    <row r="120" spans="1:15" ht="16.5" customHeight="1">
      <c r="A120" s="176" t="s">
        <v>227</v>
      </c>
      <c r="B120" s="177" t="s">
        <v>226</v>
      </c>
      <c r="C120" s="178"/>
      <c r="D120" s="180">
        <v>21725542</v>
      </c>
      <c r="E120" s="180">
        <v>9759087</v>
      </c>
      <c r="F120" s="180">
        <v>11966455</v>
      </c>
      <c r="G120" s="180">
        <v>3287211</v>
      </c>
      <c r="H120" s="180">
        <v>8679244</v>
      </c>
      <c r="I120" s="180">
        <v>-227479</v>
      </c>
      <c r="J120" s="180">
        <v>8906723</v>
      </c>
      <c r="K120" s="180">
        <v>4193833</v>
      </c>
      <c r="L120" s="180">
        <v>4712890</v>
      </c>
      <c r="M120" s="101"/>
      <c r="N120" s="102"/>
      <c r="O120" s="102"/>
    </row>
    <row r="121" spans="1:15" ht="16.5" customHeight="1">
      <c r="A121" s="181"/>
      <c r="B121" s="182" t="s">
        <v>166</v>
      </c>
      <c r="C121" s="183" t="s">
        <v>167</v>
      </c>
      <c r="D121" s="185">
        <v>8423699</v>
      </c>
      <c r="E121" s="185">
        <v>4623148</v>
      </c>
      <c r="F121" s="185">
        <v>3800551</v>
      </c>
      <c r="G121" s="185">
        <v>1341602</v>
      </c>
      <c r="H121" s="185">
        <v>2458949</v>
      </c>
      <c r="I121" s="185">
        <v>-991592</v>
      </c>
      <c r="J121" s="185">
        <v>3450541</v>
      </c>
      <c r="K121" s="185">
        <v>1243353</v>
      </c>
      <c r="L121" s="185">
        <v>2207188</v>
      </c>
      <c r="M121" s="101"/>
      <c r="N121" s="102"/>
      <c r="O121" s="102"/>
    </row>
    <row r="122" spans="1:15" ht="16.5" customHeight="1">
      <c r="A122" s="181"/>
      <c r="B122" s="182" t="s">
        <v>3</v>
      </c>
      <c r="C122" s="183" t="s">
        <v>168</v>
      </c>
      <c r="D122" s="185">
        <v>595440</v>
      </c>
      <c r="E122" s="185">
        <v>302227</v>
      </c>
      <c r="F122" s="185">
        <v>293213</v>
      </c>
      <c r="G122" s="185">
        <v>86328</v>
      </c>
      <c r="H122" s="185">
        <v>206885</v>
      </c>
      <c r="I122" s="185">
        <v>28815</v>
      </c>
      <c r="J122" s="185">
        <v>178070</v>
      </c>
      <c r="K122" s="185">
        <v>442071</v>
      </c>
      <c r="L122" s="185">
        <v>-264001</v>
      </c>
      <c r="M122" s="101"/>
      <c r="N122" s="102"/>
      <c r="O122" s="102"/>
    </row>
    <row r="123" spans="1:15" ht="16.5" customHeight="1">
      <c r="A123" s="186"/>
      <c r="B123" s="187" t="s">
        <v>4</v>
      </c>
      <c r="C123" s="188" t="s">
        <v>169</v>
      </c>
      <c r="D123" s="190">
        <v>12706403</v>
      </c>
      <c r="E123" s="190">
        <v>4833712</v>
      </c>
      <c r="F123" s="190">
        <v>7872691</v>
      </c>
      <c r="G123" s="190">
        <v>1859281</v>
      </c>
      <c r="H123" s="190">
        <v>6013410</v>
      </c>
      <c r="I123" s="190">
        <v>735298</v>
      </c>
      <c r="J123" s="190">
        <v>5278112</v>
      </c>
      <c r="K123" s="190">
        <v>2508409</v>
      </c>
      <c r="L123" s="190">
        <v>2769703</v>
      </c>
      <c r="M123" s="101"/>
      <c r="N123" s="102"/>
      <c r="O123" s="102"/>
    </row>
    <row r="124" spans="1:15" ht="16.5" customHeight="1">
      <c r="A124" s="112" t="s">
        <v>208</v>
      </c>
      <c r="B124" s="111" t="s">
        <v>170</v>
      </c>
      <c r="C124" s="88"/>
      <c r="D124" s="6">
        <v>8618308</v>
      </c>
      <c r="E124" s="6">
        <v>3858106</v>
      </c>
      <c r="F124" s="6">
        <v>4760202</v>
      </c>
      <c r="G124" s="6">
        <v>2378889</v>
      </c>
      <c r="H124" s="6">
        <v>2381313</v>
      </c>
      <c r="I124" s="6">
        <v>671782</v>
      </c>
      <c r="J124" s="6">
        <v>1709531</v>
      </c>
      <c r="K124" s="6">
        <v>2415092</v>
      </c>
      <c r="L124" s="6">
        <v>-705561</v>
      </c>
      <c r="M124" s="101"/>
      <c r="N124" s="102"/>
      <c r="O124" s="102"/>
    </row>
    <row r="125" spans="1:15" ht="16.5" customHeight="1">
      <c r="A125" s="112" t="s">
        <v>209</v>
      </c>
      <c r="B125" s="111" t="s">
        <v>171</v>
      </c>
      <c r="C125" s="88"/>
      <c r="D125" s="6">
        <v>249850570</v>
      </c>
      <c r="E125" s="6">
        <v>161911715</v>
      </c>
      <c r="F125" s="6">
        <v>87938855</v>
      </c>
      <c r="G125" s="6">
        <v>25659369</v>
      </c>
      <c r="H125" s="6">
        <v>62279486</v>
      </c>
      <c r="I125" s="6">
        <v>15995945</v>
      </c>
      <c r="J125" s="6">
        <v>46283541</v>
      </c>
      <c r="K125" s="6">
        <v>22939621</v>
      </c>
      <c r="L125" s="6">
        <v>23343920</v>
      </c>
      <c r="M125" s="101"/>
      <c r="N125" s="102"/>
      <c r="O125" s="102"/>
    </row>
    <row r="126" spans="1:15" ht="16.5" customHeight="1">
      <c r="A126" s="112" t="s">
        <v>210</v>
      </c>
      <c r="B126" s="111" t="s">
        <v>199</v>
      </c>
      <c r="C126" s="88"/>
      <c r="D126" s="6">
        <v>53872468</v>
      </c>
      <c r="E126" s="6">
        <v>29873809</v>
      </c>
      <c r="F126" s="6">
        <v>23998659</v>
      </c>
      <c r="G126" s="6">
        <v>10525493</v>
      </c>
      <c r="H126" s="6">
        <v>13473166</v>
      </c>
      <c r="I126" s="6">
        <v>1898746</v>
      </c>
      <c r="J126" s="6">
        <v>11574420</v>
      </c>
      <c r="K126" s="6">
        <v>8039988</v>
      </c>
      <c r="L126" s="6">
        <v>3534432</v>
      </c>
      <c r="M126" s="101"/>
      <c r="N126" s="102"/>
      <c r="O126" s="102"/>
    </row>
    <row r="127" spans="1:15" ht="16.5" customHeight="1">
      <c r="A127" s="112" t="s">
        <v>211</v>
      </c>
      <c r="B127" s="111" t="s">
        <v>172</v>
      </c>
      <c r="C127" s="88"/>
      <c r="D127" s="6">
        <v>55412680.58</v>
      </c>
      <c r="E127" s="6">
        <v>27452770</v>
      </c>
      <c r="F127" s="6">
        <v>27959910.58</v>
      </c>
      <c r="G127" s="6">
        <v>2445159</v>
      </c>
      <c r="H127" s="6">
        <v>25514751.58</v>
      </c>
      <c r="I127" s="6">
        <v>2033094</v>
      </c>
      <c r="J127" s="6">
        <v>23481657.58</v>
      </c>
      <c r="K127" s="6">
        <v>25213649</v>
      </c>
      <c r="L127" s="6">
        <v>-1731991.4200000018</v>
      </c>
      <c r="M127" s="101"/>
      <c r="N127" s="102"/>
      <c r="O127" s="102"/>
    </row>
    <row r="128" spans="1:15" ht="16.5" customHeight="1">
      <c r="A128" s="112" t="s">
        <v>212</v>
      </c>
      <c r="B128" s="111" t="s">
        <v>173</v>
      </c>
      <c r="C128" s="88"/>
      <c r="D128" s="6">
        <v>138211456</v>
      </c>
      <c r="E128" s="6">
        <v>53528857</v>
      </c>
      <c r="F128" s="6">
        <v>84682599</v>
      </c>
      <c r="G128" s="6">
        <v>10447314</v>
      </c>
      <c r="H128" s="6">
        <v>74235285</v>
      </c>
      <c r="I128" s="6">
        <v>7735013</v>
      </c>
      <c r="J128" s="6">
        <v>66500272</v>
      </c>
      <c r="K128" s="6">
        <v>39972257</v>
      </c>
      <c r="L128" s="6">
        <v>26528015</v>
      </c>
      <c r="M128" s="101"/>
      <c r="N128" s="102"/>
      <c r="O128" s="102"/>
    </row>
    <row r="129" spans="1:15" ht="16.5" customHeight="1">
      <c r="A129" s="112" t="s">
        <v>213</v>
      </c>
      <c r="B129" s="111" t="s">
        <v>200</v>
      </c>
      <c r="C129" s="88"/>
      <c r="D129" s="6">
        <v>92921099</v>
      </c>
      <c r="E129" s="6">
        <v>34140497</v>
      </c>
      <c r="F129" s="6">
        <v>58780602</v>
      </c>
      <c r="G129" s="6">
        <v>14100305</v>
      </c>
      <c r="H129" s="6">
        <v>44680297</v>
      </c>
      <c r="I129" s="6">
        <v>5186617</v>
      </c>
      <c r="J129" s="6">
        <v>39493680</v>
      </c>
      <c r="K129" s="6">
        <v>26353778</v>
      </c>
      <c r="L129" s="6">
        <v>13139902</v>
      </c>
      <c r="M129" s="101"/>
      <c r="N129" s="102"/>
      <c r="O129" s="102"/>
    </row>
    <row r="130" spans="1:15" ht="16.5" customHeight="1">
      <c r="A130" s="112" t="s">
        <v>214</v>
      </c>
      <c r="B130" s="111" t="s">
        <v>201</v>
      </c>
      <c r="C130" s="88"/>
      <c r="D130" s="6">
        <v>44647836</v>
      </c>
      <c r="E130" s="6">
        <v>26485935</v>
      </c>
      <c r="F130" s="6">
        <v>18161901</v>
      </c>
      <c r="G130" s="6">
        <v>2824470</v>
      </c>
      <c r="H130" s="6">
        <v>15337431</v>
      </c>
      <c r="I130" s="6">
        <v>1512567</v>
      </c>
      <c r="J130" s="6">
        <v>13824864</v>
      </c>
      <c r="K130" s="6">
        <v>10071283</v>
      </c>
      <c r="L130" s="6">
        <v>3753581</v>
      </c>
      <c r="M130" s="101"/>
      <c r="N130" s="102"/>
      <c r="O130" s="102"/>
    </row>
    <row r="131" spans="1:15" ht="16.5" customHeight="1">
      <c r="A131" s="112" t="s">
        <v>215</v>
      </c>
      <c r="B131" s="111" t="s">
        <v>176</v>
      </c>
      <c r="C131" s="88"/>
      <c r="D131" s="6">
        <v>29486066</v>
      </c>
      <c r="E131" s="6">
        <v>15513217</v>
      </c>
      <c r="F131" s="6">
        <v>13972849</v>
      </c>
      <c r="G131" s="6">
        <v>5701445</v>
      </c>
      <c r="H131" s="6">
        <v>8271404</v>
      </c>
      <c r="I131" s="6">
        <v>1035444</v>
      </c>
      <c r="J131" s="6">
        <v>7235960</v>
      </c>
      <c r="K131" s="6">
        <v>2264526</v>
      </c>
      <c r="L131" s="6">
        <v>4971434</v>
      </c>
      <c r="M131" s="101"/>
      <c r="N131" s="102"/>
      <c r="O131" s="102"/>
    </row>
    <row r="132" spans="1:15" ht="16.5" customHeight="1">
      <c r="A132" s="112" t="s">
        <v>216</v>
      </c>
      <c r="B132" s="111" t="s">
        <v>174</v>
      </c>
      <c r="C132" s="88"/>
      <c r="D132" s="6">
        <v>35279857</v>
      </c>
      <c r="E132" s="6">
        <v>12472021</v>
      </c>
      <c r="F132" s="6">
        <v>22807836</v>
      </c>
      <c r="G132" s="6">
        <v>2556963</v>
      </c>
      <c r="H132" s="6">
        <v>20250873</v>
      </c>
      <c r="I132" s="6">
        <v>120636</v>
      </c>
      <c r="J132" s="6">
        <v>20130237</v>
      </c>
      <c r="K132" s="6">
        <v>10185820</v>
      </c>
      <c r="L132" s="6">
        <v>9944417</v>
      </c>
      <c r="M132" s="101"/>
      <c r="N132" s="102"/>
      <c r="O132" s="102"/>
    </row>
    <row r="133" spans="1:15" ht="16.5" customHeight="1">
      <c r="A133" s="112" t="s">
        <v>217</v>
      </c>
      <c r="B133" s="111" t="s">
        <v>175</v>
      </c>
      <c r="C133" s="88"/>
      <c r="D133" s="6">
        <v>73375903</v>
      </c>
      <c r="E133" s="6">
        <v>12754869</v>
      </c>
      <c r="F133" s="6">
        <v>60621034</v>
      </c>
      <c r="G133" s="6">
        <v>25259289</v>
      </c>
      <c r="H133" s="6">
        <v>35361745</v>
      </c>
      <c r="I133" s="6">
        <v>4709078</v>
      </c>
      <c r="J133" s="6">
        <v>30652667</v>
      </c>
      <c r="K133" s="6">
        <v>2230896</v>
      </c>
      <c r="L133" s="6">
        <v>28421771</v>
      </c>
      <c r="M133" s="101"/>
      <c r="N133" s="102"/>
      <c r="O133" s="102"/>
    </row>
    <row r="134" spans="1:15" ht="16.5" customHeight="1">
      <c r="A134" s="112" t="s">
        <v>218</v>
      </c>
      <c r="B134" s="100" t="s">
        <v>202</v>
      </c>
      <c r="C134" s="88"/>
      <c r="D134" s="6">
        <v>70908994</v>
      </c>
      <c r="E134" s="6">
        <v>22924319</v>
      </c>
      <c r="F134" s="6">
        <v>47984675</v>
      </c>
      <c r="G134" s="6">
        <v>4934414</v>
      </c>
      <c r="H134" s="6">
        <v>43050261</v>
      </c>
      <c r="I134" s="6">
        <v>3411339</v>
      </c>
      <c r="J134" s="6">
        <v>39638922</v>
      </c>
      <c r="K134" s="6">
        <v>33611202</v>
      </c>
      <c r="L134" s="6">
        <v>6027720</v>
      </c>
      <c r="M134" s="101"/>
      <c r="N134" s="102"/>
      <c r="O134" s="102"/>
    </row>
    <row r="135" spans="1:15" ht="16.5" customHeight="1">
      <c r="A135" s="112" t="s">
        <v>219</v>
      </c>
      <c r="B135" s="111" t="s">
        <v>203</v>
      </c>
      <c r="C135" s="88"/>
      <c r="D135" s="6">
        <v>47155094</v>
      </c>
      <c r="E135" s="6">
        <v>9640636</v>
      </c>
      <c r="F135" s="6">
        <v>37514458</v>
      </c>
      <c r="G135" s="6">
        <v>11415728</v>
      </c>
      <c r="H135" s="6">
        <v>26098730</v>
      </c>
      <c r="I135" s="6">
        <v>45581</v>
      </c>
      <c r="J135" s="6">
        <v>26053149</v>
      </c>
      <c r="K135" s="6">
        <v>26053149</v>
      </c>
      <c r="L135" s="257"/>
      <c r="M135" s="101"/>
      <c r="N135" s="102"/>
      <c r="O135" s="102"/>
    </row>
    <row r="136" spans="1:15" ht="16.5" customHeight="1">
      <c r="A136" s="112" t="s">
        <v>220</v>
      </c>
      <c r="B136" s="111" t="s">
        <v>204</v>
      </c>
      <c r="C136" s="88"/>
      <c r="D136" s="6">
        <v>33654783</v>
      </c>
      <c r="E136" s="6">
        <v>5930301</v>
      </c>
      <c r="F136" s="6">
        <v>27724482</v>
      </c>
      <c r="G136" s="6">
        <v>6748444</v>
      </c>
      <c r="H136" s="6">
        <v>20976038</v>
      </c>
      <c r="I136" s="6">
        <v>167827</v>
      </c>
      <c r="J136" s="6">
        <v>20808211</v>
      </c>
      <c r="K136" s="6">
        <v>19315304</v>
      </c>
      <c r="L136" s="6">
        <v>1492907</v>
      </c>
      <c r="M136" s="101"/>
      <c r="N136" s="102"/>
      <c r="O136" s="102"/>
    </row>
    <row r="137" spans="1:15" ht="16.5" customHeight="1">
      <c r="A137" s="112" t="s">
        <v>221</v>
      </c>
      <c r="B137" s="111" t="s">
        <v>205</v>
      </c>
      <c r="C137" s="88"/>
      <c r="D137" s="6">
        <v>105253215</v>
      </c>
      <c r="E137" s="6">
        <v>35396461</v>
      </c>
      <c r="F137" s="6">
        <v>69856754</v>
      </c>
      <c r="G137" s="6">
        <v>8211197</v>
      </c>
      <c r="H137" s="6">
        <v>61645557</v>
      </c>
      <c r="I137" s="6">
        <v>-625805</v>
      </c>
      <c r="J137" s="6">
        <v>62271362</v>
      </c>
      <c r="K137" s="6">
        <v>61186133</v>
      </c>
      <c r="L137" s="6">
        <v>1085229</v>
      </c>
      <c r="M137" s="101"/>
      <c r="N137" s="102"/>
      <c r="O137" s="102"/>
    </row>
    <row r="138" spans="1:15" ht="16.5" customHeight="1" thickBot="1">
      <c r="A138" s="166" t="s">
        <v>222</v>
      </c>
      <c r="B138" s="167" t="s">
        <v>206</v>
      </c>
      <c r="C138" s="168"/>
      <c r="D138" s="170">
        <v>42201989</v>
      </c>
      <c r="E138" s="170">
        <v>18221128</v>
      </c>
      <c r="F138" s="170">
        <v>23980861</v>
      </c>
      <c r="G138" s="170">
        <v>4794889</v>
      </c>
      <c r="H138" s="170">
        <v>19185972</v>
      </c>
      <c r="I138" s="170">
        <v>2459406</v>
      </c>
      <c r="J138" s="170">
        <v>16726566</v>
      </c>
      <c r="K138" s="170">
        <v>15062770</v>
      </c>
      <c r="L138" s="170">
        <v>1663796</v>
      </c>
      <c r="M138" s="101"/>
      <c r="N138" s="102"/>
      <c r="O138" s="102"/>
    </row>
    <row r="139" spans="1:15" ht="16.5" customHeight="1" thickBot="1" thickTop="1">
      <c r="A139" s="293" t="s">
        <v>223</v>
      </c>
      <c r="B139" s="294"/>
      <c r="C139" s="295"/>
      <c r="D139" s="175">
        <v>1102575860.58</v>
      </c>
      <c r="E139" s="175">
        <v>479863728</v>
      </c>
      <c r="F139" s="175">
        <v>622712132.5799999</v>
      </c>
      <c r="G139" s="175">
        <v>141290579</v>
      </c>
      <c r="H139" s="175">
        <v>481421553.58</v>
      </c>
      <c r="I139" s="175">
        <v>46129791</v>
      </c>
      <c r="J139" s="175">
        <v>435291762.58</v>
      </c>
      <c r="K139" s="175">
        <v>309109301</v>
      </c>
      <c r="L139" s="175">
        <v>126182461.58</v>
      </c>
      <c r="M139" s="101"/>
      <c r="N139" s="102"/>
      <c r="O139" s="102"/>
    </row>
    <row r="140" spans="1:15" ht="16.5" customHeight="1" thickTop="1">
      <c r="A140" s="171" t="s">
        <v>224</v>
      </c>
      <c r="B140" s="172" t="s">
        <v>177</v>
      </c>
      <c r="C140" s="173"/>
      <c r="D140" s="165">
        <v>10752668</v>
      </c>
      <c r="E140" s="258"/>
      <c r="F140" s="165">
        <v>10752668</v>
      </c>
      <c r="G140" s="258"/>
      <c r="H140" s="165">
        <v>10752668</v>
      </c>
      <c r="I140" s="165">
        <v>10752668</v>
      </c>
      <c r="J140" s="258"/>
      <c r="K140" s="258"/>
      <c r="L140" s="258"/>
      <c r="M140" s="101"/>
      <c r="N140" s="102"/>
      <c r="O140" s="102"/>
    </row>
    <row r="141" spans="1:15" ht="16.5" customHeight="1" thickBot="1">
      <c r="A141" s="166" t="s">
        <v>225</v>
      </c>
      <c r="B141" s="167" t="s">
        <v>178</v>
      </c>
      <c r="C141" s="168"/>
      <c r="D141" s="170">
        <v>-5121348</v>
      </c>
      <c r="E141" s="259"/>
      <c r="F141" s="170">
        <v>-5121348</v>
      </c>
      <c r="G141" s="259"/>
      <c r="H141" s="170">
        <v>-5121348</v>
      </c>
      <c r="I141" s="170">
        <v>-5121348</v>
      </c>
      <c r="J141" s="259"/>
      <c r="K141" s="259"/>
      <c r="L141" s="259"/>
      <c r="M141" s="101"/>
      <c r="N141" s="102"/>
      <c r="O141" s="102"/>
    </row>
    <row r="142" spans="1:15" ht="16.5" customHeight="1" thickTop="1">
      <c r="A142" s="296" t="s">
        <v>207</v>
      </c>
      <c r="B142" s="297"/>
      <c r="C142" s="298"/>
      <c r="D142" s="165">
        <v>1108207180.58</v>
      </c>
      <c r="E142" s="165">
        <v>479863728</v>
      </c>
      <c r="F142" s="165">
        <v>628343452.5799999</v>
      </c>
      <c r="G142" s="165">
        <v>141290579</v>
      </c>
      <c r="H142" s="165">
        <v>487052873.58</v>
      </c>
      <c r="I142" s="165">
        <v>51761111</v>
      </c>
      <c r="J142" s="165">
        <v>435291762.58</v>
      </c>
      <c r="K142" s="165">
        <v>309109301</v>
      </c>
      <c r="L142" s="165">
        <v>126182461.58</v>
      </c>
      <c r="M142" s="101"/>
      <c r="N142" s="102"/>
      <c r="O142" s="102"/>
    </row>
    <row r="144" spans="1:12" ht="16.5" customHeight="1">
      <c r="A144" s="274" t="s">
        <v>386</v>
      </c>
      <c r="B144" s="91"/>
      <c r="L144" s="92" t="s">
        <v>7</v>
      </c>
    </row>
    <row r="145" spans="1:12" ht="16.5" customHeight="1">
      <c r="A145" s="299" t="s">
        <v>8</v>
      </c>
      <c r="B145" s="300"/>
      <c r="C145" s="301"/>
      <c r="D145" s="308" t="s">
        <v>9</v>
      </c>
      <c r="E145" s="289" t="s">
        <v>2</v>
      </c>
      <c r="F145" s="289" t="s">
        <v>1</v>
      </c>
      <c r="G145" s="289" t="s">
        <v>10</v>
      </c>
      <c r="H145" s="310" t="s">
        <v>11</v>
      </c>
      <c r="I145" s="289" t="s">
        <v>62</v>
      </c>
      <c r="J145" s="291" t="s">
        <v>64</v>
      </c>
      <c r="K145" s="94"/>
      <c r="L145" s="95"/>
    </row>
    <row r="146" spans="1:12" ht="22.5" customHeight="1">
      <c r="A146" s="302"/>
      <c r="B146" s="303"/>
      <c r="C146" s="304"/>
      <c r="D146" s="309"/>
      <c r="E146" s="290"/>
      <c r="F146" s="290"/>
      <c r="G146" s="290"/>
      <c r="H146" s="290"/>
      <c r="I146" s="290"/>
      <c r="J146" s="292"/>
      <c r="K146" s="93" t="s">
        <v>61</v>
      </c>
      <c r="L146" s="140" t="s">
        <v>366</v>
      </c>
    </row>
    <row r="147" spans="1:12" ht="16.5" customHeight="1">
      <c r="A147" s="305"/>
      <c r="B147" s="306"/>
      <c r="C147" s="307"/>
      <c r="D147" s="97" t="s">
        <v>12</v>
      </c>
      <c r="E147" s="98" t="s">
        <v>13</v>
      </c>
      <c r="F147" s="99" t="s">
        <v>14</v>
      </c>
      <c r="G147" s="98" t="s">
        <v>15</v>
      </c>
      <c r="H147" s="98" t="s">
        <v>16</v>
      </c>
      <c r="I147" s="98" t="s">
        <v>17</v>
      </c>
      <c r="J147" s="96" t="s">
        <v>18</v>
      </c>
      <c r="K147" s="98" t="s">
        <v>19</v>
      </c>
      <c r="L147" s="98" t="s">
        <v>20</v>
      </c>
    </row>
    <row r="148" spans="1:15" ht="16.5" customHeight="1">
      <c r="A148" s="176" t="s">
        <v>227</v>
      </c>
      <c r="B148" s="177" t="s">
        <v>226</v>
      </c>
      <c r="C148" s="178"/>
      <c r="D148" s="180">
        <v>19997593</v>
      </c>
      <c r="E148" s="180">
        <v>8940826</v>
      </c>
      <c r="F148" s="180">
        <v>11056767</v>
      </c>
      <c r="G148" s="180">
        <v>2856789</v>
      </c>
      <c r="H148" s="180">
        <v>8199978</v>
      </c>
      <c r="I148" s="180">
        <v>-153816</v>
      </c>
      <c r="J148" s="180">
        <v>8353794</v>
      </c>
      <c r="K148" s="180">
        <v>3977326</v>
      </c>
      <c r="L148" s="180">
        <v>4376468</v>
      </c>
      <c r="M148" s="101"/>
      <c r="N148" s="102"/>
      <c r="O148" s="102"/>
    </row>
    <row r="149" spans="1:15" ht="16.5" customHeight="1">
      <c r="A149" s="181"/>
      <c r="B149" s="182" t="s">
        <v>166</v>
      </c>
      <c r="C149" s="183" t="s">
        <v>167</v>
      </c>
      <c r="D149" s="185">
        <v>8786852</v>
      </c>
      <c r="E149" s="185">
        <v>4697587</v>
      </c>
      <c r="F149" s="185">
        <v>4089265</v>
      </c>
      <c r="G149" s="185">
        <v>1307674</v>
      </c>
      <c r="H149" s="185">
        <v>2781591</v>
      </c>
      <c r="I149" s="185">
        <v>-791461</v>
      </c>
      <c r="J149" s="185">
        <v>3573052</v>
      </c>
      <c r="K149" s="185">
        <v>1340038</v>
      </c>
      <c r="L149" s="185">
        <v>2233014</v>
      </c>
      <c r="M149" s="101"/>
      <c r="N149" s="102"/>
      <c r="O149" s="102"/>
    </row>
    <row r="150" spans="1:15" ht="16.5" customHeight="1">
      <c r="A150" s="181"/>
      <c r="B150" s="182" t="s">
        <v>3</v>
      </c>
      <c r="C150" s="183" t="s">
        <v>168</v>
      </c>
      <c r="D150" s="185">
        <v>595846</v>
      </c>
      <c r="E150" s="185">
        <v>300389</v>
      </c>
      <c r="F150" s="185">
        <v>295457</v>
      </c>
      <c r="G150" s="185">
        <v>81626</v>
      </c>
      <c r="H150" s="185">
        <v>213831</v>
      </c>
      <c r="I150" s="185">
        <v>28685</v>
      </c>
      <c r="J150" s="185">
        <v>185146</v>
      </c>
      <c r="K150" s="185">
        <v>463156</v>
      </c>
      <c r="L150" s="185">
        <v>-278010</v>
      </c>
      <c r="M150" s="101"/>
      <c r="N150" s="102"/>
      <c r="O150" s="102"/>
    </row>
    <row r="151" spans="1:15" ht="16.5" customHeight="1">
      <c r="A151" s="186"/>
      <c r="B151" s="187" t="s">
        <v>4</v>
      </c>
      <c r="C151" s="188" t="s">
        <v>169</v>
      </c>
      <c r="D151" s="190">
        <v>10614895</v>
      </c>
      <c r="E151" s="190">
        <v>3942850</v>
      </c>
      <c r="F151" s="190">
        <v>6672045</v>
      </c>
      <c r="G151" s="190">
        <v>1467489</v>
      </c>
      <c r="H151" s="190">
        <v>5204556</v>
      </c>
      <c r="I151" s="190">
        <v>608960</v>
      </c>
      <c r="J151" s="190">
        <v>4595596</v>
      </c>
      <c r="K151" s="190">
        <v>2174132</v>
      </c>
      <c r="L151" s="190">
        <v>2421464</v>
      </c>
      <c r="M151" s="101"/>
      <c r="N151" s="102"/>
      <c r="O151" s="102"/>
    </row>
    <row r="152" spans="1:15" ht="16.5" customHeight="1">
      <c r="A152" s="112" t="s">
        <v>208</v>
      </c>
      <c r="B152" s="111" t="s">
        <v>170</v>
      </c>
      <c r="C152" s="88"/>
      <c r="D152" s="6">
        <v>9212131</v>
      </c>
      <c r="E152" s="6">
        <v>4253699</v>
      </c>
      <c r="F152" s="6">
        <v>4958432</v>
      </c>
      <c r="G152" s="6">
        <v>2761624</v>
      </c>
      <c r="H152" s="6">
        <v>2196808</v>
      </c>
      <c r="I152" s="6">
        <v>729940</v>
      </c>
      <c r="J152" s="6">
        <v>1466868</v>
      </c>
      <c r="K152" s="6">
        <v>2081765</v>
      </c>
      <c r="L152" s="6">
        <v>-614897</v>
      </c>
      <c r="M152" s="101"/>
      <c r="N152" s="102"/>
      <c r="O152" s="102"/>
    </row>
    <row r="153" spans="1:15" ht="16.5" customHeight="1">
      <c r="A153" s="112" t="s">
        <v>209</v>
      </c>
      <c r="B153" s="111" t="s">
        <v>171</v>
      </c>
      <c r="C153" s="88"/>
      <c r="D153" s="6">
        <v>232190480</v>
      </c>
      <c r="E153" s="6">
        <v>157854687</v>
      </c>
      <c r="F153" s="6">
        <v>74335793</v>
      </c>
      <c r="G153" s="6">
        <v>25028462</v>
      </c>
      <c r="H153" s="6">
        <v>49307331</v>
      </c>
      <c r="I153" s="6">
        <v>12559751</v>
      </c>
      <c r="J153" s="6">
        <v>36747580</v>
      </c>
      <c r="K153" s="6">
        <v>23077939</v>
      </c>
      <c r="L153" s="6">
        <v>13669641</v>
      </c>
      <c r="M153" s="101"/>
      <c r="N153" s="102"/>
      <c r="O153" s="102"/>
    </row>
    <row r="154" spans="1:15" ht="16.5" customHeight="1">
      <c r="A154" s="112" t="s">
        <v>210</v>
      </c>
      <c r="B154" s="111" t="s">
        <v>199</v>
      </c>
      <c r="C154" s="88"/>
      <c r="D154" s="6">
        <v>53812927</v>
      </c>
      <c r="E154" s="6">
        <v>29780363</v>
      </c>
      <c r="F154" s="6">
        <v>24032564</v>
      </c>
      <c r="G154" s="6">
        <v>11531993</v>
      </c>
      <c r="H154" s="6">
        <v>12500571</v>
      </c>
      <c r="I154" s="6">
        <v>1906645</v>
      </c>
      <c r="J154" s="6">
        <v>10593926</v>
      </c>
      <c r="K154" s="6">
        <v>7973984</v>
      </c>
      <c r="L154" s="6">
        <v>2619942</v>
      </c>
      <c r="M154" s="101"/>
      <c r="N154" s="102"/>
      <c r="O154" s="102"/>
    </row>
    <row r="155" spans="1:15" ht="16.5" customHeight="1">
      <c r="A155" s="112" t="s">
        <v>211</v>
      </c>
      <c r="B155" s="111" t="s">
        <v>172</v>
      </c>
      <c r="C155" s="88"/>
      <c r="D155" s="6">
        <v>73585264.608</v>
      </c>
      <c r="E155" s="6">
        <v>36726394</v>
      </c>
      <c r="F155" s="6">
        <v>36858870.607999995</v>
      </c>
      <c r="G155" s="6">
        <v>3197190</v>
      </c>
      <c r="H155" s="6">
        <v>33661680.607999995</v>
      </c>
      <c r="I155" s="6">
        <v>2707633</v>
      </c>
      <c r="J155" s="6">
        <v>30954047.607999995</v>
      </c>
      <c r="K155" s="6">
        <v>27172752</v>
      </c>
      <c r="L155" s="6">
        <v>3781295.6079999954</v>
      </c>
      <c r="M155" s="101"/>
      <c r="N155" s="102"/>
      <c r="O155" s="102"/>
    </row>
    <row r="156" spans="1:15" ht="16.5" customHeight="1">
      <c r="A156" s="112" t="s">
        <v>212</v>
      </c>
      <c r="B156" s="111" t="s">
        <v>173</v>
      </c>
      <c r="C156" s="88"/>
      <c r="D156" s="6">
        <v>135391447</v>
      </c>
      <c r="E156" s="6">
        <v>51739224</v>
      </c>
      <c r="F156" s="6">
        <v>83652223</v>
      </c>
      <c r="G156" s="6">
        <v>10372083</v>
      </c>
      <c r="H156" s="6">
        <v>73280140</v>
      </c>
      <c r="I156" s="6">
        <v>7704833</v>
      </c>
      <c r="J156" s="6">
        <v>65575307</v>
      </c>
      <c r="K156" s="6">
        <v>40429698</v>
      </c>
      <c r="L156" s="6">
        <v>25145609</v>
      </c>
      <c r="M156" s="101"/>
      <c r="N156" s="102"/>
      <c r="O156" s="102"/>
    </row>
    <row r="157" spans="1:15" ht="16.5" customHeight="1">
      <c r="A157" s="112" t="s">
        <v>213</v>
      </c>
      <c r="B157" s="111" t="s">
        <v>200</v>
      </c>
      <c r="C157" s="88"/>
      <c r="D157" s="6">
        <v>89362865</v>
      </c>
      <c r="E157" s="6">
        <v>32398330</v>
      </c>
      <c r="F157" s="6">
        <v>56964535</v>
      </c>
      <c r="G157" s="6">
        <v>13087255</v>
      </c>
      <c r="H157" s="6">
        <v>43877280</v>
      </c>
      <c r="I157" s="6">
        <v>5071900</v>
      </c>
      <c r="J157" s="6">
        <v>38805380</v>
      </c>
      <c r="K157" s="6">
        <v>26639014</v>
      </c>
      <c r="L157" s="6">
        <v>12166366</v>
      </c>
      <c r="M157" s="101"/>
      <c r="N157" s="102"/>
      <c r="O157" s="102"/>
    </row>
    <row r="158" spans="1:15" ht="16.5" customHeight="1">
      <c r="A158" s="112" t="s">
        <v>214</v>
      </c>
      <c r="B158" s="111" t="s">
        <v>201</v>
      </c>
      <c r="C158" s="88"/>
      <c r="D158" s="6">
        <v>44652721</v>
      </c>
      <c r="E158" s="6">
        <v>24974915</v>
      </c>
      <c r="F158" s="6">
        <v>19677806</v>
      </c>
      <c r="G158" s="6">
        <v>2734139</v>
      </c>
      <c r="H158" s="6">
        <v>16943667</v>
      </c>
      <c r="I158" s="6">
        <v>1627575</v>
      </c>
      <c r="J158" s="6">
        <v>15316092</v>
      </c>
      <c r="K158" s="6">
        <v>10831823</v>
      </c>
      <c r="L158" s="6">
        <v>4484269</v>
      </c>
      <c r="M158" s="101"/>
      <c r="N158" s="102"/>
      <c r="O158" s="102"/>
    </row>
    <row r="159" spans="1:15" ht="16.5" customHeight="1">
      <c r="A159" s="112" t="s">
        <v>215</v>
      </c>
      <c r="B159" s="111" t="s">
        <v>176</v>
      </c>
      <c r="C159" s="88"/>
      <c r="D159" s="6">
        <v>29395906</v>
      </c>
      <c r="E159" s="6">
        <v>15440630</v>
      </c>
      <c r="F159" s="6">
        <v>13955276</v>
      </c>
      <c r="G159" s="6">
        <v>5421497</v>
      </c>
      <c r="H159" s="6">
        <v>8533779</v>
      </c>
      <c r="I159" s="6">
        <v>1039774</v>
      </c>
      <c r="J159" s="6">
        <v>7494005</v>
      </c>
      <c r="K159" s="6">
        <v>2295481</v>
      </c>
      <c r="L159" s="6">
        <v>5198524</v>
      </c>
      <c r="M159" s="101"/>
      <c r="N159" s="102"/>
      <c r="O159" s="102"/>
    </row>
    <row r="160" spans="1:15" ht="16.5" customHeight="1">
      <c r="A160" s="112" t="s">
        <v>216</v>
      </c>
      <c r="B160" s="111" t="s">
        <v>174</v>
      </c>
      <c r="C160" s="88"/>
      <c r="D160" s="6">
        <v>31771294</v>
      </c>
      <c r="E160" s="6">
        <v>11464150</v>
      </c>
      <c r="F160" s="6">
        <v>20307144</v>
      </c>
      <c r="G160" s="6">
        <v>2359417</v>
      </c>
      <c r="H160" s="6">
        <v>17947727</v>
      </c>
      <c r="I160" s="6">
        <v>241702</v>
      </c>
      <c r="J160" s="6">
        <v>17706025</v>
      </c>
      <c r="K160" s="6">
        <v>9698624</v>
      </c>
      <c r="L160" s="6">
        <v>8007401</v>
      </c>
      <c r="M160" s="101"/>
      <c r="N160" s="102"/>
      <c r="O160" s="102"/>
    </row>
    <row r="161" spans="1:15" ht="16.5" customHeight="1">
      <c r="A161" s="112" t="s">
        <v>217</v>
      </c>
      <c r="B161" s="111" t="s">
        <v>175</v>
      </c>
      <c r="C161" s="88"/>
      <c r="D161" s="6">
        <v>74002609</v>
      </c>
      <c r="E161" s="6">
        <v>12969635</v>
      </c>
      <c r="F161" s="6">
        <v>61032974</v>
      </c>
      <c r="G161" s="6">
        <v>25114085</v>
      </c>
      <c r="H161" s="6">
        <v>35918889</v>
      </c>
      <c r="I161" s="6">
        <v>4932565</v>
      </c>
      <c r="J161" s="6">
        <v>30986324</v>
      </c>
      <c r="K161" s="6">
        <v>2255593</v>
      </c>
      <c r="L161" s="6">
        <v>28730731</v>
      </c>
      <c r="M161" s="101"/>
      <c r="N161" s="102"/>
      <c r="O161" s="102"/>
    </row>
    <row r="162" spans="1:15" ht="16.5" customHeight="1">
      <c r="A162" s="112" t="s">
        <v>218</v>
      </c>
      <c r="B162" s="100" t="s">
        <v>202</v>
      </c>
      <c r="C162" s="88"/>
      <c r="D162" s="6">
        <v>70703102</v>
      </c>
      <c r="E162" s="6">
        <v>22356029</v>
      </c>
      <c r="F162" s="6">
        <v>48347073</v>
      </c>
      <c r="G162" s="6">
        <v>5021259</v>
      </c>
      <c r="H162" s="6">
        <v>43325814</v>
      </c>
      <c r="I162" s="6">
        <v>3489263</v>
      </c>
      <c r="J162" s="6">
        <v>39836551</v>
      </c>
      <c r="K162" s="6">
        <v>33652144</v>
      </c>
      <c r="L162" s="6">
        <v>6184407</v>
      </c>
      <c r="M162" s="101"/>
      <c r="N162" s="102"/>
      <c r="O162" s="102"/>
    </row>
    <row r="163" spans="1:15" ht="16.5" customHeight="1">
      <c r="A163" s="112" t="s">
        <v>219</v>
      </c>
      <c r="B163" s="111" t="s">
        <v>203</v>
      </c>
      <c r="C163" s="88"/>
      <c r="D163" s="6">
        <v>47894076</v>
      </c>
      <c r="E163" s="6">
        <v>10020297</v>
      </c>
      <c r="F163" s="6">
        <v>37873779</v>
      </c>
      <c r="G163" s="6">
        <v>11613820</v>
      </c>
      <c r="H163" s="6">
        <v>26259959</v>
      </c>
      <c r="I163" s="6">
        <v>44707</v>
      </c>
      <c r="J163" s="6">
        <v>26215252</v>
      </c>
      <c r="K163" s="6">
        <v>26215252</v>
      </c>
      <c r="L163" s="257"/>
      <c r="M163" s="101"/>
      <c r="N163" s="102"/>
      <c r="O163" s="102"/>
    </row>
    <row r="164" spans="1:15" ht="16.5" customHeight="1">
      <c r="A164" s="112" t="s">
        <v>220</v>
      </c>
      <c r="B164" s="111" t="s">
        <v>204</v>
      </c>
      <c r="C164" s="88"/>
      <c r="D164" s="6">
        <v>33989439</v>
      </c>
      <c r="E164" s="6">
        <v>5778046</v>
      </c>
      <c r="F164" s="6">
        <v>28211393</v>
      </c>
      <c r="G164" s="6">
        <v>6662231</v>
      </c>
      <c r="H164" s="6">
        <v>21549162</v>
      </c>
      <c r="I164" s="6">
        <v>169559</v>
      </c>
      <c r="J164" s="6">
        <v>21379603</v>
      </c>
      <c r="K164" s="6">
        <v>17928501</v>
      </c>
      <c r="L164" s="6">
        <v>3451102</v>
      </c>
      <c r="M164" s="101"/>
      <c r="N164" s="102"/>
      <c r="O164" s="102"/>
    </row>
    <row r="165" spans="1:15" ht="16.5" customHeight="1">
      <c r="A165" s="112" t="s">
        <v>221</v>
      </c>
      <c r="B165" s="111" t="s">
        <v>205</v>
      </c>
      <c r="C165" s="88"/>
      <c r="D165" s="6">
        <v>106180420</v>
      </c>
      <c r="E165" s="6">
        <v>34343210</v>
      </c>
      <c r="F165" s="6">
        <v>71837210</v>
      </c>
      <c r="G165" s="6">
        <v>7990373</v>
      </c>
      <c r="H165" s="6">
        <v>63846837</v>
      </c>
      <c r="I165" s="6">
        <v>-627286</v>
      </c>
      <c r="J165" s="6">
        <v>64474123</v>
      </c>
      <c r="K165" s="6">
        <v>60004383</v>
      </c>
      <c r="L165" s="6">
        <v>4469740</v>
      </c>
      <c r="M165" s="101"/>
      <c r="N165" s="102"/>
      <c r="O165" s="102"/>
    </row>
    <row r="166" spans="1:15" ht="16.5" customHeight="1" thickBot="1">
      <c r="A166" s="166" t="s">
        <v>222</v>
      </c>
      <c r="B166" s="167" t="s">
        <v>206</v>
      </c>
      <c r="C166" s="168"/>
      <c r="D166" s="170">
        <v>41811999</v>
      </c>
      <c r="E166" s="170">
        <v>18124861</v>
      </c>
      <c r="F166" s="170">
        <v>23687138</v>
      </c>
      <c r="G166" s="170">
        <v>4743621</v>
      </c>
      <c r="H166" s="170">
        <v>18943517</v>
      </c>
      <c r="I166" s="170">
        <v>2347312</v>
      </c>
      <c r="J166" s="170">
        <v>16596205</v>
      </c>
      <c r="K166" s="170">
        <v>14834349</v>
      </c>
      <c r="L166" s="170">
        <v>1761856</v>
      </c>
      <c r="M166" s="101"/>
      <c r="N166" s="102"/>
      <c r="O166" s="102"/>
    </row>
    <row r="167" spans="1:15" ht="16.5" customHeight="1" thickBot="1" thickTop="1">
      <c r="A167" s="293" t="s">
        <v>223</v>
      </c>
      <c r="B167" s="294"/>
      <c r="C167" s="295"/>
      <c r="D167" s="175">
        <v>1093954273.608</v>
      </c>
      <c r="E167" s="175">
        <v>477165296</v>
      </c>
      <c r="F167" s="175">
        <v>616788977.608</v>
      </c>
      <c r="G167" s="175">
        <v>140495838</v>
      </c>
      <c r="H167" s="175">
        <v>476293139.608</v>
      </c>
      <c r="I167" s="175">
        <v>43792057</v>
      </c>
      <c r="J167" s="175">
        <v>432501082.608</v>
      </c>
      <c r="K167" s="175">
        <v>309068628</v>
      </c>
      <c r="L167" s="175">
        <v>123432454.608</v>
      </c>
      <c r="M167" s="101"/>
      <c r="N167" s="102"/>
      <c r="O167" s="102"/>
    </row>
    <row r="168" spans="1:15" ht="16.5" customHeight="1" thickTop="1">
      <c r="A168" s="171" t="s">
        <v>224</v>
      </c>
      <c r="B168" s="172" t="s">
        <v>177</v>
      </c>
      <c r="C168" s="173"/>
      <c r="D168" s="165">
        <v>9293783</v>
      </c>
      <c r="E168" s="258"/>
      <c r="F168" s="165">
        <v>9293783</v>
      </c>
      <c r="G168" s="258"/>
      <c r="H168" s="165">
        <v>9293783</v>
      </c>
      <c r="I168" s="165">
        <v>9293783</v>
      </c>
      <c r="J168" s="258"/>
      <c r="K168" s="258"/>
      <c r="L168" s="258"/>
      <c r="M168" s="101"/>
      <c r="N168" s="102"/>
      <c r="O168" s="102"/>
    </row>
    <row r="169" spans="1:15" ht="16.5" customHeight="1" thickBot="1">
      <c r="A169" s="166" t="s">
        <v>225</v>
      </c>
      <c r="B169" s="167" t="s">
        <v>178</v>
      </c>
      <c r="C169" s="168"/>
      <c r="D169" s="170">
        <v>-4769754</v>
      </c>
      <c r="E169" s="259"/>
      <c r="F169" s="170">
        <v>-4769754</v>
      </c>
      <c r="G169" s="259"/>
      <c r="H169" s="170">
        <v>-4769754</v>
      </c>
      <c r="I169" s="170">
        <v>-4769754</v>
      </c>
      <c r="J169" s="259"/>
      <c r="K169" s="259"/>
      <c r="L169" s="259"/>
      <c r="M169" s="101"/>
      <c r="N169" s="102"/>
      <c r="O169" s="102"/>
    </row>
    <row r="170" spans="1:15" ht="16.5" customHeight="1" thickTop="1">
      <c r="A170" s="296" t="s">
        <v>207</v>
      </c>
      <c r="B170" s="297"/>
      <c r="C170" s="298"/>
      <c r="D170" s="165">
        <v>1098478302.608</v>
      </c>
      <c r="E170" s="165">
        <v>477165296</v>
      </c>
      <c r="F170" s="165">
        <v>621313006.608</v>
      </c>
      <c r="G170" s="165">
        <v>140495838</v>
      </c>
      <c r="H170" s="165">
        <v>480817168.608</v>
      </c>
      <c r="I170" s="165">
        <v>48316086</v>
      </c>
      <c r="J170" s="165">
        <v>432501082.608</v>
      </c>
      <c r="K170" s="165">
        <v>309068628</v>
      </c>
      <c r="L170" s="165">
        <v>123432454.608</v>
      </c>
      <c r="M170" s="101"/>
      <c r="N170" s="102"/>
      <c r="O170" s="102"/>
    </row>
    <row r="172" spans="1:12" ht="16.5" customHeight="1">
      <c r="A172" s="274" t="s">
        <v>387</v>
      </c>
      <c r="B172" s="91"/>
      <c r="L172" s="92" t="s">
        <v>7</v>
      </c>
    </row>
    <row r="173" spans="1:12" ht="16.5" customHeight="1">
      <c r="A173" s="299" t="s">
        <v>8</v>
      </c>
      <c r="B173" s="300"/>
      <c r="C173" s="301"/>
      <c r="D173" s="308" t="s">
        <v>9</v>
      </c>
      <c r="E173" s="289" t="s">
        <v>2</v>
      </c>
      <c r="F173" s="289" t="s">
        <v>1</v>
      </c>
      <c r="G173" s="289" t="s">
        <v>10</v>
      </c>
      <c r="H173" s="310" t="s">
        <v>11</v>
      </c>
      <c r="I173" s="289" t="s">
        <v>62</v>
      </c>
      <c r="J173" s="291" t="s">
        <v>64</v>
      </c>
      <c r="K173" s="94"/>
      <c r="L173" s="95"/>
    </row>
    <row r="174" spans="1:12" ht="22.5" customHeight="1">
      <c r="A174" s="302"/>
      <c r="B174" s="303"/>
      <c r="C174" s="304"/>
      <c r="D174" s="309"/>
      <c r="E174" s="290"/>
      <c r="F174" s="290"/>
      <c r="G174" s="290"/>
      <c r="H174" s="290"/>
      <c r="I174" s="290"/>
      <c r="J174" s="292"/>
      <c r="K174" s="93" t="s">
        <v>61</v>
      </c>
      <c r="L174" s="140" t="s">
        <v>366</v>
      </c>
    </row>
    <row r="175" spans="1:12" ht="16.5" customHeight="1">
      <c r="A175" s="305"/>
      <c r="B175" s="306"/>
      <c r="C175" s="307"/>
      <c r="D175" s="97" t="s">
        <v>12</v>
      </c>
      <c r="E175" s="98" t="s">
        <v>13</v>
      </c>
      <c r="F175" s="99" t="s">
        <v>14</v>
      </c>
      <c r="G175" s="98" t="s">
        <v>15</v>
      </c>
      <c r="H175" s="98" t="s">
        <v>16</v>
      </c>
      <c r="I175" s="98" t="s">
        <v>17</v>
      </c>
      <c r="J175" s="96" t="s">
        <v>18</v>
      </c>
      <c r="K175" s="98" t="s">
        <v>19</v>
      </c>
      <c r="L175" s="98" t="s">
        <v>20</v>
      </c>
    </row>
    <row r="176" spans="1:15" ht="16.5" customHeight="1">
      <c r="A176" s="176" t="s">
        <v>227</v>
      </c>
      <c r="B176" s="177" t="s">
        <v>226</v>
      </c>
      <c r="C176" s="178"/>
      <c r="D176" s="180">
        <v>19603596</v>
      </c>
      <c r="E176" s="180">
        <v>8448018</v>
      </c>
      <c r="F176" s="180">
        <v>11155578</v>
      </c>
      <c r="G176" s="180">
        <v>2687874</v>
      </c>
      <c r="H176" s="180">
        <v>8467704</v>
      </c>
      <c r="I176" s="180">
        <v>-478947</v>
      </c>
      <c r="J176" s="180">
        <v>8946651</v>
      </c>
      <c r="K176" s="180">
        <v>4168093</v>
      </c>
      <c r="L176" s="180">
        <v>4778558</v>
      </c>
      <c r="M176" s="101"/>
      <c r="N176" s="102"/>
      <c r="O176" s="102"/>
    </row>
    <row r="177" spans="1:15" ht="16.5" customHeight="1">
      <c r="A177" s="181"/>
      <c r="B177" s="182" t="s">
        <v>166</v>
      </c>
      <c r="C177" s="183" t="s">
        <v>167</v>
      </c>
      <c r="D177" s="185">
        <v>8895130</v>
      </c>
      <c r="E177" s="185">
        <v>4502564</v>
      </c>
      <c r="F177" s="185">
        <v>4392566</v>
      </c>
      <c r="G177" s="185">
        <v>1275540</v>
      </c>
      <c r="H177" s="185">
        <v>3117026</v>
      </c>
      <c r="I177" s="185">
        <v>-1081130</v>
      </c>
      <c r="J177" s="185">
        <v>4198156</v>
      </c>
      <c r="K177" s="185">
        <v>1331792</v>
      </c>
      <c r="L177" s="185">
        <v>2866364</v>
      </c>
      <c r="M177" s="101"/>
      <c r="N177" s="102"/>
      <c r="O177" s="102"/>
    </row>
    <row r="178" spans="1:15" ht="16.5" customHeight="1">
      <c r="A178" s="181"/>
      <c r="B178" s="182" t="s">
        <v>3</v>
      </c>
      <c r="C178" s="183" t="s">
        <v>168</v>
      </c>
      <c r="D178" s="185">
        <v>595059</v>
      </c>
      <c r="E178" s="185">
        <v>299702</v>
      </c>
      <c r="F178" s="185">
        <v>295357</v>
      </c>
      <c r="G178" s="185">
        <v>77802</v>
      </c>
      <c r="H178" s="185">
        <v>217555</v>
      </c>
      <c r="I178" s="185">
        <v>28386</v>
      </c>
      <c r="J178" s="185">
        <v>189169</v>
      </c>
      <c r="K178" s="185">
        <v>441443</v>
      </c>
      <c r="L178" s="185">
        <v>-252274</v>
      </c>
      <c r="M178" s="101"/>
      <c r="N178" s="102"/>
      <c r="O178" s="102"/>
    </row>
    <row r="179" spans="1:15" ht="16.5" customHeight="1">
      <c r="A179" s="186"/>
      <c r="B179" s="187" t="s">
        <v>4</v>
      </c>
      <c r="C179" s="188" t="s">
        <v>169</v>
      </c>
      <c r="D179" s="190">
        <v>10113407</v>
      </c>
      <c r="E179" s="190">
        <v>3645752</v>
      </c>
      <c r="F179" s="190">
        <v>6467655</v>
      </c>
      <c r="G179" s="190">
        <v>1334532</v>
      </c>
      <c r="H179" s="190">
        <v>5133123</v>
      </c>
      <c r="I179" s="190">
        <v>573797</v>
      </c>
      <c r="J179" s="190">
        <v>4559326</v>
      </c>
      <c r="K179" s="190">
        <v>2394858</v>
      </c>
      <c r="L179" s="190">
        <v>2164468</v>
      </c>
      <c r="M179" s="101"/>
      <c r="N179" s="102"/>
      <c r="O179" s="102"/>
    </row>
    <row r="180" spans="1:15" ht="16.5" customHeight="1">
      <c r="A180" s="112" t="s">
        <v>208</v>
      </c>
      <c r="B180" s="111" t="s">
        <v>170</v>
      </c>
      <c r="C180" s="88"/>
      <c r="D180" s="6">
        <v>11199249</v>
      </c>
      <c r="E180" s="6">
        <v>4986008</v>
      </c>
      <c r="F180" s="6">
        <v>6213241</v>
      </c>
      <c r="G180" s="6">
        <v>3329860</v>
      </c>
      <c r="H180" s="6">
        <v>2883381</v>
      </c>
      <c r="I180" s="6">
        <v>883170</v>
      </c>
      <c r="J180" s="6">
        <v>2000211</v>
      </c>
      <c r="K180" s="6">
        <v>1887258</v>
      </c>
      <c r="L180" s="6">
        <v>112953</v>
      </c>
      <c r="M180" s="101"/>
      <c r="N180" s="102"/>
      <c r="O180" s="102"/>
    </row>
    <row r="181" spans="1:15" ht="16.5" customHeight="1">
      <c r="A181" s="112" t="s">
        <v>209</v>
      </c>
      <c r="B181" s="111" t="s">
        <v>171</v>
      </c>
      <c r="C181" s="88"/>
      <c r="D181" s="6">
        <v>232083426</v>
      </c>
      <c r="E181" s="6">
        <v>160832614</v>
      </c>
      <c r="F181" s="6">
        <v>71250812</v>
      </c>
      <c r="G181" s="6">
        <v>24006308</v>
      </c>
      <c r="H181" s="6">
        <v>47244504</v>
      </c>
      <c r="I181" s="6">
        <v>11868754</v>
      </c>
      <c r="J181" s="6">
        <v>35375750</v>
      </c>
      <c r="K181" s="6">
        <v>22775649</v>
      </c>
      <c r="L181" s="6">
        <v>12600101</v>
      </c>
      <c r="M181" s="101"/>
      <c r="N181" s="102"/>
      <c r="O181" s="102"/>
    </row>
    <row r="182" spans="1:15" ht="16.5" customHeight="1">
      <c r="A182" s="112" t="s">
        <v>210</v>
      </c>
      <c r="B182" s="111" t="s">
        <v>199</v>
      </c>
      <c r="C182" s="88"/>
      <c r="D182" s="6">
        <v>57997566</v>
      </c>
      <c r="E182" s="6">
        <v>32398194</v>
      </c>
      <c r="F182" s="6">
        <v>25599372</v>
      </c>
      <c r="G182" s="6">
        <v>11922429</v>
      </c>
      <c r="H182" s="6">
        <v>13676943</v>
      </c>
      <c r="I182" s="6">
        <v>2014604</v>
      </c>
      <c r="J182" s="6">
        <v>11662339</v>
      </c>
      <c r="K182" s="6">
        <v>6947679</v>
      </c>
      <c r="L182" s="6">
        <v>4714660</v>
      </c>
      <c r="M182" s="101"/>
      <c r="N182" s="102"/>
      <c r="O182" s="102"/>
    </row>
    <row r="183" spans="1:15" ht="16.5" customHeight="1">
      <c r="A183" s="112" t="s">
        <v>211</v>
      </c>
      <c r="B183" s="111" t="s">
        <v>172</v>
      </c>
      <c r="C183" s="88"/>
      <c r="D183" s="6">
        <v>62276000.029</v>
      </c>
      <c r="E183" s="6">
        <v>30111496</v>
      </c>
      <c r="F183" s="6">
        <v>32164504.029</v>
      </c>
      <c r="G183" s="6">
        <v>2670186</v>
      </c>
      <c r="H183" s="6">
        <v>29494318.029</v>
      </c>
      <c r="I183" s="6">
        <v>2345809</v>
      </c>
      <c r="J183" s="6">
        <v>27148509.029</v>
      </c>
      <c r="K183" s="6">
        <v>28456752</v>
      </c>
      <c r="L183" s="6">
        <v>-1308242.9710000008</v>
      </c>
      <c r="M183" s="101"/>
      <c r="N183" s="102"/>
      <c r="O183" s="102"/>
    </row>
    <row r="184" spans="1:15" ht="16.5" customHeight="1">
      <c r="A184" s="112" t="s">
        <v>212</v>
      </c>
      <c r="B184" s="111" t="s">
        <v>173</v>
      </c>
      <c r="C184" s="88"/>
      <c r="D184" s="6">
        <v>137514962</v>
      </c>
      <c r="E184" s="6">
        <v>52107745</v>
      </c>
      <c r="F184" s="6">
        <v>85407217</v>
      </c>
      <c r="G184" s="6">
        <v>10493512</v>
      </c>
      <c r="H184" s="6">
        <v>74913705</v>
      </c>
      <c r="I184" s="6">
        <v>7743543</v>
      </c>
      <c r="J184" s="6">
        <v>67170162</v>
      </c>
      <c r="K184" s="6">
        <v>39226824</v>
      </c>
      <c r="L184" s="6">
        <v>27943338</v>
      </c>
      <c r="M184" s="101"/>
      <c r="N184" s="102"/>
      <c r="O184" s="102"/>
    </row>
    <row r="185" spans="1:15" ht="16.5" customHeight="1">
      <c r="A185" s="112" t="s">
        <v>213</v>
      </c>
      <c r="B185" s="111" t="s">
        <v>200</v>
      </c>
      <c r="C185" s="88"/>
      <c r="D185" s="6">
        <v>93076027</v>
      </c>
      <c r="E185" s="6">
        <v>33777191</v>
      </c>
      <c r="F185" s="6">
        <v>59298836</v>
      </c>
      <c r="G185" s="6">
        <v>13412275</v>
      </c>
      <c r="H185" s="6">
        <v>45886561</v>
      </c>
      <c r="I185" s="6">
        <v>5224555</v>
      </c>
      <c r="J185" s="6">
        <v>40662006</v>
      </c>
      <c r="K185" s="6">
        <v>26925143</v>
      </c>
      <c r="L185" s="6">
        <v>13736863</v>
      </c>
      <c r="M185" s="101"/>
      <c r="N185" s="102"/>
      <c r="O185" s="102"/>
    </row>
    <row r="186" spans="1:15" ht="16.5" customHeight="1">
      <c r="A186" s="112" t="s">
        <v>214</v>
      </c>
      <c r="B186" s="111" t="s">
        <v>201</v>
      </c>
      <c r="C186" s="88"/>
      <c r="D186" s="6">
        <v>44929650</v>
      </c>
      <c r="E186" s="6">
        <v>24831521</v>
      </c>
      <c r="F186" s="6">
        <v>20098129</v>
      </c>
      <c r="G186" s="6">
        <v>2655687</v>
      </c>
      <c r="H186" s="6">
        <v>17442442</v>
      </c>
      <c r="I186" s="6">
        <v>1631933</v>
      </c>
      <c r="J186" s="6">
        <v>15810509</v>
      </c>
      <c r="K186" s="6">
        <v>11075246</v>
      </c>
      <c r="L186" s="6">
        <v>4735263</v>
      </c>
      <c r="M186" s="101"/>
      <c r="N186" s="102"/>
      <c r="O186" s="102"/>
    </row>
    <row r="187" spans="1:15" ht="16.5" customHeight="1">
      <c r="A187" s="112" t="s">
        <v>215</v>
      </c>
      <c r="B187" s="111" t="s">
        <v>176</v>
      </c>
      <c r="C187" s="88"/>
      <c r="D187" s="6">
        <v>28802446</v>
      </c>
      <c r="E187" s="6">
        <v>15480134</v>
      </c>
      <c r="F187" s="6">
        <v>13322312</v>
      </c>
      <c r="G187" s="6">
        <v>5304160</v>
      </c>
      <c r="H187" s="6">
        <v>8018152</v>
      </c>
      <c r="I187" s="6">
        <v>980134</v>
      </c>
      <c r="J187" s="6">
        <v>7038018</v>
      </c>
      <c r="K187" s="6">
        <v>2251881</v>
      </c>
      <c r="L187" s="6">
        <v>4786137</v>
      </c>
      <c r="M187" s="101"/>
      <c r="N187" s="102"/>
      <c r="O187" s="102"/>
    </row>
    <row r="188" spans="1:15" ht="16.5" customHeight="1">
      <c r="A188" s="112" t="s">
        <v>216</v>
      </c>
      <c r="B188" s="111" t="s">
        <v>174</v>
      </c>
      <c r="C188" s="88"/>
      <c r="D188" s="6">
        <v>32487342</v>
      </c>
      <c r="E188" s="6">
        <v>11826590</v>
      </c>
      <c r="F188" s="6">
        <v>20660752</v>
      </c>
      <c r="G188" s="6">
        <v>2408865</v>
      </c>
      <c r="H188" s="6">
        <v>18251887</v>
      </c>
      <c r="I188" s="6">
        <v>294510</v>
      </c>
      <c r="J188" s="6">
        <v>17957377</v>
      </c>
      <c r="K188" s="6">
        <v>10315744</v>
      </c>
      <c r="L188" s="6">
        <v>7641633</v>
      </c>
      <c r="M188" s="101"/>
      <c r="N188" s="102"/>
      <c r="O188" s="102"/>
    </row>
    <row r="189" spans="1:15" ht="16.5" customHeight="1">
      <c r="A189" s="112" t="s">
        <v>217</v>
      </c>
      <c r="B189" s="111" t="s">
        <v>175</v>
      </c>
      <c r="C189" s="88"/>
      <c r="D189" s="78">
        <v>74321094</v>
      </c>
      <c r="E189" s="78">
        <v>12416416</v>
      </c>
      <c r="F189" s="78">
        <v>61904678</v>
      </c>
      <c r="G189" s="78">
        <v>25583198</v>
      </c>
      <c r="H189" s="78">
        <v>36321480</v>
      </c>
      <c r="I189" s="78">
        <v>4966530</v>
      </c>
      <c r="J189" s="78">
        <v>31354950</v>
      </c>
      <c r="K189" s="78">
        <v>2273494</v>
      </c>
      <c r="L189" s="6">
        <v>29081456</v>
      </c>
      <c r="M189" s="101"/>
      <c r="N189" s="102"/>
      <c r="O189" s="102"/>
    </row>
    <row r="190" spans="1:15" ht="16.5" customHeight="1">
      <c r="A190" s="112" t="s">
        <v>218</v>
      </c>
      <c r="B190" s="100" t="s">
        <v>202</v>
      </c>
      <c r="C190" s="88"/>
      <c r="D190" s="6">
        <v>70275110</v>
      </c>
      <c r="E190" s="6">
        <v>22584279</v>
      </c>
      <c r="F190" s="6">
        <v>47690831</v>
      </c>
      <c r="G190" s="6">
        <v>5165184</v>
      </c>
      <c r="H190" s="6">
        <v>42525647</v>
      </c>
      <c r="I190" s="6">
        <v>3416699</v>
      </c>
      <c r="J190" s="6">
        <v>39108948</v>
      </c>
      <c r="K190" s="6">
        <v>33928956</v>
      </c>
      <c r="L190" s="6">
        <v>5179992</v>
      </c>
      <c r="M190" s="101"/>
      <c r="N190" s="102"/>
      <c r="O190" s="102"/>
    </row>
    <row r="191" spans="1:15" ht="16.5" customHeight="1">
      <c r="A191" s="112" t="s">
        <v>219</v>
      </c>
      <c r="B191" s="111" t="s">
        <v>203</v>
      </c>
      <c r="C191" s="88"/>
      <c r="D191" s="6">
        <v>49037849</v>
      </c>
      <c r="E191" s="6">
        <v>10340358</v>
      </c>
      <c r="F191" s="6">
        <v>38697491</v>
      </c>
      <c r="G191" s="6">
        <v>12477035</v>
      </c>
      <c r="H191" s="6">
        <v>26220456</v>
      </c>
      <c r="I191" s="6">
        <v>42664</v>
      </c>
      <c r="J191" s="6">
        <v>26177792</v>
      </c>
      <c r="K191" s="6">
        <v>26177792</v>
      </c>
      <c r="L191" s="257"/>
      <c r="M191" s="101"/>
      <c r="N191" s="102"/>
      <c r="O191" s="102"/>
    </row>
    <row r="192" spans="1:15" ht="16.5" customHeight="1">
      <c r="A192" s="112" t="s">
        <v>220</v>
      </c>
      <c r="B192" s="111" t="s">
        <v>204</v>
      </c>
      <c r="C192" s="88"/>
      <c r="D192" s="6">
        <v>34400673</v>
      </c>
      <c r="E192" s="6">
        <v>5931523</v>
      </c>
      <c r="F192" s="6">
        <v>28469150</v>
      </c>
      <c r="G192" s="6">
        <v>6720913</v>
      </c>
      <c r="H192" s="6">
        <v>21748237</v>
      </c>
      <c r="I192" s="6">
        <v>170754</v>
      </c>
      <c r="J192" s="6">
        <v>21577483</v>
      </c>
      <c r="K192" s="6">
        <v>17924810</v>
      </c>
      <c r="L192" s="6">
        <v>3652673</v>
      </c>
      <c r="M192" s="101"/>
      <c r="N192" s="102"/>
      <c r="O192" s="102"/>
    </row>
    <row r="193" spans="1:15" ht="16.5" customHeight="1">
      <c r="A193" s="112" t="s">
        <v>221</v>
      </c>
      <c r="B193" s="111" t="s">
        <v>205</v>
      </c>
      <c r="C193" s="88"/>
      <c r="D193" s="6">
        <v>106198025</v>
      </c>
      <c r="E193" s="6">
        <v>35839500</v>
      </c>
      <c r="F193" s="6">
        <v>70358525</v>
      </c>
      <c r="G193" s="6">
        <v>8110344</v>
      </c>
      <c r="H193" s="6">
        <v>62248181</v>
      </c>
      <c r="I193" s="6">
        <v>-690641</v>
      </c>
      <c r="J193" s="6">
        <v>62938822</v>
      </c>
      <c r="K193" s="6">
        <v>64514646</v>
      </c>
      <c r="L193" s="6">
        <v>-1575824</v>
      </c>
      <c r="M193" s="101"/>
      <c r="N193" s="102"/>
      <c r="O193" s="102"/>
    </row>
    <row r="194" spans="1:15" ht="16.5" customHeight="1" thickBot="1">
      <c r="A194" s="166" t="s">
        <v>222</v>
      </c>
      <c r="B194" s="167" t="s">
        <v>206</v>
      </c>
      <c r="C194" s="168"/>
      <c r="D194" s="170">
        <v>43099402</v>
      </c>
      <c r="E194" s="170">
        <v>18683338</v>
      </c>
      <c r="F194" s="170">
        <v>24416064</v>
      </c>
      <c r="G194" s="170">
        <v>4555509</v>
      </c>
      <c r="H194" s="170">
        <v>19860555</v>
      </c>
      <c r="I194" s="170">
        <v>2505599</v>
      </c>
      <c r="J194" s="170">
        <v>17354956</v>
      </c>
      <c r="K194" s="170">
        <v>15049385</v>
      </c>
      <c r="L194" s="170">
        <v>2305571</v>
      </c>
      <c r="M194" s="101"/>
      <c r="N194" s="102"/>
      <c r="O194" s="102"/>
    </row>
    <row r="195" spans="1:15" ht="16.5" customHeight="1" thickBot="1" thickTop="1">
      <c r="A195" s="293" t="s">
        <v>223</v>
      </c>
      <c r="B195" s="294"/>
      <c r="C195" s="295"/>
      <c r="D195" s="175">
        <v>1097302417.029</v>
      </c>
      <c r="E195" s="175">
        <v>480594925</v>
      </c>
      <c r="F195" s="175">
        <v>616707492.029</v>
      </c>
      <c r="G195" s="175">
        <v>141503339</v>
      </c>
      <c r="H195" s="175">
        <v>475204153.029</v>
      </c>
      <c r="I195" s="175">
        <v>42919670</v>
      </c>
      <c r="J195" s="175">
        <v>432284483.029</v>
      </c>
      <c r="K195" s="175">
        <v>313899352</v>
      </c>
      <c r="L195" s="175">
        <v>118385131.029</v>
      </c>
      <c r="M195" s="101"/>
      <c r="N195" s="102"/>
      <c r="O195" s="102"/>
    </row>
    <row r="196" spans="1:15" ht="16.5" customHeight="1" thickTop="1">
      <c r="A196" s="171" t="s">
        <v>224</v>
      </c>
      <c r="B196" s="172" t="s">
        <v>177</v>
      </c>
      <c r="C196" s="173"/>
      <c r="D196" s="165">
        <v>10168557</v>
      </c>
      <c r="E196" s="258"/>
      <c r="F196" s="165">
        <v>10168557</v>
      </c>
      <c r="G196" s="258"/>
      <c r="H196" s="165">
        <v>10168557</v>
      </c>
      <c r="I196" s="165">
        <v>10168557</v>
      </c>
      <c r="J196" s="258"/>
      <c r="K196" s="258"/>
      <c r="L196" s="258"/>
      <c r="M196" s="101"/>
      <c r="N196" s="102"/>
      <c r="O196" s="102"/>
    </row>
    <row r="197" spans="1:15" ht="16.5" customHeight="1" thickBot="1">
      <c r="A197" s="166" t="s">
        <v>225</v>
      </c>
      <c r="B197" s="167" t="s">
        <v>178</v>
      </c>
      <c r="C197" s="168"/>
      <c r="D197" s="170">
        <v>-4407545</v>
      </c>
      <c r="E197" s="259"/>
      <c r="F197" s="170">
        <v>-4407545</v>
      </c>
      <c r="G197" s="259"/>
      <c r="H197" s="170">
        <v>-4407545</v>
      </c>
      <c r="I197" s="170">
        <v>-4407545</v>
      </c>
      <c r="J197" s="259"/>
      <c r="K197" s="259"/>
      <c r="L197" s="259"/>
      <c r="M197" s="101"/>
      <c r="N197" s="102"/>
      <c r="O197" s="102"/>
    </row>
    <row r="198" spans="1:15" ht="16.5" customHeight="1" thickTop="1">
      <c r="A198" s="296" t="s">
        <v>207</v>
      </c>
      <c r="B198" s="297"/>
      <c r="C198" s="298"/>
      <c r="D198" s="165">
        <v>1103063429.029</v>
      </c>
      <c r="E198" s="165">
        <v>480594925</v>
      </c>
      <c r="F198" s="165">
        <v>622468504.029</v>
      </c>
      <c r="G198" s="165">
        <v>141503339</v>
      </c>
      <c r="H198" s="165">
        <v>480965165.029</v>
      </c>
      <c r="I198" s="165">
        <v>48680682</v>
      </c>
      <c r="J198" s="165">
        <v>432284483.029</v>
      </c>
      <c r="K198" s="165">
        <v>313899352</v>
      </c>
      <c r="L198" s="165">
        <v>118385131.029</v>
      </c>
      <c r="M198" s="101"/>
      <c r="N198" s="102"/>
      <c r="O198" s="102"/>
    </row>
    <row r="200" spans="1:12" ht="16.5" customHeight="1">
      <c r="A200" s="274" t="s">
        <v>388</v>
      </c>
      <c r="B200" s="91"/>
      <c r="L200" s="92" t="s">
        <v>7</v>
      </c>
    </row>
    <row r="201" spans="1:12" ht="16.5" customHeight="1">
      <c r="A201" s="299" t="s">
        <v>8</v>
      </c>
      <c r="B201" s="300"/>
      <c r="C201" s="301"/>
      <c r="D201" s="308" t="s">
        <v>9</v>
      </c>
      <c r="E201" s="289" t="s">
        <v>2</v>
      </c>
      <c r="F201" s="289" t="s">
        <v>1</v>
      </c>
      <c r="G201" s="289" t="s">
        <v>10</v>
      </c>
      <c r="H201" s="310" t="s">
        <v>11</v>
      </c>
      <c r="I201" s="289" t="s">
        <v>62</v>
      </c>
      <c r="J201" s="291" t="s">
        <v>64</v>
      </c>
      <c r="K201" s="94"/>
      <c r="L201" s="95"/>
    </row>
    <row r="202" spans="1:12" ht="22.5" customHeight="1">
      <c r="A202" s="302"/>
      <c r="B202" s="303"/>
      <c r="C202" s="304"/>
      <c r="D202" s="309"/>
      <c r="E202" s="290"/>
      <c r="F202" s="290"/>
      <c r="G202" s="290"/>
      <c r="H202" s="290"/>
      <c r="I202" s="290"/>
      <c r="J202" s="292"/>
      <c r="K202" s="93" t="s">
        <v>61</v>
      </c>
      <c r="L202" s="140" t="s">
        <v>366</v>
      </c>
    </row>
    <row r="203" spans="1:12" ht="16.5" customHeight="1">
      <c r="A203" s="305"/>
      <c r="B203" s="306"/>
      <c r="C203" s="307"/>
      <c r="D203" s="97" t="s">
        <v>12</v>
      </c>
      <c r="E203" s="98" t="s">
        <v>13</v>
      </c>
      <c r="F203" s="99" t="s">
        <v>14</v>
      </c>
      <c r="G203" s="98" t="s">
        <v>15</v>
      </c>
      <c r="H203" s="98" t="s">
        <v>16</v>
      </c>
      <c r="I203" s="98" t="s">
        <v>17</v>
      </c>
      <c r="J203" s="96" t="s">
        <v>18</v>
      </c>
      <c r="K203" s="98" t="s">
        <v>19</v>
      </c>
      <c r="L203" s="98" t="s">
        <v>20</v>
      </c>
    </row>
    <row r="204" spans="1:12" ht="16.5" customHeight="1">
      <c r="A204" s="176" t="s">
        <v>227</v>
      </c>
      <c r="B204" s="177" t="s">
        <v>226</v>
      </c>
      <c r="C204" s="178"/>
      <c r="D204" s="180">
        <v>18649061</v>
      </c>
      <c r="E204" s="180">
        <v>8452970</v>
      </c>
      <c r="F204" s="180">
        <v>10196091</v>
      </c>
      <c r="G204" s="180">
        <v>2582126</v>
      </c>
      <c r="H204" s="180">
        <v>7613965</v>
      </c>
      <c r="I204" s="180">
        <v>-406807</v>
      </c>
      <c r="J204" s="180">
        <v>8020772</v>
      </c>
      <c r="K204" s="180">
        <v>4485424</v>
      </c>
      <c r="L204" s="180">
        <v>3535348</v>
      </c>
    </row>
    <row r="205" spans="1:12" ht="16.5" customHeight="1">
      <c r="A205" s="181"/>
      <c r="B205" s="182" t="s">
        <v>166</v>
      </c>
      <c r="C205" s="183" t="s">
        <v>167</v>
      </c>
      <c r="D205" s="185">
        <v>9137089</v>
      </c>
      <c r="E205" s="185">
        <v>4891994</v>
      </c>
      <c r="F205" s="185">
        <v>4245095</v>
      </c>
      <c r="G205" s="185">
        <v>1311642</v>
      </c>
      <c r="H205" s="185">
        <v>2933453</v>
      </c>
      <c r="I205" s="185">
        <v>-940343</v>
      </c>
      <c r="J205" s="185">
        <v>3873796</v>
      </c>
      <c r="K205" s="185">
        <v>1672865</v>
      </c>
      <c r="L205" s="185">
        <v>2200931</v>
      </c>
    </row>
    <row r="206" spans="1:12" ht="16.5" customHeight="1">
      <c r="A206" s="181"/>
      <c r="B206" s="182" t="s">
        <v>3</v>
      </c>
      <c r="C206" s="183" t="s">
        <v>168</v>
      </c>
      <c r="D206" s="185">
        <v>589520</v>
      </c>
      <c r="E206" s="185">
        <v>296694</v>
      </c>
      <c r="F206" s="185">
        <v>292826</v>
      </c>
      <c r="G206" s="185">
        <v>78065</v>
      </c>
      <c r="H206" s="185">
        <v>214761</v>
      </c>
      <c r="I206" s="185">
        <v>28589</v>
      </c>
      <c r="J206" s="185">
        <v>186172</v>
      </c>
      <c r="K206" s="185">
        <v>526708</v>
      </c>
      <c r="L206" s="185">
        <v>-340536</v>
      </c>
    </row>
    <row r="207" spans="1:12" ht="16.5" customHeight="1">
      <c r="A207" s="186"/>
      <c r="B207" s="187" t="s">
        <v>4</v>
      </c>
      <c r="C207" s="188" t="s">
        <v>169</v>
      </c>
      <c r="D207" s="190">
        <v>8922452</v>
      </c>
      <c r="E207" s="190">
        <v>3264282</v>
      </c>
      <c r="F207" s="190">
        <v>5658170</v>
      </c>
      <c r="G207" s="190">
        <v>1192419</v>
      </c>
      <c r="H207" s="190">
        <v>4465751</v>
      </c>
      <c r="I207" s="190">
        <v>504947</v>
      </c>
      <c r="J207" s="190">
        <v>3960804</v>
      </c>
      <c r="K207" s="190">
        <v>2285851</v>
      </c>
      <c r="L207" s="190">
        <v>1674953</v>
      </c>
    </row>
    <row r="208" spans="1:12" ht="16.5" customHeight="1">
      <c r="A208" s="112" t="s">
        <v>208</v>
      </c>
      <c r="B208" s="111" t="s">
        <v>170</v>
      </c>
      <c r="C208" s="88"/>
      <c r="D208" s="6">
        <v>8590992</v>
      </c>
      <c r="E208" s="6">
        <v>4011466</v>
      </c>
      <c r="F208" s="6">
        <v>4579526</v>
      </c>
      <c r="G208" s="6">
        <v>2477913</v>
      </c>
      <c r="H208" s="6">
        <v>2101613</v>
      </c>
      <c r="I208" s="6">
        <v>636444</v>
      </c>
      <c r="J208" s="6">
        <v>1465169</v>
      </c>
      <c r="K208" s="6">
        <v>1697672</v>
      </c>
      <c r="L208" s="6">
        <v>-232503</v>
      </c>
    </row>
    <row r="209" spans="1:12" ht="16.5" customHeight="1">
      <c r="A209" s="112" t="s">
        <v>209</v>
      </c>
      <c r="B209" s="111" t="s">
        <v>171</v>
      </c>
      <c r="C209" s="88"/>
      <c r="D209" s="6">
        <v>236941540</v>
      </c>
      <c r="E209" s="6">
        <v>162484384</v>
      </c>
      <c r="F209" s="6">
        <v>74457156</v>
      </c>
      <c r="G209" s="6">
        <v>24175567</v>
      </c>
      <c r="H209" s="6">
        <v>50281589</v>
      </c>
      <c r="I209" s="6">
        <v>12550602</v>
      </c>
      <c r="J209" s="6">
        <v>37730987</v>
      </c>
      <c r="K209" s="6">
        <v>23047573</v>
      </c>
      <c r="L209" s="6">
        <v>14683414</v>
      </c>
    </row>
    <row r="210" spans="1:12" ht="16.5" customHeight="1">
      <c r="A210" s="112" t="s">
        <v>210</v>
      </c>
      <c r="B210" s="111" t="s">
        <v>199</v>
      </c>
      <c r="C210" s="88"/>
      <c r="D210" s="6">
        <v>62846641</v>
      </c>
      <c r="E210" s="6">
        <v>35131449</v>
      </c>
      <c r="F210" s="6">
        <v>27715192</v>
      </c>
      <c r="G210" s="6">
        <v>12413461</v>
      </c>
      <c r="H210" s="6">
        <v>15301731</v>
      </c>
      <c r="I210" s="6">
        <v>2249638</v>
      </c>
      <c r="J210" s="6">
        <v>13052093</v>
      </c>
      <c r="K210" s="6">
        <v>6658278</v>
      </c>
      <c r="L210" s="6">
        <v>6393815</v>
      </c>
    </row>
    <row r="211" spans="1:12" ht="16.5" customHeight="1">
      <c r="A211" s="112" t="s">
        <v>211</v>
      </c>
      <c r="B211" s="111" t="s">
        <v>172</v>
      </c>
      <c r="C211" s="88"/>
      <c r="D211" s="6">
        <v>70643550.013</v>
      </c>
      <c r="E211" s="6">
        <v>36294648</v>
      </c>
      <c r="F211" s="6">
        <v>34348902.013</v>
      </c>
      <c r="G211" s="6">
        <v>3151507</v>
      </c>
      <c r="H211" s="6">
        <v>31197395.012999997</v>
      </c>
      <c r="I211" s="6">
        <v>2558125</v>
      </c>
      <c r="J211" s="6">
        <v>28639270.012999997</v>
      </c>
      <c r="K211" s="6">
        <v>31521891</v>
      </c>
      <c r="L211" s="6">
        <v>-2882620.9870000035</v>
      </c>
    </row>
    <row r="212" spans="1:12" ht="16.5" customHeight="1">
      <c r="A212" s="112" t="s">
        <v>212</v>
      </c>
      <c r="B212" s="111" t="s">
        <v>173</v>
      </c>
      <c r="C212" s="88"/>
      <c r="D212" s="6">
        <v>138980302</v>
      </c>
      <c r="E212" s="6">
        <v>54786197</v>
      </c>
      <c r="F212" s="6">
        <v>84194105</v>
      </c>
      <c r="G212" s="6">
        <v>10687390</v>
      </c>
      <c r="H212" s="6">
        <v>73506715</v>
      </c>
      <c r="I212" s="6">
        <v>7751377</v>
      </c>
      <c r="J212" s="6">
        <v>65755338</v>
      </c>
      <c r="K212" s="6">
        <v>42718006</v>
      </c>
      <c r="L212" s="6">
        <v>23037332</v>
      </c>
    </row>
    <row r="213" spans="1:12" ht="16.5" customHeight="1">
      <c r="A213" s="112" t="s">
        <v>213</v>
      </c>
      <c r="B213" s="111" t="s">
        <v>200</v>
      </c>
      <c r="C213" s="88"/>
      <c r="D213" s="6">
        <v>92443686</v>
      </c>
      <c r="E213" s="6">
        <v>33630399</v>
      </c>
      <c r="F213" s="6">
        <v>58813287</v>
      </c>
      <c r="G213" s="6">
        <v>13168430</v>
      </c>
      <c r="H213" s="6">
        <v>45644857</v>
      </c>
      <c r="I213" s="6">
        <v>5265455</v>
      </c>
      <c r="J213" s="6">
        <v>40379402</v>
      </c>
      <c r="K213" s="6">
        <v>29716979</v>
      </c>
      <c r="L213" s="6">
        <v>10662423</v>
      </c>
    </row>
    <row r="214" spans="1:12" ht="16.5" customHeight="1">
      <c r="A214" s="112" t="s">
        <v>214</v>
      </c>
      <c r="B214" s="111" t="s">
        <v>201</v>
      </c>
      <c r="C214" s="88"/>
      <c r="D214" s="6">
        <v>44814527</v>
      </c>
      <c r="E214" s="6">
        <v>24599889</v>
      </c>
      <c r="F214" s="6">
        <v>20214638</v>
      </c>
      <c r="G214" s="6">
        <v>2665211</v>
      </c>
      <c r="H214" s="6">
        <v>17549427</v>
      </c>
      <c r="I214" s="6">
        <v>1655483</v>
      </c>
      <c r="J214" s="6">
        <v>15893944</v>
      </c>
      <c r="K214" s="6">
        <v>9188677</v>
      </c>
      <c r="L214" s="6">
        <v>6705267</v>
      </c>
    </row>
    <row r="215" spans="1:12" ht="16.5" customHeight="1">
      <c r="A215" s="112" t="s">
        <v>215</v>
      </c>
      <c r="B215" s="111" t="s">
        <v>176</v>
      </c>
      <c r="C215" s="88"/>
      <c r="D215" s="6">
        <v>28621587</v>
      </c>
      <c r="E215" s="6">
        <v>15879161</v>
      </c>
      <c r="F215" s="6">
        <v>12742426</v>
      </c>
      <c r="G215" s="6">
        <v>5041598</v>
      </c>
      <c r="H215" s="6">
        <v>7700828</v>
      </c>
      <c r="I215" s="6">
        <v>948973</v>
      </c>
      <c r="J215" s="6">
        <v>6751855</v>
      </c>
      <c r="K215" s="6">
        <v>2755967</v>
      </c>
      <c r="L215" s="6">
        <v>3995888</v>
      </c>
    </row>
    <row r="216" spans="1:12" ht="16.5" customHeight="1">
      <c r="A216" s="112" t="s">
        <v>216</v>
      </c>
      <c r="B216" s="111" t="s">
        <v>174</v>
      </c>
      <c r="C216" s="88"/>
      <c r="D216" s="6">
        <v>33939446</v>
      </c>
      <c r="E216" s="6">
        <v>12522374</v>
      </c>
      <c r="F216" s="6">
        <v>21417072</v>
      </c>
      <c r="G216" s="6">
        <v>2496113</v>
      </c>
      <c r="H216" s="6">
        <v>18920959</v>
      </c>
      <c r="I216" s="6">
        <v>270489</v>
      </c>
      <c r="J216" s="6">
        <v>18650470</v>
      </c>
      <c r="K216" s="6">
        <v>9969091</v>
      </c>
      <c r="L216" s="6">
        <v>8681379</v>
      </c>
    </row>
    <row r="217" spans="1:12" ht="16.5" customHeight="1">
      <c r="A217" s="112" t="s">
        <v>217</v>
      </c>
      <c r="B217" s="111" t="s">
        <v>175</v>
      </c>
      <c r="C217" s="88"/>
      <c r="D217" s="6">
        <v>74447571</v>
      </c>
      <c r="E217" s="6">
        <v>12669909</v>
      </c>
      <c r="F217" s="6">
        <v>61777662</v>
      </c>
      <c r="G217" s="6">
        <v>25899056</v>
      </c>
      <c r="H217" s="6">
        <v>35878606</v>
      </c>
      <c r="I217" s="6">
        <v>4969923</v>
      </c>
      <c r="J217" s="6">
        <v>30908683</v>
      </c>
      <c r="K217" s="6">
        <v>2426074</v>
      </c>
      <c r="L217" s="6">
        <v>28482609</v>
      </c>
    </row>
    <row r="218" spans="1:12" ht="16.5" customHeight="1">
      <c r="A218" s="112" t="s">
        <v>218</v>
      </c>
      <c r="B218" s="100" t="s">
        <v>202</v>
      </c>
      <c r="C218" s="88"/>
      <c r="D218" s="6">
        <v>71303975</v>
      </c>
      <c r="E218" s="6">
        <v>22956890</v>
      </c>
      <c r="F218" s="6">
        <v>48347085</v>
      </c>
      <c r="G218" s="6">
        <v>5417495</v>
      </c>
      <c r="H218" s="6">
        <v>42929590</v>
      </c>
      <c r="I218" s="6">
        <v>3518716</v>
      </c>
      <c r="J218" s="6">
        <v>39410874</v>
      </c>
      <c r="K218" s="6">
        <v>30037669</v>
      </c>
      <c r="L218" s="6">
        <v>9373205</v>
      </c>
    </row>
    <row r="219" spans="1:12" ht="16.5" customHeight="1">
      <c r="A219" s="112" t="s">
        <v>219</v>
      </c>
      <c r="B219" s="111" t="s">
        <v>203</v>
      </c>
      <c r="C219" s="88"/>
      <c r="D219" s="6">
        <v>49863985</v>
      </c>
      <c r="E219" s="6">
        <v>10768135</v>
      </c>
      <c r="F219" s="6">
        <v>39095850</v>
      </c>
      <c r="G219" s="6">
        <v>12940279</v>
      </c>
      <c r="H219" s="6">
        <v>26155571</v>
      </c>
      <c r="I219" s="6">
        <v>40676</v>
      </c>
      <c r="J219" s="6">
        <v>26114895</v>
      </c>
      <c r="K219" s="6">
        <v>26114895</v>
      </c>
      <c r="L219" s="257"/>
    </row>
    <row r="220" spans="1:12" ht="16.5" customHeight="1">
      <c r="A220" s="112" t="s">
        <v>220</v>
      </c>
      <c r="B220" s="111" t="s">
        <v>204</v>
      </c>
      <c r="C220" s="88"/>
      <c r="D220" s="6">
        <v>34719365</v>
      </c>
      <c r="E220" s="6">
        <v>6133038</v>
      </c>
      <c r="F220" s="6">
        <v>28586327</v>
      </c>
      <c r="G220" s="6">
        <v>6714916</v>
      </c>
      <c r="H220" s="6">
        <v>21871411</v>
      </c>
      <c r="I220" s="6">
        <v>173201</v>
      </c>
      <c r="J220" s="6">
        <v>21698210</v>
      </c>
      <c r="K220" s="6">
        <v>25201395</v>
      </c>
      <c r="L220" s="6">
        <v>-3503185</v>
      </c>
    </row>
    <row r="221" spans="1:12" ht="16.5" customHeight="1">
      <c r="A221" s="112" t="s">
        <v>221</v>
      </c>
      <c r="B221" s="111" t="s">
        <v>205</v>
      </c>
      <c r="C221" s="88"/>
      <c r="D221" s="6">
        <v>104515549</v>
      </c>
      <c r="E221" s="6">
        <v>34993914</v>
      </c>
      <c r="F221" s="6">
        <v>69521635</v>
      </c>
      <c r="G221" s="6">
        <v>7999407</v>
      </c>
      <c r="H221" s="6">
        <v>61522228</v>
      </c>
      <c r="I221" s="6">
        <v>-678317</v>
      </c>
      <c r="J221" s="6">
        <v>62200545</v>
      </c>
      <c r="K221" s="6">
        <v>57490877</v>
      </c>
      <c r="L221" s="6">
        <v>4709668</v>
      </c>
    </row>
    <row r="222" spans="1:12" ht="16.5" customHeight="1" thickBot="1">
      <c r="A222" s="166" t="s">
        <v>222</v>
      </c>
      <c r="B222" s="167" t="s">
        <v>206</v>
      </c>
      <c r="C222" s="168"/>
      <c r="D222" s="170">
        <v>44383511</v>
      </c>
      <c r="E222" s="170">
        <v>19569013</v>
      </c>
      <c r="F222" s="170">
        <v>24814498</v>
      </c>
      <c r="G222" s="170">
        <v>4530215</v>
      </c>
      <c r="H222" s="170">
        <v>20284283</v>
      </c>
      <c r="I222" s="170">
        <v>2664514</v>
      </c>
      <c r="J222" s="170">
        <v>17619769</v>
      </c>
      <c r="K222" s="170">
        <v>14054733</v>
      </c>
      <c r="L222" s="170">
        <v>3565036</v>
      </c>
    </row>
    <row r="223" spans="1:12" ht="16.5" customHeight="1" thickBot="1" thickTop="1">
      <c r="A223" s="293" t="s">
        <v>223</v>
      </c>
      <c r="B223" s="294"/>
      <c r="C223" s="295"/>
      <c r="D223" s="175">
        <v>1115705288.013</v>
      </c>
      <c r="E223" s="175">
        <v>494883836</v>
      </c>
      <c r="F223" s="175">
        <v>620821452.013</v>
      </c>
      <c r="G223" s="175">
        <v>142360684</v>
      </c>
      <c r="H223" s="175">
        <v>478460768.013</v>
      </c>
      <c r="I223" s="175">
        <v>44168492</v>
      </c>
      <c r="J223" s="175">
        <v>434292276.013</v>
      </c>
      <c r="K223" s="175">
        <v>317085201</v>
      </c>
      <c r="L223" s="175">
        <v>117207075.013</v>
      </c>
    </row>
    <row r="224" spans="1:12" ht="16.5" customHeight="1" thickTop="1">
      <c r="A224" s="171" t="s">
        <v>224</v>
      </c>
      <c r="B224" s="172" t="s">
        <v>177</v>
      </c>
      <c r="C224" s="173"/>
      <c r="D224" s="165">
        <v>10920499</v>
      </c>
      <c r="E224" s="258"/>
      <c r="F224" s="165">
        <v>10920499</v>
      </c>
      <c r="G224" s="258"/>
      <c r="H224" s="165">
        <v>10920499</v>
      </c>
      <c r="I224" s="165">
        <v>10920499</v>
      </c>
      <c r="J224" s="258"/>
      <c r="K224" s="258"/>
      <c r="L224" s="258"/>
    </row>
    <row r="225" spans="1:12" ht="16.5" customHeight="1" thickBot="1">
      <c r="A225" s="166" t="s">
        <v>225</v>
      </c>
      <c r="B225" s="167" t="s">
        <v>178</v>
      </c>
      <c r="C225" s="168"/>
      <c r="D225" s="170">
        <v>-4634371</v>
      </c>
      <c r="E225" s="259"/>
      <c r="F225" s="170">
        <v>-4634371</v>
      </c>
      <c r="G225" s="259"/>
      <c r="H225" s="170">
        <v>-4634371</v>
      </c>
      <c r="I225" s="170">
        <v>-4634371</v>
      </c>
      <c r="J225" s="259"/>
      <c r="K225" s="259"/>
      <c r="L225" s="259"/>
    </row>
    <row r="226" spans="1:12" ht="16.5" customHeight="1" thickTop="1">
      <c r="A226" s="296" t="s">
        <v>207</v>
      </c>
      <c r="B226" s="297"/>
      <c r="C226" s="298"/>
      <c r="D226" s="165">
        <v>1121991416.013</v>
      </c>
      <c r="E226" s="165">
        <v>494883836</v>
      </c>
      <c r="F226" s="165">
        <v>627107580.013</v>
      </c>
      <c r="G226" s="165">
        <v>142360684</v>
      </c>
      <c r="H226" s="165">
        <v>484746896.013</v>
      </c>
      <c r="I226" s="165">
        <v>50454620</v>
      </c>
      <c r="J226" s="165">
        <v>434292276.013</v>
      </c>
      <c r="K226" s="165">
        <v>317085201</v>
      </c>
      <c r="L226" s="165">
        <v>117207075.013</v>
      </c>
    </row>
    <row r="228" spans="1:12" ht="16.5" customHeight="1">
      <c r="A228" s="274" t="s">
        <v>399</v>
      </c>
      <c r="B228" s="91"/>
      <c r="L228" s="92" t="s">
        <v>7</v>
      </c>
    </row>
    <row r="229" spans="1:12" ht="16.5" customHeight="1">
      <c r="A229" s="299" t="s">
        <v>8</v>
      </c>
      <c r="B229" s="300"/>
      <c r="C229" s="301"/>
      <c r="D229" s="308" t="s">
        <v>9</v>
      </c>
      <c r="E229" s="289" t="s">
        <v>2</v>
      </c>
      <c r="F229" s="289" t="s">
        <v>1</v>
      </c>
      <c r="G229" s="289" t="s">
        <v>10</v>
      </c>
      <c r="H229" s="310" t="s">
        <v>11</v>
      </c>
      <c r="I229" s="289" t="s">
        <v>62</v>
      </c>
      <c r="J229" s="291" t="s">
        <v>64</v>
      </c>
      <c r="K229" s="94"/>
      <c r="L229" s="95"/>
    </row>
    <row r="230" spans="1:12" ht="22.5" customHeight="1">
      <c r="A230" s="302"/>
      <c r="B230" s="303"/>
      <c r="C230" s="304"/>
      <c r="D230" s="309"/>
      <c r="E230" s="290"/>
      <c r="F230" s="290"/>
      <c r="G230" s="290"/>
      <c r="H230" s="290"/>
      <c r="I230" s="290"/>
      <c r="J230" s="292"/>
      <c r="K230" s="93" t="s">
        <v>61</v>
      </c>
      <c r="L230" s="140" t="s">
        <v>366</v>
      </c>
    </row>
    <row r="231" spans="1:12" ht="16.5" customHeight="1">
      <c r="A231" s="305"/>
      <c r="B231" s="306"/>
      <c r="C231" s="307"/>
      <c r="D231" s="97" t="s">
        <v>12</v>
      </c>
      <c r="E231" s="98" t="s">
        <v>13</v>
      </c>
      <c r="F231" s="99" t="s">
        <v>14</v>
      </c>
      <c r="G231" s="98" t="s">
        <v>15</v>
      </c>
      <c r="H231" s="98" t="s">
        <v>16</v>
      </c>
      <c r="I231" s="98" t="s">
        <v>17</v>
      </c>
      <c r="J231" s="96" t="s">
        <v>18</v>
      </c>
      <c r="K231" s="98" t="s">
        <v>19</v>
      </c>
      <c r="L231" s="98" t="s">
        <v>20</v>
      </c>
    </row>
    <row r="232" spans="1:12" ht="16.5" customHeight="1">
      <c r="A232" s="176" t="s">
        <v>227</v>
      </c>
      <c r="B232" s="177" t="s">
        <v>226</v>
      </c>
      <c r="C232" s="178"/>
      <c r="D232" s="180">
        <v>18969712</v>
      </c>
      <c r="E232" s="180">
        <v>8401638</v>
      </c>
      <c r="F232" s="180">
        <v>10568074</v>
      </c>
      <c r="G232" s="180">
        <v>2616428</v>
      </c>
      <c r="H232" s="180">
        <v>7951646</v>
      </c>
      <c r="I232" s="180">
        <v>-665732</v>
      </c>
      <c r="J232" s="180">
        <v>8617378</v>
      </c>
      <c r="K232" s="180">
        <v>4205084</v>
      </c>
      <c r="L232" s="180">
        <v>4412294</v>
      </c>
    </row>
    <row r="233" spans="1:12" ht="16.5" customHeight="1">
      <c r="A233" s="181"/>
      <c r="B233" s="182" t="s">
        <v>166</v>
      </c>
      <c r="C233" s="183" t="s">
        <v>167</v>
      </c>
      <c r="D233" s="185">
        <v>9395730</v>
      </c>
      <c r="E233" s="185">
        <v>4833335</v>
      </c>
      <c r="F233" s="185">
        <v>4562395</v>
      </c>
      <c r="G233" s="185">
        <v>1352036</v>
      </c>
      <c r="H233" s="185">
        <v>3210359</v>
      </c>
      <c r="I233" s="185">
        <v>-1223290</v>
      </c>
      <c r="J233" s="185">
        <v>4433649</v>
      </c>
      <c r="K233" s="185">
        <v>1660987</v>
      </c>
      <c r="L233" s="185">
        <v>2772662</v>
      </c>
    </row>
    <row r="234" spans="1:12" ht="16.5" customHeight="1">
      <c r="A234" s="181"/>
      <c r="B234" s="182" t="s">
        <v>3</v>
      </c>
      <c r="C234" s="183" t="s">
        <v>168</v>
      </c>
      <c r="D234" s="185">
        <v>574452</v>
      </c>
      <c r="E234" s="185">
        <v>286730</v>
      </c>
      <c r="F234" s="185">
        <v>287722</v>
      </c>
      <c r="G234" s="185">
        <v>75207</v>
      </c>
      <c r="H234" s="185">
        <v>212515</v>
      </c>
      <c r="I234" s="185">
        <v>29325</v>
      </c>
      <c r="J234" s="185">
        <v>183190</v>
      </c>
      <c r="K234" s="185">
        <v>504016</v>
      </c>
      <c r="L234" s="185">
        <v>-320826</v>
      </c>
    </row>
    <row r="235" spans="1:12" ht="16.5" customHeight="1">
      <c r="A235" s="186"/>
      <c r="B235" s="187" t="s">
        <v>4</v>
      </c>
      <c r="C235" s="188" t="s">
        <v>169</v>
      </c>
      <c r="D235" s="190">
        <v>8999530</v>
      </c>
      <c r="E235" s="190">
        <v>3281573</v>
      </c>
      <c r="F235" s="190">
        <v>5717957</v>
      </c>
      <c r="G235" s="190">
        <v>1189185</v>
      </c>
      <c r="H235" s="190">
        <v>4528772</v>
      </c>
      <c r="I235" s="190">
        <v>528233</v>
      </c>
      <c r="J235" s="190">
        <v>4000539</v>
      </c>
      <c r="K235" s="190">
        <v>2040081</v>
      </c>
      <c r="L235" s="190">
        <v>1960458</v>
      </c>
    </row>
    <row r="236" spans="1:12" ht="16.5" customHeight="1">
      <c r="A236" s="112" t="s">
        <v>208</v>
      </c>
      <c r="B236" s="111" t="s">
        <v>170</v>
      </c>
      <c r="C236" s="88"/>
      <c r="D236" s="6">
        <v>6018592</v>
      </c>
      <c r="E236" s="6">
        <v>2924624</v>
      </c>
      <c r="F236" s="6">
        <v>3093968</v>
      </c>
      <c r="G236" s="6">
        <v>1577038</v>
      </c>
      <c r="H236" s="6">
        <v>1516930</v>
      </c>
      <c r="I236" s="6">
        <v>438375</v>
      </c>
      <c r="J236" s="6">
        <v>1078555</v>
      </c>
      <c r="K236" s="6">
        <v>1455925</v>
      </c>
      <c r="L236" s="6">
        <v>-377370</v>
      </c>
    </row>
    <row r="237" spans="1:12" ht="16.5" customHeight="1">
      <c r="A237" s="112" t="s">
        <v>209</v>
      </c>
      <c r="B237" s="111" t="s">
        <v>171</v>
      </c>
      <c r="C237" s="88"/>
      <c r="D237" s="6">
        <v>235246108</v>
      </c>
      <c r="E237" s="6">
        <v>157565044</v>
      </c>
      <c r="F237" s="6">
        <v>77681064</v>
      </c>
      <c r="G237" s="6">
        <v>25310344</v>
      </c>
      <c r="H237" s="6">
        <v>52370720</v>
      </c>
      <c r="I237" s="6">
        <v>12781451</v>
      </c>
      <c r="J237" s="6">
        <v>39589269</v>
      </c>
      <c r="K237" s="6">
        <v>23786513</v>
      </c>
      <c r="L237" s="6">
        <v>15802756</v>
      </c>
    </row>
    <row r="238" spans="1:12" ht="16.5" customHeight="1">
      <c r="A238" s="112" t="s">
        <v>210</v>
      </c>
      <c r="B238" s="111" t="s">
        <v>199</v>
      </c>
      <c r="C238" s="88"/>
      <c r="D238" s="6">
        <v>65010994</v>
      </c>
      <c r="E238" s="6">
        <v>36669380</v>
      </c>
      <c r="F238" s="6">
        <v>28341614</v>
      </c>
      <c r="G238" s="6">
        <v>12811627</v>
      </c>
      <c r="H238" s="6">
        <v>15529987</v>
      </c>
      <c r="I238" s="6">
        <v>2315694</v>
      </c>
      <c r="J238" s="6">
        <v>13214293</v>
      </c>
      <c r="K238" s="6">
        <v>6704402</v>
      </c>
      <c r="L238" s="6">
        <v>6509891</v>
      </c>
    </row>
    <row r="239" spans="1:12" ht="16.5" customHeight="1">
      <c r="A239" s="112" t="s">
        <v>211</v>
      </c>
      <c r="B239" s="111" t="s">
        <v>172</v>
      </c>
      <c r="C239" s="88"/>
      <c r="D239" s="6">
        <v>77096229.188</v>
      </c>
      <c r="E239" s="6">
        <v>38299201</v>
      </c>
      <c r="F239" s="6">
        <v>38797028.18799999</v>
      </c>
      <c r="G239" s="6">
        <v>3477813</v>
      </c>
      <c r="H239" s="6">
        <v>35319215.18799999</v>
      </c>
      <c r="I239" s="6">
        <v>3058350</v>
      </c>
      <c r="J239" s="6">
        <v>32260865.187999994</v>
      </c>
      <c r="K239" s="6">
        <v>32157375</v>
      </c>
      <c r="L239" s="6">
        <v>103490.18799999356</v>
      </c>
    </row>
    <row r="240" spans="1:12" ht="16.5" customHeight="1">
      <c r="A240" s="112" t="s">
        <v>212</v>
      </c>
      <c r="B240" s="111" t="s">
        <v>173</v>
      </c>
      <c r="C240" s="88"/>
      <c r="D240" s="6">
        <v>135764788</v>
      </c>
      <c r="E240" s="6">
        <v>53892466</v>
      </c>
      <c r="F240" s="6">
        <v>81872322</v>
      </c>
      <c r="G240" s="6">
        <v>10561593</v>
      </c>
      <c r="H240" s="6">
        <v>71310729</v>
      </c>
      <c r="I240" s="6">
        <v>7906247</v>
      </c>
      <c r="J240" s="6">
        <v>63404482</v>
      </c>
      <c r="K240" s="6">
        <v>45582020</v>
      </c>
      <c r="L240" s="6">
        <v>17822462</v>
      </c>
    </row>
    <row r="241" spans="1:12" ht="16.5" customHeight="1">
      <c r="A241" s="112" t="s">
        <v>213</v>
      </c>
      <c r="B241" s="111" t="s">
        <v>200</v>
      </c>
      <c r="C241" s="88"/>
      <c r="D241" s="6">
        <v>93308846</v>
      </c>
      <c r="E241" s="6">
        <v>33979094</v>
      </c>
      <c r="F241" s="6">
        <v>59329752</v>
      </c>
      <c r="G241" s="6">
        <v>13593917</v>
      </c>
      <c r="H241" s="6">
        <v>45735835</v>
      </c>
      <c r="I241" s="6">
        <v>5608690</v>
      </c>
      <c r="J241" s="6">
        <v>40127145</v>
      </c>
      <c r="K241" s="6">
        <v>29921071</v>
      </c>
      <c r="L241" s="6">
        <v>10206074</v>
      </c>
    </row>
    <row r="242" spans="1:12" ht="16.5" customHeight="1">
      <c r="A242" s="112" t="s">
        <v>214</v>
      </c>
      <c r="B242" s="111" t="s">
        <v>201</v>
      </c>
      <c r="C242" s="88"/>
      <c r="D242" s="6">
        <v>42743095</v>
      </c>
      <c r="E242" s="6">
        <v>24148490</v>
      </c>
      <c r="F242" s="6">
        <v>18594605</v>
      </c>
      <c r="G242" s="6">
        <v>2509561</v>
      </c>
      <c r="H242" s="6">
        <v>16085044</v>
      </c>
      <c r="I242" s="6">
        <v>1615138</v>
      </c>
      <c r="J242" s="6">
        <v>14469906</v>
      </c>
      <c r="K242" s="6">
        <v>13148891</v>
      </c>
      <c r="L242" s="6">
        <v>1321015</v>
      </c>
    </row>
    <row r="243" spans="1:12" ht="16.5" customHeight="1">
      <c r="A243" s="112" t="s">
        <v>215</v>
      </c>
      <c r="B243" s="111" t="s">
        <v>176</v>
      </c>
      <c r="C243" s="88"/>
      <c r="D243" s="6">
        <v>29240843</v>
      </c>
      <c r="E243" s="6">
        <v>16668653</v>
      </c>
      <c r="F243" s="6">
        <v>12572190</v>
      </c>
      <c r="G243" s="6">
        <v>5043284</v>
      </c>
      <c r="H243" s="6">
        <v>7528906</v>
      </c>
      <c r="I243" s="6">
        <v>993305</v>
      </c>
      <c r="J243" s="6">
        <v>6535601</v>
      </c>
      <c r="K243" s="6">
        <v>3115113</v>
      </c>
      <c r="L243" s="6">
        <v>3420488</v>
      </c>
    </row>
    <row r="244" spans="1:12" ht="16.5" customHeight="1">
      <c r="A244" s="112" t="s">
        <v>216</v>
      </c>
      <c r="B244" s="111" t="s">
        <v>174</v>
      </c>
      <c r="C244" s="88"/>
      <c r="D244" s="6">
        <v>33955912</v>
      </c>
      <c r="E244" s="6">
        <v>12710319</v>
      </c>
      <c r="F244" s="6">
        <v>21245593</v>
      </c>
      <c r="G244" s="6">
        <v>2506361</v>
      </c>
      <c r="H244" s="6">
        <v>18739232</v>
      </c>
      <c r="I244" s="6">
        <v>256574</v>
      </c>
      <c r="J244" s="6">
        <v>18482658</v>
      </c>
      <c r="K244" s="6">
        <v>7835542</v>
      </c>
      <c r="L244" s="6">
        <v>10647116</v>
      </c>
    </row>
    <row r="245" spans="1:12" ht="16.5" customHeight="1">
      <c r="A245" s="112" t="s">
        <v>217</v>
      </c>
      <c r="B245" s="111" t="s">
        <v>175</v>
      </c>
      <c r="C245" s="88"/>
      <c r="D245" s="6">
        <v>75687696</v>
      </c>
      <c r="E245" s="6">
        <v>13024121</v>
      </c>
      <c r="F245" s="6">
        <v>62663575</v>
      </c>
      <c r="G245" s="6">
        <v>26521026</v>
      </c>
      <c r="H245" s="6">
        <v>36142549</v>
      </c>
      <c r="I245" s="6">
        <v>5130308</v>
      </c>
      <c r="J245" s="6">
        <v>31012241</v>
      </c>
      <c r="K245" s="6">
        <v>2220164</v>
      </c>
      <c r="L245" s="6">
        <v>28792077</v>
      </c>
    </row>
    <row r="246" spans="1:12" ht="16.5" customHeight="1">
      <c r="A246" s="112" t="s">
        <v>218</v>
      </c>
      <c r="B246" s="100" t="s">
        <v>202</v>
      </c>
      <c r="C246" s="88"/>
      <c r="D246" s="6">
        <v>71104254</v>
      </c>
      <c r="E246" s="6">
        <v>22781082</v>
      </c>
      <c r="F246" s="6">
        <v>48323172</v>
      </c>
      <c r="G246" s="6">
        <v>5465696</v>
      </c>
      <c r="H246" s="6">
        <v>42857476</v>
      </c>
      <c r="I246" s="6">
        <v>3730190</v>
      </c>
      <c r="J246" s="6">
        <v>39127286</v>
      </c>
      <c r="K246" s="6">
        <v>30590026</v>
      </c>
      <c r="L246" s="6">
        <v>8537260</v>
      </c>
    </row>
    <row r="247" spans="1:12" ht="16.5" customHeight="1">
      <c r="A247" s="112" t="s">
        <v>219</v>
      </c>
      <c r="B247" s="111" t="s">
        <v>203</v>
      </c>
      <c r="C247" s="88"/>
      <c r="D247" s="6">
        <v>50015926</v>
      </c>
      <c r="E247" s="6">
        <v>10564107</v>
      </c>
      <c r="F247" s="6">
        <v>39451819</v>
      </c>
      <c r="G247" s="6">
        <v>13012103</v>
      </c>
      <c r="H247" s="6">
        <v>26439716</v>
      </c>
      <c r="I247" s="6">
        <v>40224</v>
      </c>
      <c r="J247" s="6">
        <v>26399492</v>
      </c>
      <c r="K247" s="6">
        <v>26399492</v>
      </c>
      <c r="L247" s="257"/>
    </row>
    <row r="248" spans="1:12" ht="16.5" customHeight="1">
      <c r="A248" s="112" t="s">
        <v>220</v>
      </c>
      <c r="B248" s="111" t="s">
        <v>204</v>
      </c>
      <c r="C248" s="88"/>
      <c r="D248" s="6">
        <v>35220741</v>
      </c>
      <c r="E248" s="6">
        <v>6166148</v>
      </c>
      <c r="F248" s="6">
        <v>29054593</v>
      </c>
      <c r="G248" s="6">
        <v>6811772</v>
      </c>
      <c r="H248" s="6">
        <v>22242821</v>
      </c>
      <c r="I248" s="6">
        <v>177799</v>
      </c>
      <c r="J248" s="6">
        <v>22065022</v>
      </c>
      <c r="K248" s="6">
        <v>25311610</v>
      </c>
      <c r="L248" s="6">
        <v>-3246588</v>
      </c>
    </row>
    <row r="249" spans="1:12" ht="16.5" customHeight="1">
      <c r="A249" s="112" t="s">
        <v>221</v>
      </c>
      <c r="B249" s="111" t="s">
        <v>205</v>
      </c>
      <c r="C249" s="88"/>
      <c r="D249" s="6">
        <v>105194711</v>
      </c>
      <c r="E249" s="6">
        <v>35411565</v>
      </c>
      <c r="F249" s="6">
        <v>69783146</v>
      </c>
      <c r="G249" s="6">
        <v>7838083</v>
      </c>
      <c r="H249" s="6">
        <v>61945063</v>
      </c>
      <c r="I249" s="6">
        <v>-665232</v>
      </c>
      <c r="J249" s="6">
        <v>62610295</v>
      </c>
      <c r="K249" s="6">
        <v>59504881</v>
      </c>
      <c r="L249" s="6">
        <v>3105414</v>
      </c>
    </row>
    <row r="250" spans="1:12" ht="16.5" customHeight="1" thickBot="1">
      <c r="A250" s="166" t="s">
        <v>222</v>
      </c>
      <c r="B250" s="167" t="s">
        <v>206</v>
      </c>
      <c r="C250" s="168"/>
      <c r="D250" s="170">
        <v>43808224</v>
      </c>
      <c r="E250" s="170">
        <v>19025753</v>
      </c>
      <c r="F250" s="170">
        <v>24782471</v>
      </c>
      <c r="G250" s="170">
        <v>4349428</v>
      </c>
      <c r="H250" s="170">
        <v>20433043</v>
      </c>
      <c r="I250" s="170">
        <v>2694314</v>
      </c>
      <c r="J250" s="170">
        <v>17738729</v>
      </c>
      <c r="K250" s="170">
        <v>12856064</v>
      </c>
      <c r="L250" s="170">
        <v>4882665</v>
      </c>
    </row>
    <row r="251" spans="1:12" ht="16.5" customHeight="1" thickBot="1" thickTop="1">
      <c r="A251" s="293" t="s">
        <v>223</v>
      </c>
      <c r="B251" s="294"/>
      <c r="C251" s="295"/>
      <c r="D251" s="175">
        <v>1118386671.188</v>
      </c>
      <c r="E251" s="175">
        <v>492231685</v>
      </c>
      <c r="F251" s="175">
        <v>626154986.188</v>
      </c>
      <c r="G251" s="175">
        <v>144006074</v>
      </c>
      <c r="H251" s="175">
        <v>482148912.18799996</v>
      </c>
      <c r="I251" s="175">
        <v>45415695</v>
      </c>
      <c r="J251" s="175">
        <v>436733217.18799996</v>
      </c>
      <c r="K251" s="175">
        <v>324794173</v>
      </c>
      <c r="L251" s="175">
        <v>111939044.188</v>
      </c>
    </row>
    <row r="252" spans="1:12" ht="16.5" customHeight="1" thickTop="1">
      <c r="A252" s="171" t="s">
        <v>224</v>
      </c>
      <c r="B252" s="172" t="s">
        <v>177</v>
      </c>
      <c r="C252" s="173"/>
      <c r="D252" s="165">
        <v>10895178</v>
      </c>
      <c r="E252" s="258"/>
      <c r="F252" s="165">
        <v>10895178</v>
      </c>
      <c r="G252" s="258"/>
      <c r="H252" s="165">
        <v>10895178</v>
      </c>
      <c r="I252" s="165">
        <v>10895178</v>
      </c>
      <c r="J252" s="258"/>
      <c r="K252" s="258"/>
      <c r="L252" s="258"/>
    </row>
    <row r="253" spans="1:12" ht="16.5" customHeight="1" thickBot="1">
      <c r="A253" s="166" t="s">
        <v>225</v>
      </c>
      <c r="B253" s="167" t="s">
        <v>178</v>
      </c>
      <c r="C253" s="168"/>
      <c r="D253" s="170">
        <v>-5065110</v>
      </c>
      <c r="E253" s="259"/>
      <c r="F253" s="170">
        <v>-5065110</v>
      </c>
      <c r="G253" s="259"/>
      <c r="H253" s="170">
        <v>-5065110</v>
      </c>
      <c r="I253" s="170">
        <v>-5065110</v>
      </c>
      <c r="J253" s="259"/>
      <c r="K253" s="259"/>
      <c r="L253" s="259"/>
    </row>
    <row r="254" spans="1:12" ht="16.5" customHeight="1" thickTop="1">
      <c r="A254" s="296" t="s">
        <v>207</v>
      </c>
      <c r="B254" s="297"/>
      <c r="C254" s="298"/>
      <c r="D254" s="165">
        <v>1124216739.188</v>
      </c>
      <c r="E254" s="165">
        <v>492231685</v>
      </c>
      <c r="F254" s="165">
        <v>631985054.188</v>
      </c>
      <c r="G254" s="165">
        <v>144006074</v>
      </c>
      <c r="H254" s="165">
        <v>487978980.18799996</v>
      </c>
      <c r="I254" s="165">
        <v>51245763</v>
      </c>
      <c r="J254" s="165">
        <v>436733217.18799996</v>
      </c>
      <c r="K254" s="165">
        <v>324794173</v>
      </c>
      <c r="L254" s="165">
        <v>111939044.188</v>
      </c>
    </row>
    <row r="256" spans="1:12" ht="16.5" customHeight="1">
      <c r="A256" s="274" t="s">
        <v>407</v>
      </c>
      <c r="B256" s="91"/>
      <c r="L256" s="92" t="s">
        <v>7</v>
      </c>
    </row>
    <row r="257" spans="1:12" ht="16.5" customHeight="1">
      <c r="A257" s="299" t="s">
        <v>8</v>
      </c>
      <c r="B257" s="300"/>
      <c r="C257" s="301"/>
      <c r="D257" s="308" t="s">
        <v>9</v>
      </c>
      <c r="E257" s="289" t="s">
        <v>2</v>
      </c>
      <c r="F257" s="289" t="s">
        <v>1</v>
      </c>
      <c r="G257" s="289" t="s">
        <v>10</v>
      </c>
      <c r="H257" s="310" t="s">
        <v>11</v>
      </c>
      <c r="I257" s="289" t="s">
        <v>62</v>
      </c>
      <c r="J257" s="291" t="s">
        <v>64</v>
      </c>
      <c r="K257" s="94"/>
      <c r="L257" s="95"/>
    </row>
    <row r="258" spans="1:12" ht="22.5" customHeight="1">
      <c r="A258" s="302"/>
      <c r="B258" s="303"/>
      <c r="C258" s="304"/>
      <c r="D258" s="309"/>
      <c r="E258" s="290"/>
      <c r="F258" s="290"/>
      <c r="G258" s="290"/>
      <c r="H258" s="290"/>
      <c r="I258" s="290"/>
      <c r="J258" s="292"/>
      <c r="K258" s="93" t="s">
        <v>61</v>
      </c>
      <c r="L258" s="140" t="s">
        <v>366</v>
      </c>
    </row>
    <row r="259" spans="1:12" ht="16.5" customHeight="1">
      <c r="A259" s="305"/>
      <c r="B259" s="306"/>
      <c r="C259" s="307"/>
      <c r="D259" s="97" t="s">
        <v>12</v>
      </c>
      <c r="E259" s="98" t="s">
        <v>13</v>
      </c>
      <c r="F259" s="99" t="s">
        <v>14</v>
      </c>
      <c r="G259" s="98" t="s">
        <v>15</v>
      </c>
      <c r="H259" s="98" t="s">
        <v>16</v>
      </c>
      <c r="I259" s="98" t="s">
        <v>17</v>
      </c>
      <c r="J259" s="96" t="s">
        <v>18</v>
      </c>
      <c r="K259" s="98" t="s">
        <v>19</v>
      </c>
      <c r="L259" s="98" t="s">
        <v>20</v>
      </c>
    </row>
    <row r="260" spans="1:12" ht="16.5" customHeight="1">
      <c r="A260" s="176" t="s">
        <v>227</v>
      </c>
      <c r="B260" s="177" t="s">
        <v>226</v>
      </c>
      <c r="C260" s="178"/>
      <c r="D260" s="180">
        <v>18372849</v>
      </c>
      <c r="E260" s="180">
        <v>8299917</v>
      </c>
      <c r="F260" s="180">
        <v>10072932</v>
      </c>
      <c r="G260" s="180">
        <v>2481160</v>
      </c>
      <c r="H260" s="180">
        <v>7591772</v>
      </c>
      <c r="I260" s="180">
        <v>-341193</v>
      </c>
      <c r="J260" s="180">
        <v>7932965</v>
      </c>
      <c r="K260" s="180">
        <v>4363314</v>
      </c>
      <c r="L260" s="180">
        <v>3569651</v>
      </c>
    </row>
    <row r="261" spans="1:12" ht="16.5" customHeight="1">
      <c r="A261" s="181"/>
      <c r="B261" s="182" t="s">
        <v>166</v>
      </c>
      <c r="C261" s="183" t="s">
        <v>167</v>
      </c>
      <c r="D261" s="185">
        <v>8836082</v>
      </c>
      <c r="E261" s="185">
        <v>4661710</v>
      </c>
      <c r="F261" s="185">
        <v>4174372</v>
      </c>
      <c r="G261" s="185">
        <v>1244850</v>
      </c>
      <c r="H261" s="185">
        <v>2929522</v>
      </c>
      <c r="I261" s="185">
        <v>-953582</v>
      </c>
      <c r="J261" s="185">
        <v>3883104</v>
      </c>
      <c r="K261" s="185">
        <v>1768132</v>
      </c>
      <c r="L261" s="185">
        <v>2114972</v>
      </c>
    </row>
    <row r="262" spans="1:12" ht="16.5" customHeight="1">
      <c r="A262" s="181"/>
      <c r="B262" s="182" t="s">
        <v>3</v>
      </c>
      <c r="C262" s="183" t="s">
        <v>168</v>
      </c>
      <c r="D262" s="185">
        <v>524814</v>
      </c>
      <c r="E262" s="185">
        <v>260539</v>
      </c>
      <c r="F262" s="185">
        <v>264275</v>
      </c>
      <c r="G262" s="185">
        <v>67443</v>
      </c>
      <c r="H262" s="185">
        <v>196832</v>
      </c>
      <c r="I262" s="185">
        <v>30098</v>
      </c>
      <c r="J262" s="185">
        <v>166734</v>
      </c>
      <c r="K262" s="185">
        <v>515206</v>
      </c>
      <c r="L262" s="185">
        <v>-348472</v>
      </c>
    </row>
    <row r="263" spans="1:12" ht="16.5" customHeight="1">
      <c r="A263" s="186"/>
      <c r="B263" s="187" t="s">
        <v>4</v>
      </c>
      <c r="C263" s="188" t="s">
        <v>169</v>
      </c>
      <c r="D263" s="190">
        <v>9011953</v>
      </c>
      <c r="E263" s="190">
        <v>3377668</v>
      </c>
      <c r="F263" s="190">
        <v>5634285</v>
      </c>
      <c r="G263" s="190">
        <v>1168867</v>
      </c>
      <c r="H263" s="190">
        <v>4465418</v>
      </c>
      <c r="I263" s="190">
        <v>582291</v>
      </c>
      <c r="J263" s="190">
        <v>3883127</v>
      </c>
      <c r="K263" s="190">
        <v>2079976</v>
      </c>
      <c r="L263" s="190">
        <v>1803151</v>
      </c>
    </row>
    <row r="264" spans="1:12" ht="16.5" customHeight="1">
      <c r="A264" s="112" t="s">
        <v>208</v>
      </c>
      <c r="B264" s="111" t="s">
        <v>170</v>
      </c>
      <c r="C264" s="88"/>
      <c r="D264" s="6">
        <v>7361622</v>
      </c>
      <c r="E264" s="6">
        <v>3438337</v>
      </c>
      <c r="F264" s="6">
        <v>3923285</v>
      </c>
      <c r="G264" s="6">
        <v>2051543</v>
      </c>
      <c r="H264" s="6">
        <v>1871742</v>
      </c>
      <c r="I264" s="6">
        <v>598273</v>
      </c>
      <c r="J264" s="6">
        <v>1273469</v>
      </c>
      <c r="K264" s="6">
        <v>1187707</v>
      </c>
      <c r="L264" s="6">
        <v>85762</v>
      </c>
    </row>
    <row r="265" spans="1:12" ht="16.5" customHeight="1">
      <c r="A265" s="112" t="s">
        <v>209</v>
      </c>
      <c r="B265" s="111" t="s">
        <v>171</v>
      </c>
      <c r="C265" s="88"/>
      <c r="D265" s="6">
        <v>227116897</v>
      </c>
      <c r="E265" s="6">
        <v>141428493</v>
      </c>
      <c r="F265" s="6">
        <v>85688404</v>
      </c>
      <c r="G265" s="6">
        <v>27090830</v>
      </c>
      <c r="H265" s="6">
        <v>58597574</v>
      </c>
      <c r="I265" s="6">
        <v>14972646</v>
      </c>
      <c r="J265" s="6">
        <v>43624928</v>
      </c>
      <c r="K265" s="6">
        <v>23692435</v>
      </c>
      <c r="L265" s="6">
        <v>19932493</v>
      </c>
    </row>
    <row r="266" spans="1:12" ht="16.5" customHeight="1">
      <c r="A266" s="112" t="s">
        <v>210</v>
      </c>
      <c r="B266" s="111" t="s">
        <v>199</v>
      </c>
      <c r="C266" s="88"/>
      <c r="D266" s="6">
        <v>64999106</v>
      </c>
      <c r="E266" s="6">
        <v>35122341</v>
      </c>
      <c r="F266" s="6">
        <v>29876765</v>
      </c>
      <c r="G266" s="6">
        <v>13311959</v>
      </c>
      <c r="H266" s="6">
        <v>16564806</v>
      </c>
      <c r="I266" s="6">
        <v>2732289</v>
      </c>
      <c r="J266" s="6">
        <v>13832517</v>
      </c>
      <c r="K266" s="6">
        <v>6292915</v>
      </c>
      <c r="L266" s="6">
        <v>7539602</v>
      </c>
    </row>
    <row r="267" spans="1:12" ht="16.5" customHeight="1">
      <c r="A267" s="112" t="s">
        <v>211</v>
      </c>
      <c r="B267" s="111" t="s">
        <v>172</v>
      </c>
      <c r="C267" s="88"/>
      <c r="D267" s="6">
        <v>76838923.445</v>
      </c>
      <c r="E267" s="6">
        <v>39714725</v>
      </c>
      <c r="F267" s="6">
        <v>37124198.44499999</v>
      </c>
      <c r="G267" s="6">
        <v>3572578</v>
      </c>
      <c r="H267" s="6">
        <v>33551620.444999993</v>
      </c>
      <c r="I267" s="6">
        <v>3334059</v>
      </c>
      <c r="J267" s="6">
        <v>30217561.444999993</v>
      </c>
      <c r="K267" s="6">
        <v>29855654</v>
      </c>
      <c r="L267" s="6">
        <v>361907.44499999285</v>
      </c>
    </row>
    <row r="268" spans="1:12" ht="16.5" customHeight="1">
      <c r="A268" s="112" t="s">
        <v>212</v>
      </c>
      <c r="B268" s="111" t="s">
        <v>173</v>
      </c>
      <c r="C268" s="88"/>
      <c r="D268" s="6">
        <v>128515415</v>
      </c>
      <c r="E268" s="6">
        <v>51723141</v>
      </c>
      <c r="F268" s="6">
        <v>76792274</v>
      </c>
      <c r="G268" s="6">
        <v>10083989</v>
      </c>
      <c r="H268" s="6">
        <v>66708285</v>
      </c>
      <c r="I268" s="6">
        <v>8193189</v>
      </c>
      <c r="J268" s="6">
        <v>58515096</v>
      </c>
      <c r="K268" s="6">
        <v>46333442</v>
      </c>
      <c r="L268" s="6">
        <v>12181654</v>
      </c>
    </row>
    <row r="269" spans="1:12" ht="16.5" customHeight="1">
      <c r="A269" s="112" t="s">
        <v>213</v>
      </c>
      <c r="B269" s="111" t="s">
        <v>200</v>
      </c>
      <c r="C269" s="88"/>
      <c r="D269" s="6">
        <v>79822448</v>
      </c>
      <c r="E269" s="6">
        <v>29151073</v>
      </c>
      <c r="F269" s="6">
        <v>50671375</v>
      </c>
      <c r="G269" s="6">
        <v>14663787</v>
      </c>
      <c r="H269" s="6">
        <v>36007588</v>
      </c>
      <c r="I269" s="6">
        <v>5464911</v>
      </c>
      <c r="J269" s="6">
        <v>30542677</v>
      </c>
      <c r="K269" s="6">
        <v>27833158</v>
      </c>
      <c r="L269" s="6">
        <v>2709519</v>
      </c>
    </row>
    <row r="270" spans="1:12" ht="16.5" customHeight="1">
      <c r="A270" s="112" t="s">
        <v>214</v>
      </c>
      <c r="B270" s="111" t="s">
        <v>201</v>
      </c>
      <c r="C270" s="88"/>
      <c r="D270" s="6">
        <v>27575818</v>
      </c>
      <c r="E270" s="6">
        <v>17186869</v>
      </c>
      <c r="F270" s="6">
        <v>10388949</v>
      </c>
      <c r="G270" s="6">
        <v>2147915</v>
      </c>
      <c r="H270" s="6">
        <v>8241034</v>
      </c>
      <c r="I270" s="6">
        <v>1084028</v>
      </c>
      <c r="J270" s="6">
        <v>7157006</v>
      </c>
      <c r="K270" s="6">
        <v>12583389</v>
      </c>
      <c r="L270" s="6">
        <v>-5426383</v>
      </c>
    </row>
    <row r="271" spans="1:12" ht="16.5" customHeight="1">
      <c r="A271" s="112" t="s">
        <v>215</v>
      </c>
      <c r="B271" s="111" t="s">
        <v>176</v>
      </c>
      <c r="C271" s="88"/>
      <c r="D271" s="6">
        <v>28960763</v>
      </c>
      <c r="E271" s="6">
        <v>15998476</v>
      </c>
      <c r="F271" s="6">
        <v>12962287</v>
      </c>
      <c r="G271" s="6">
        <v>4874086</v>
      </c>
      <c r="H271" s="6">
        <v>8088201</v>
      </c>
      <c r="I271" s="6">
        <v>1168176</v>
      </c>
      <c r="J271" s="6">
        <v>6920025</v>
      </c>
      <c r="K271" s="6">
        <v>2824186</v>
      </c>
      <c r="L271" s="6">
        <v>4095839</v>
      </c>
    </row>
    <row r="272" spans="1:12" ht="16.5" customHeight="1">
      <c r="A272" s="112" t="s">
        <v>216</v>
      </c>
      <c r="B272" s="111" t="s">
        <v>174</v>
      </c>
      <c r="C272" s="88"/>
      <c r="D272" s="6">
        <v>32043745</v>
      </c>
      <c r="E272" s="6">
        <v>11936019</v>
      </c>
      <c r="F272" s="6">
        <v>20107726</v>
      </c>
      <c r="G272" s="6">
        <v>2415591</v>
      </c>
      <c r="H272" s="6">
        <v>17692135</v>
      </c>
      <c r="I272" s="6">
        <v>289190</v>
      </c>
      <c r="J272" s="6">
        <v>17402945</v>
      </c>
      <c r="K272" s="6">
        <v>8355459</v>
      </c>
      <c r="L272" s="6">
        <v>9047486</v>
      </c>
    </row>
    <row r="273" spans="1:12" ht="16.5" customHeight="1">
      <c r="A273" s="112" t="s">
        <v>217</v>
      </c>
      <c r="B273" s="111" t="s">
        <v>175</v>
      </c>
      <c r="C273" s="88"/>
      <c r="D273" s="6">
        <v>76635841</v>
      </c>
      <c r="E273" s="6">
        <v>13105346</v>
      </c>
      <c r="F273" s="6">
        <v>63530495</v>
      </c>
      <c r="G273" s="6">
        <v>27245024</v>
      </c>
      <c r="H273" s="6">
        <v>36285471</v>
      </c>
      <c r="I273" s="6">
        <v>5252417</v>
      </c>
      <c r="J273" s="6">
        <v>31033054</v>
      </c>
      <c r="K273" s="6">
        <v>2141986</v>
      </c>
      <c r="L273" s="6">
        <v>28891068</v>
      </c>
    </row>
    <row r="274" spans="1:12" ht="16.5" customHeight="1">
      <c r="A274" s="112" t="s">
        <v>218</v>
      </c>
      <c r="B274" s="100" t="s">
        <v>202</v>
      </c>
      <c r="C274" s="88"/>
      <c r="D274" s="6">
        <v>67830379</v>
      </c>
      <c r="E274" s="6">
        <v>20101822</v>
      </c>
      <c r="F274" s="6">
        <v>47728557</v>
      </c>
      <c r="G274" s="6">
        <v>5583510</v>
      </c>
      <c r="H274" s="6">
        <v>42145047</v>
      </c>
      <c r="I274" s="6">
        <v>4175246</v>
      </c>
      <c r="J274" s="6">
        <v>37969801</v>
      </c>
      <c r="K274" s="6">
        <v>30252754</v>
      </c>
      <c r="L274" s="6">
        <v>7717047</v>
      </c>
    </row>
    <row r="275" spans="1:12" ht="16.5" customHeight="1">
      <c r="A275" s="112" t="s">
        <v>219</v>
      </c>
      <c r="B275" s="111" t="s">
        <v>203</v>
      </c>
      <c r="C275" s="88"/>
      <c r="D275" s="6">
        <v>50170534</v>
      </c>
      <c r="E275" s="6">
        <v>12031842</v>
      </c>
      <c r="F275" s="6">
        <v>38138692</v>
      </c>
      <c r="G275" s="6">
        <v>12896953</v>
      </c>
      <c r="H275" s="6">
        <v>25241739</v>
      </c>
      <c r="I275" s="6">
        <v>37877</v>
      </c>
      <c r="J275" s="6">
        <v>25203862</v>
      </c>
      <c r="K275" s="6">
        <v>25203862</v>
      </c>
      <c r="L275" s="257"/>
    </row>
    <row r="276" spans="1:12" ht="16.5" customHeight="1">
      <c r="A276" s="112" t="s">
        <v>220</v>
      </c>
      <c r="B276" s="111" t="s">
        <v>204</v>
      </c>
      <c r="C276" s="88"/>
      <c r="D276" s="6">
        <v>35522956</v>
      </c>
      <c r="E276" s="6">
        <v>6303591</v>
      </c>
      <c r="F276" s="6">
        <v>29219365</v>
      </c>
      <c r="G276" s="6">
        <v>6885443</v>
      </c>
      <c r="H276" s="6">
        <v>22333922</v>
      </c>
      <c r="I276" s="6">
        <v>179193</v>
      </c>
      <c r="J276" s="6">
        <v>22154729</v>
      </c>
      <c r="K276" s="6">
        <v>21219174</v>
      </c>
      <c r="L276" s="6">
        <v>935555</v>
      </c>
    </row>
    <row r="277" spans="1:12" ht="16.5" customHeight="1">
      <c r="A277" s="112" t="s">
        <v>221</v>
      </c>
      <c r="B277" s="111" t="s">
        <v>205</v>
      </c>
      <c r="C277" s="88"/>
      <c r="D277" s="6">
        <v>101977265</v>
      </c>
      <c r="E277" s="6">
        <v>34123242</v>
      </c>
      <c r="F277" s="6">
        <v>67854023</v>
      </c>
      <c r="G277" s="6">
        <v>7568107</v>
      </c>
      <c r="H277" s="6">
        <v>60285916</v>
      </c>
      <c r="I277" s="6">
        <v>-713389</v>
      </c>
      <c r="J277" s="6">
        <v>60999305</v>
      </c>
      <c r="K277" s="6">
        <v>63445784</v>
      </c>
      <c r="L277" s="6">
        <v>-2446479</v>
      </c>
    </row>
    <row r="278" spans="1:12" ht="16.5" customHeight="1" thickBot="1">
      <c r="A278" s="166" t="s">
        <v>222</v>
      </c>
      <c r="B278" s="167" t="s">
        <v>206</v>
      </c>
      <c r="C278" s="168"/>
      <c r="D278" s="170">
        <v>39565141</v>
      </c>
      <c r="E278" s="170">
        <v>17207860</v>
      </c>
      <c r="F278" s="170">
        <v>22357281</v>
      </c>
      <c r="G278" s="170">
        <v>4372677</v>
      </c>
      <c r="H278" s="170">
        <v>17984604</v>
      </c>
      <c r="I278" s="170">
        <v>2736958</v>
      </c>
      <c r="J278" s="170">
        <v>15247646</v>
      </c>
      <c r="K278" s="170">
        <v>11803442</v>
      </c>
      <c r="L278" s="170">
        <v>3444204</v>
      </c>
    </row>
    <row r="279" spans="1:12" ht="16.5" customHeight="1" thickBot="1" thickTop="1">
      <c r="A279" s="293" t="s">
        <v>223</v>
      </c>
      <c r="B279" s="294"/>
      <c r="C279" s="295"/>
      <c r="D279" s="175">
        <v>1063309702.4449999</v>
      </c>
      <c r="E279" s="175">
        <v>456873094</v>
      </c>
      <c r="F279" s="175">
        <v>606436608.4449999</v>
      </c>
      <c r="G279" s="175">
        <v>147245152</v>
      </c>
      <c r="H279" s="175">
        <v>459191456.445</v>
      </c>
      <c r="I279" s="175">
        <v>49163870</v>
      </c>
      <c r="J279" s="175">
        <v>410027586.445</v>
      </c>
      <c r="K279" s="175">
        <v>317388661</v>
      </c>
      <c r="L279" s="175">
        <v>92638925.445</v>
      </c>
    </row>
    <row r="280" spans="1:12" ht="16.5" customHeight="1" thickTop="1">
      <c r="A280" s="171" t="s">
        <v>224</v>
      </c>
      <c r="B280" s="172" t="s">
        <v>177</v>
      </c>
      <c r="C280" s="173"/>
      <c r="D280" s="165">
        <v>10741400</v>
      </c>
      <c r="E280" s="258"/>
      <c r="F280" s="165">
        <v>10741400</v>
      </c>
      <c r="G280" s="258"/>
      <c r="H280" s="165">
        <v>10741400</v>
      </c>
      <c r="I280" s="165">
        <v>10741400</v>
      </c>
      <c r="J280" s="258"/>
      <c r="K280" s="258"/>
      <c r="L280" s="258"/>
    </row>
    <row r="281" spans="1:12" ht="16.5" customHeight="1" thickBot="1">
      <c r="A281" s="166" t="s">
        <v>225</v>
      </c>
      <c r="B281" s="167" t="s">
        <v>178</v>
      </c>
      <c r="C281" s="168"/>
      <c r="D281" s="170">
        <v>-5677030</v>
      </c>
      <c r="E281" s="259"/>
      <c r="F281" s="170">
        <v>-5677030</v>
      </c>
      <c r="G281" s="259"/>
      <c r="H281" s="170">
        <v>-5677030</v>
      </c>
      <c r="I281" s="170">
        <v>-5677030</v>
      </c>
      <c r="J281" s="259"/>
      <c r="K281" s="259"/>
      <c r="L281" s="259"/>
    </row>
    <row r="282" spans="1:12" ht="16.5" customHeight="1" thickTop="1">
      <c r="A282" s="296" t="s">
        <v>207</v>
      </c>
      <c r="B282" s="297"/>
      <c r="C282" s="298"/>
      <c r="D282" s="165">
        <v>1068374072.4449999</v>
      </c>
      <c r="E282" s="165">
        <v>456873094</v>
      </c>
      <c r="F282" s="165">
        <v>611500978.4449999</v>
      </c>
      <c r="G282" s="165">
        <v>147245152</v>
      </c>
      <c r="H282" s="165">
        <v>464255826.445</v>
      </c>
      <c r="I282" s="165">
        <v>54228240</v>
      </c>
      <c r="J282" s="165">
        <v>410027586.445</v>
      </c>
      <c r="K282" s="165">
        <v>317388661</v>
      </c>
      <c r="L282" s="165">
        <v>92638925.445</v>
      </c>
    </row>
  </sheetData>
  <sheetProtection/>
  <mergeCells count="100">
    <mergeCell ref="I229:I230"/>
    <mergeCell ref="J229:J230"/>
    <mergeCell ref="A251:C251"/>
    <mergeCell ref="A254:C254"/>
    <mergeCell ref="A229:C231"/>
    <mergeCell ref="D229:D230"/>
    <mergeCell ref="E229:E230"/>
    <mergeCell ref="F229:F230"/>
    <mergeCell ref="G229:G230"/>
    <mergeCell ref="H229:H230"/>
    <mergeCell ref="I201:I202"/>
    <mergeCell ref="J201:J202"/>
    <mergeCell ref="A223:C223"/>
    <mergeCell ref="A226:C226"/>
    <mergeCell ref="A201:C203"/>
    <mergeCell ref="D201:D202"/>
    <mergeCell ref="E201:E202"/>
    <mergeCell ref="F201:F202"/>
    <mergeCell ref="G201:G202"/>
    <mergeCell ref="H201:H202"/>
    <mergeCell ref="I173:I174"/>
    <mergeCell ref="J173:J174"/>
    <mergeCell ref="A195:C195"/>
    <mergeCell ref="A198:C198"/>
    <mergeCell ref="A173:C175"/>
    <mergeCell ref="D173:D174"/>
    <mergeCell ref="E173:E174"/>
    <mergeCell ref="F173:F174"/>
    <mergeCell ref="G173:G174"/>
    <mergeCell ref="H173:H174"/>
    <mergeCell ref="A167:C167"/>
    <mergeCell ref="A170:C170"/>
    <mergeCell ref="I117:I118"/>
    <mergeCell ref="J117:J118"/>
    <mergeCell ref="A139:C139"/>
    <mergeCell ref="A142:C142"/>
    <mergeCell ref="A145:C147"/>
    <mergeCell ref="D145:D146"/>
    <mergeCell ref="E145:E146"/>
    <mergeCell ref="F145:F146"/>
    <mergeCell ref="G145:G146"/>
    <mergeCell ref="H145:H146"/>
    <mergeCell ref="I89:I90"/>
    <mergeCell ref="J89:J90"/>
    <mergeCell ref="G117:G118"/>
    <mergeCell ref="H117:H118"/>
    <mergeCell ref="I145:I146"/>
    <mergeCell ref="J145:J146"/>
    <mergeCell ref="A111:C111"/>
    <mergeCell ref="A114:C114"/>
    <mergeCell ref="A117:C119"/>
    <mergeCell ref="D117:D118"/>
    <mergeCell ref="E117:E118"/>
    <mergeCell ref="F117:F118"/>
    <mergeCell ref="I61:I62"/>
    <mergeCell ref="J61:J62"/>
    <mergeCell ref="A83:C83"/>
    <mergeCell ref="A86:C86"/>
    <mergeCell ref="A89:C91"/>
    <mergeCell ref="D89:D90"/>
    <mergeCell ref="E89:E90"/>
    <mergeCell ref="F89:F90"/>
    <mergeCell ref="G89:G90"/>
    <mergeCell ref="H89:H90"/>
    <mergeCell ref="A61:C63"/>
    <mergeCell ref="D61:D62"/>
    <mergeCell ref="E61:E62"/>
    <mergeCell ref="F61:F62"/>
    <mergeCell ref="G61:G62"/>
    <mergeCell ref="H61:H62"/>
    <mergeCell ref="G33:G34"/>
    <mergeCell ref="H33:H34"/>
    <mergeCell ref="I33:I34"/>
    <mergeCell ref="J33:J34"/>
    <mergeCell ref="A55:C55"/>
    <mergeCell ref="A58:C58"/>
    <mergeCell ref="A27:C27"/>
    <mergeCell ref="A5:C7"/>
    <mergeCell ref="A33:C35"/>
    <mergeCell ref="D33:D34"/>
    <mergeCell ref="E33:E34"/>
    <mergeCell ref="F33:F34"/>
    <mergeCell ref="A30:C30"/>
    <mergeCell ref="D5:D6"/>
    <mergeCell ref="J5:J6"/>
    <mergeCell ref="F5:F6"/>
    <mergeCell ref="G5:G6"/>
    <mergeCell ref="H5:H6"/>
    <mergeCell ref="I5:I6"/>
    <mergeCell ref="E5:E6"/>
    <mergeCell ref="I257:I258"/>
    <mergeCell ref="J257:J258"/>
    <mergeCell ref="A279:C279"/>
    <mergeCell ref="A282:C282"/>
    <mergeCell ref="A257:C259"/>
    <mergeCell ref="D257:D258"/>
    <mergeCell ref="E257:E258"/>
    <mergeCell ref="F257:F258"/>
    <mergeCell ref="G257:G258"/>
    <mergeCell ref="H257:H258"/>
  </mergeCells>
  <printOptions/>
  <pageMargins left="0" right="0" top="0.5905511811023623" bottom="0.3937007874015748" header="0.5118110236220472" footer="0.5118110236220472"/>
  <pageSetup horizontalDpi="600" verticalDpi="600" orientation="landscape" pageOrder="overThenDown" paperSize="9" r:id="rId1"/>
  <headerFooter alignWithMargins="0">
    <oddHeader>&amp;C&amp;A</oddHeader>
  </headerFooter>
  <rowBreaks count="9" manualBreakCount="9">
    <brk id="31" max="255" man="1"/>
    <brk id="59" max="255" man="1"/>
    <brk id="87" max="255" man="1"/>
    <brk id="115" max="255" man="1"/>
    <brk id="143" max="255" man="1"/>
    <brk id="171" max="255" man="1"/>
    <brk id="199" max="255" man="1"/>
    <brk id="227" max="255" man="1"/>
    <brk id="2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110" zoomScaleNormal="11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00390625" defaultRowHeight="15" customHeight="1"/>
  <cols>
    <col min="1" max="1" width="2.75390625" style="2" customWidth="1"/>
    <col min="2" max="2" width="3.125" style="2" customWidth="1"/>
    <col min="3" max="3" width="24.75390625" style="2" customWidth="1"/>
    <col min="4" max="19" width="12.75390625" style="2" customWidth="1"/>
    <col min="20" max="30" width="7.125" style="2" customWidth="1"/>
    <col min="31" max="46" width="6.75390625" style="2" customWidth="1"/>
    <col min="47" max="16384" width="9.00390625" style="2" customWidth="1"/>
  </cols>
  <sheetData>
    <row r="1" spans="1:23" ht="15" customHeight="1">
      <c r="A1" s="275" t="s">
        <v>22</v>
      </c>
      <c r="B1" s="8"/>
      <c r="I1" s="9"/>
      <c r="K1" s="9"/>
      <c r="L1" s="9"/>
      <c r="M1" s="9" t="s">
        <v>23</v>
      </c>
      <c r="W1" s="9"/>
    </row>
    <row r="2" spans="1:13" ht="15" customHeight="1">
      <c r="A2" s="311" t="s">
        <v>24</v>
      </c>
      <c r="B2" s="312"/>
      <c r="C2" s="313"/>
      <c r="D2" s="149">
        <v>2011</v>
      </c>
      <c r="E2" s="149">
        <f aca="true" t="shared" si="0" ref="E2:M2">D2+1</f>
        <v>2012</v>
      </c>
      <c r="F2" s="149">
        <f t="shared" si="0"/>
        <v>2013</v>
      </c>
      <c r="G2" s="149">
        <f t="shared" si="0"/>
        <v>2014</v>
      </c>
      <c r="H2" s="149">
        <f t="shared" si="0"/>
        <v>2015</v>
      </c>
      <c r="I2" s="149">
        <f t="shared" si="0"/>
        <v>2016</v>
      </c>
      <c r="J2" s="149">
        <f t="shared" si="0"/>
        <v>2017</v>
      </c>
      <c r="K2" s="149">
        <f t="shared" si="0"/>
        <v>2018</v>
      </c>
      <c r="L2" s="162">
        <f t="shared" si="0"/>
        <v>2019</v>
      </c>
      <c r="M2" s="162">
        <f t="shared" si="0"/>
        <v>2020</v>
      </c>
    </row>
    <row r="3" spans="1:13" ht="15" customHeight="1">
      <c r="A3" s="314"/>
      <c r="B3" s="315"/>
      <c r="C3" s="316"/>
      <c r="D3" s="161">
        <v>23</v>
      </c>
      <c r="E3" s="161">
        <f aca="true" t="shared" si="1" ref="E3:K3">D3+1</f>
        <v>24</v>
      </c>
      <c r="F3" s="161">
        <f t="shared" si="1"/>
        <v>25</v>
      </c>
      <c r="G3" s="161">
        <f t="shared" si="1"/>
        <v>26</v>
      </c>
      <c r="H3" s="161">
        <f t="shared" si="1"/>
        <v>27</v>
      </c>
      <c r="I3" s="161">
        <f t="shared" si="1"/>
        <v>28</v>
      </c>
      <c r="J3" s="161">
        <f t="shared" si="1"/>
        <v>29</v>
      </c>
      <c r="K3" s="161">
        <f t="shared" si="1"/>
        <v>30</v>
      </c>
      <c r="L3" s="163" t="s">
        <v>401</v>
      </c>
      <c r="M3" s="163" t="s">
        <v>408</v>
      </c>
    </row>
    <row r="4" spans="1:13" ht="15" customHeight="1">
      <c r="A4" s="176" t="s">
        <v>227</v>
      </c>
      <c r="B4" s="177" t="s">
        <v>226</v>
      </c>
      <c r="C4" s="178"/>
      <c r="D4" s="179">
        <f>'総生産及び要素所得'!F8</f>
        <v>9164932</v>
      </c>
      <c r="E4" s="179">
        <f>'総生産及び要素所得'!F36</f>
        <v>8497114</v>
      </c>
      <c r="F4" s="179">
        <f>'総生産及び要素所得'!F64</f>
        <v>8745598</v>
      </c>
      <c r="G4" s="179">
        <f>'総生産及び要素所得'!F92</f>
        <v>11175186</v>
      </c>
      <c r="H4" s="179">
        <f>'総生産及び要素所得'!F120</f>
        <v>11966455</v>
      </c>
      <c r="I4" s="179">
        <f>'総生産及び要素所得'!F148</f>
        <v>11056767</v>
      </c>
      <c r="J4" s="179">
        <f>'総生産及び要素所得'!F176</f>
        <v>11155578</v>
      </c>
      <c r="K4" s="179">
        <f>'総生産及び要素所得'!F204</f>
        <v>10196091</v>
      </c>
      <c r="L4" s="180">
        <f>'総生産及び要素所得'!F232</f>
        <v>10568074</v>
      </c>
      <c r="M4" s="180">
        <f>'総生産及び要素所得'!F260</f>
        <v>10072932</v>
      </c>
    </row>
    <row r="5" spans="1:13" ht="15" customHeight="1">
      <c r="A5" s="181"/>
      <c r="B5" s="182" t="s">
        <v>166</v>
      </c>
      <c r="C5" s="183" t="s">
        <v>167</v>
      </c>
      <c r="D5" s="184">
        <f>'総生産及び要素所得'!F9</f>
        <v>2579483</v>
      </c>
      <c r="E5" s="184">
        <f>'総生産及び要素所得'!F37</f>
        <v>2710997</v>
      </c>
      <c r="F5" s="184">
        <f>'総生産及び要素所得'!F65</f>
        <v>2718596</v>
      </c>
      <c r="G5" s="184">
        <f>'総生産及び要素所得'!F93</f>
        <v>3130842</v>
      </c>
      <c r="H5" s="184">
        <f>'総生産及び要素所得'!F121</f>
        <v>3800551</v>
      </c>
      <c r="I5" s="184">
        <f>'総生産及び要素所得'!F149</f>
        <v>4089265</v>
      </c>
      <c r="J5" s="184">
        <f>'総生産及び要素所得'!F177</f>
        <v>4392566</v>
      </c>
      <c r="K5" s="184">
        <f>'総生産及び要素所得'!F205</f>
        <v>4245095</v>
      </c>
      <c r="L5" s="185">
        <f>'総生産及び要素所得'!F233</f>
        <v>4562395</v>
      </c>
      <c r="M5" s="185">
        <f>'総生産及び要素所得'!F261</f>
        <v>4174372</v>
      </c>
    </row>
    <row r="6" spans="1:13" ht="15" customHeight="1">
      <c r="A6" s="181"/>
      <c r="B6" s="182" t="s">
        <v>3</v>
      </c>
      <c r="C6" s="183" t="s">
        <v>168</v>
      </c>
      <c r="D6" s="184">
        <f>'総生産及び要素所得'!F10</f>
        <v>264414</v>
      </c>
      <c r="E6" s="184">
        <f>'総生産及び要素所得'!F38</f>
        <v>267240</v>
      </c>
      <c r="F6" s="184">
        <f>'総生産及び要素所得'!F66</f>
        <v>283986</v>
      </c>
      <c r="G6" s="184">
        <f>'総生産及び要素所得'!F94</f>
        <v>291137</v>
      </c>
      <c r="H6" s="184">
        <f>'総生産及び要素所得'!F122</f>
        <v>293213</v>
      </c>
      <c r="I6" s="184">
        <f>'総生産及び要素所得'!F150</f>
        <v>295457</v>
      </c>
      <c r="J6" s="184">
        <f>'総生産及び要素所得'!F178</f>
        <v>295357</v>
      </c>
      <c r="K6" s="184">
        <f>'総生産及び要素所得'!F206</f>
        <v>292826</v>
      </c>
      <c r="L6" s="185">
        <f>'総生産及び要素所得'!F234</f>
        <v>287722</v>
      </c>
      <c r="M6" s="185">
        <f>'総生産及び要素所得'!F262</f>
        <v>264275</v>
      </c>
    </row>
    <row r="7" spans="1:13" ht="15" customHeight="1">
      <c r="A7" s="186"/>
      <c r="B7" s="187" t="s">
        <v>4</v>
      </c>
      <c r="C7" s="188" t="s">
        <v>169</v>
      </c>
      <c r="D7" s="189">
        <f>'総生産及び要素所得'!F11</f>
        <v>6321035</v>
      </c>
      <c r="E7" s="189">
        <f>'総生産及び要素所得'!F39</f>
        <v>5518877</v>
      </c>
      <c r="F7" s="189">
        <f>'総生産及び要素所得'!F67</f>
        <v>5743016</v>
      </c>
      <c r="G7" s="189">
        <f>'総生産及び要素所得'!F95</f>
        <v>7753207</v>
      </c>
      <c r="H7" s="189">
        <f>'総生産及び要素所得'!F123</f>
        <v>7872691</v>
      </c>
      <c r="I7" s="189">
        <f>'総生産及び要素所得'!F151</f>
        <v>6672045</v>
      </c>
      <c r="J7" s="189">
        <f>'総生産及び要素所得'!F179</f>
        <v>6467655</v>
      </c>
      <c r="K7" s="189">
        <f>'総生産及び要素所得'!F207</f>
        <v>5658170</v>
      </c>
      <c r="L7" s="190">
        <f>'総生産及び要素所得'!F235</f>
        <v>5717957</v>
      </c>
      <c r="M7" s="190">
        <f>'総生産及び要素所得'!F263</f>
        <v>5634285</v>
      </c>
    </row>
    <row r="8" spans="1:13" ht="15" customHeight="1">
      <c r="A8" s="112" t="s">
        <v>208</v>
      </c>
      <c r="B8" s="111" t="s">
        <v>170</v>
      </c>
      <c r="C8" s="88"/>
      <c r="D8" s="150">
        <f>'総生産及び要素所得'!F12</f>
        <v>5382316</v>
      </c>
      <c r="E8" s="150">
        <f>'総生産及び要素所得'!F40</f>
        <v>4942978</v>
      </c>
      <c r="F8" s="150">
        <f>'総生産及び要素所得'!F68</f>
        <v>5167304</v>
      </c>
      <c r="G8" s="150">
        <f>'総生産及び要素所得'!F96</f>
        <v>5204719</v>
      </c>
      <c r="H8" s="150">
        <f>'総生産及び要素所得'!F124</f>
        <v>4760202</v>
      </c>
      <c r="I8" s="150">
        <f>'総生産及び要素所得'!F152</f>
        <v>4958432</v>
      </c>
      <c r="J8" s="150">
        <f>'総生産及び要素所得'!F180</f>
        <v>6213241</v>
      </c>
      <c r="K8" s="150">
        <f>'総生産及び要素所得'!F208</f>
        <v>4579526</v>
      </c>
      <c r="L8" s="6">
        <f>'総生産及び要素所得'!F236</f>
        <v>3093968</v>
      </c>
      <c r="M8" s="6">
        <f>'総生産及び要素所得'!F264</f>
        <v>3923285</v>
      </c>
    </row>
    <row r="9" spans="1:13" ht="15" customHeight="1">
      <c r="A9" s="112" t="s">
        <v>209</v>
      </c>
      <c r="B9" s="111" t="s">
        <v>171</v>
      </c>
      <c r="C9" s="88"/>
      <c r="D9" s="150">
        <f>'総生産及び要素所得'!F13</f>
        <v>102465016</v>
      </c>
      <c r="E9" s="150">
        <f>'総生産及び要素所得'!F41</f>
        <v>87205082</v>
      </c>
      <c r="F9" s="150">
        <f>'総生産及び要素所得'!F69</f>
        <v>83242963</v>
      </c>
      <c r="G9" s="150">
        <f>'総生産及び要素所得'!F97</f>
        <v>80285387</v>
      </c>
      <c r="H9" s="150">
        <f>'総生産及び要素所得'!F125</f>
        <v>87938855</v>
      </c>
      <c r="I9" s="150">
        <f>'総生産及び要素所得'!F153</f>
        <v>74335793</v>
      </c>
      <c r="J9" s="150">
        <f>'総生産及び要素所得'!F181</f>
        <v>71250812</v>
      </c>
      <c r="K9" s="150">
        <f>'総生産及び要素所得'!F209</f>
        <v>74457156</v>
      </c>
      <c r="L9" s="6">
        <f>'総生産及び要素所得'!F237</f>
        <v>77681064</v>
      </c>
      <c r="M9" s="6">
        <f>'総生産及び要素所得'!F265</f>
        <v>85688404</v>
      </c>
    </row>
    <row r="10" spans="1:13" ht="15" customHeight="1">
      <c r="A10" s="112" t="s">
        <v>210</v>
      </c>
      <c r="B10" s="111" t="s">
        <v>199</v>
      </c>
      <c r="C10" s="88"/>
      <c r="D10" s="150">
        <f>'総生産及び要素所得'!F14</f>
        <v>20692973</v>
      </c>
      <c r="E10" s="150">
        <f>'総生産及び要素所得'!F42</f>
        <v>14955395</v>
      </c>
      <c r="F10" s="150">
        <f>'総生産及び要素所得'!F70</f>
        <v>16663601</v>
      </c>
      <c r="G10" s="150">
        <f>'総生産及び要素所得'!F98</f>
        <v>21040517</v>
      </c>
      <c r="H10" s="150">
        <f>'総生産及び要素所得'!F126</f>
        <v>23998659</v>
      </c>
      <c r="I10" s="150">
        <f>'総生産及び要素所得'!F154</f>
        <v>24032564</v>
      </c>
      <c r="J10" s="150">
        <f>'総生産及び要素所得'!F182</f>
        <v>25599372</v>
      </c>
      <c r="K10" s="150">
        <f>'総生産及び要素所得'!F210</f>
        <v>27715192</v>
      </c>
      <c r="L10" s="6">
        <f>'総生産及び要素所得'!F238</f>
        <v>28341614</v>
      </c>
      <c r="M10" s="6">
        <f>'総生産及び要素所得'!F266</f>
        <v>29876765</v>
      </c>
    </row>
    <row r="11" spans="1:13" ht="15" customHeight="1">
      <c r="A11" s="112" t="s">
        <v>211</v>
      </c>
      <c r="B11" s="111" t="s">
        <v>172</v>
      </c>
      <c r="C11" s="88"/>
      <c r="D11" s="150">
        <f>'総生産及び要素所得'!F15</f>
        <v>27145863</v>
      </c>
      <c r="E11" s="150">
        <f>'総生産及び要素所得'!F43</f>
        <v>24639247</v>
      </c>
      <c r="F11" s="150">
        <f>'総生産及び要素所得'!F71</f>
        <v>33664718.91600001</v>
      </c>
      <c r="G11" s="150">
        <f>'総生産及び要素所得'!F99</f>
        <v>29462049</v>
      </c>
      <c r="H11" s="150">
        <f>'総生産及び要素所得'!F127</f>
        <v>27959910.58</v>
      </c>
      <c r="I11" s="150">
        <f>'総生産及び要素所得'!F155</f>
        <v>36858870.607999995</v>
      </c>
      <c r="J11" s="150">
        <f>'総生産及び要素所得'!F183</f>
        <v>32164504.029</v>
      </c>
      <c r="K11" s="150">
        <f>'総生産及び要素所得'!F211</f>
        <v>34348902.013</v>
      </c>
      <c r="L11" s="6">
        <f>'総生産及び要素所得'!F239</f>
        <v>38797028.18799999</v>
      </c>
      <c r="M11" s="6">
        <f>'総生産及び要素所得'!F267</f>
        <v>37124198.44499999</v>
      </c>
    </row>
    <row r="12" spans="1:13" ht="15" customHeight="1">
      <c r="A12" s="112" t="s">
        <v>212</v>
      </c>
      <c r="B12" s="111" t="s">
        <v>173</v>
      </c>
      <c r="C12" s="88"/>
      <c r="D12" s="150">
        <f>'総生産及び要素所得'!F16</f>
        <v>77829203</v>
      </c>
      <c r="E12" s="150">
        <f>'総生産及び要素所得'!F44</f>
        <v>78974019</v>
      </c>
      <c r="F12" s="150">
        <f>'総生産及び要素所得'!F72</f>
        <v>81513534</v>
      </c>
      <c r="G12" s="150">
        <f>'総生産及び要素所得'!F100</f>
        <v>81730819</v>
      </c>
      <c r="H12" s="150">
        <f>'総生産及び要素所得'!F128</f>
        <v>84682599</v>
      </c>
      <c r="I12" s="150">
        <f>'総生産及び要素所得'!F156</f>
        <v>83652223</v>
      </c>
      <c r="J12" s="150">
        <f>'総生産及び要素所得'!F184</f>
        <v>85407217</v>
      </c>
      <c r="K12" s="150">
        <f>'総生産及び要素所得'!F212</f>
        <v>84194105</v>
      </c>
      <c r="L12" s="6">
        <f>'総生産及び要素所得'!F240</f>
        <v>81872322</v>
      </c>
      <c r="M12" s="6">
        <f>'総生産及び要素所得'!F268</f>
        <v>76792274</v>
      </c>
    </row>
    <row r="13" spans="1:13" ht="15" customHeight="1">
      <c r="A13" s="112" t="s">
        <v>213</v>
      </c>
      <c r="B13" s="111" t="s">
        <v>200</v>
      </c>
      <c r="C13" s="88"/>
      <c r="D13" s="150">
        <f>'総生産及び要素所得'!F17</f>
        <v>48783844</v>
      </c>
      <c r="E13" s="150">
        <f>'総生産及び要素所得'!F45</f>
        <v>48641856</v>
      </c>
      <c r="F13" s="150">
        <f>'総生産及び要素所得'!F73</f>
        <v>54190364</v>
      </c>
      <c r="G13" s="150">
        <f>'総生産及び要素所得'!F101</f>
        <v>58846354</v>
      </c>
      <c r="H13" s="150">
        <f>'総生産及び要素所得'!F129</f>
        <v>58780602</v>
      </c>
      <c r="I13" s="150">
        <f>'総生産及び要素所得'!F157</f>
        <v>56964535</v>
      </c>
      <c r="J13" s="150">
        <f>'総生産及び要素所得'!F185</f>
        <v>59298836</v>
      </c>
      <c r="K13" s="150">
        <f>'総生産及び要素所得'!F213</f>
        <v>58813287</v>
      </c>
      <c r="L13" s="6">
        <f>'総生産及び要素所得'!F241</f>
        <v>59329752</v>
      </c>
      <c r="M13" s="6">
        <f>'総生産及び要素所得'!F269</f>
        <v>50671375</v>
      </c>
    </row>
    <row r="14" spans="1:13" ht="15" customHeight="1">
      <c r="A14" s="112" t="s">
        <v>214</v>
      </c>
      <c r="B14" s="111" t="s">
        <v>201</v>
      </c>
      <c r="C14" s="88"/>
      <c r="D14" s="150">
        <f>'総生産及び要素所得'!F18</f>
        <v>19051056</v>
      </c>
      <c r="E14" s="150">
        <f>'総生産及び要素所得'!F46</f>
        <v>17934732</v>
      </c>
      <c r="F14" s="150">
        <f>'総生産及び要素所得'!F74</f>
        <v>18670363</v>
      </c>
      <c r="G14" s="150">
        <f>'総生産及び要素所得'!F102</f>
        <v>18655626</v>
      </c>
      <c r="H14" s="150">
        <f>'総生産及び要素所得'!F130</f>
        <v>18161901</v>
      </c>
      <c r="I14" s="150">
        <f>'総生産及び要素所得'!F158</f>
        <v>19677806</v>
      </c>
      <c r="J14" s="150">
        <f>'総生産及び要素所得'!F186</f>
        <v>20098129</v>
      </c>
      <c r="K14" s="150">
        <f>'総生産及び要素所得'!F214</f>
        <v>20214638</v>
      </c>
      <c r="L14" s="6">
        <f>'総生産及び要素所得'!F242</f>
        <v>18594605</v>
      </c>
      <c r="M14" s="6">
        <f>'総生産及び要素所得'!F270</f>
        <v>10388949</v>
      </c>
    </row>
    <row r="15" spans="1:13" ht="15" customHeight="1">
      <c r="A15" s="112" t="s">
        <v>215</v>
      </c>
      <c r="B15" s="111" t="s">
        <v>176</v>
      </c>
      <c r="C15" s="88"/>
      <c r="D15" s="150">
        <f>'総生産及び要素所得'!F19</f>
        <v>14706303</v>
      </c>
      <c r="E15" s="150">
        <f>'総生産及び要素所得'!F47</f>
        <v>14070727</v>
      </c>
      <c r="F15" s="150">
        <f>'総生産及び要素所得'!F75</f>
        <v>14411759</v>
      </c>
      <c r="G15" s="150">
        <f>'総生産及び要素所得'!F103</f>
        <v>13956965</v>
      </c>
      <c r="H15" s="150">
        <f>'総生産及び要素所得'!F131</f>
        <v>13972849</v>
      </c>
      <c r="I15" s="150">
        <f>'総生産及び要素所得'!F159</f>
        <v>13955276</v>
      </c>
      <c r="J15" s="150">
        <f>'総生産及び要素所得'!F187</f>
        <v>13322312</v>
      </c>
      <c r="K15" s="150">
        <f>'総生産及び要素所得'!F215</f>
        <v>12742426</v>
      </c>
      <c r="L15" s="6">
        <f>'総生産及び要素所得'!F243</f>
        <v>12572190</v>
      </c>
      <c r="M15" s="6">
        <f>'総生産及び要素所得'!F271</f>
        <v>12962287</v>
      </c>
    </row>
    <row r="16" spans="1:13" ht="15" customHeight="1">
      <c r="A16" s="112" t="s">
        <v>216</v>
      </c>
      <c r="B16" s="111" t="s">
        <v>174</v>
      </c>
      <c r="C16" s="88"/>
      <c r="D16" s="150">
        <f>'総生産及び要素所得'!F20</f>
        <v>25954524</v>
      </c>
      <c r="E16" s="150">
        <f>'総生産及び要素所得'!F48</f>
        <v>24266254</v>
      </c>
      <c r="F16" s="150">
        <f>'総生産及び要素所得'!F76</f>
        <v>24006762</v>
      </c>
      <c r="G16" s="150">
        <f>'総生産及び要素所得'!F104</f>
        <v>23709264</v>
      </c>
      <c r="H16" s="150">
        <f>'総生産及び要素所得'!F132</f>
        <v>22807836</v>
      </c>
      <c r="I16" s="150">
        <f>'総生産及び要素所得'!F160</f>
        <v>20307144</v>
      </c>
      <c r="J16" s="150">
        <f>'総生産及び要素所得'!F188</f>
        <v>20660752</v>
      </c>
      <c r="K16" s="150">
        <f>'総生産及び要素所得'!F216</f>
        <v>21417072</v>
      </c>
      <c r="L16" s="6">
        <f>'総生産及び要素所得'!F244</f>
        <v>21245593</v>
      </c>
      <c r="M16" s="6">
        <f>'総生産及び要素所得'!F272</f>
        <v>20107726</v>
      </c>
    </row>
    <row r="17" spans="1:13" ht="15" customHeight="1">
      <c r="A17" s="112" t="s">
        <v>217</v>
      </c>
      <c r="B17" s="111" t="s">
        <v>175</v>
      </c>
      <c r="C17" s="88"/>
      <c r="D17" s="150">
        <f>'総生産及び要素所得'!F21</f>
        <v>61188215</v>
      </c>
      <c r="E17" s="150">
        <f>'総生産及び要素所得'!F49</f>
        <v>60643388</v>
      </c>
      <c r="F17" s="150">
        <f>'総生産及び要素所得'!F77</f>
        <v>60343257</v>
      </c>
      <c r="G17" s="150">
        <f>'総生産及び要素所得'!F105</f>
        <v>60236494</v>
      </c>
      <c r="H17" s="150">
        <f>'総生産及び要素所得'!F133</f>
        <v>60621034</v>
      </c>
      <c r="I17" s="150">
        <f>'総生産及び要素所得'!F161</f>
        <v>61032974</v>
      </c>
      <c r="J17" s="150">
        <f>'総生産及び要素所得'!F189</f>
        <v>61904678</v>
      </c>
      <c r="K17" s="150">
        <f>'総生産及び要素所得'!F217</f>
        <v>61777662</v>
      </c>
      <c r="L17" s="6">
        <f>'総生産及び要素所得'!F245</f>
        <v>62663575</v>
      </c>
      <c r="M17" s="6">
        <f>'総生産及び要素所得'!F273</f>
        <v>63530495</v>
      </c>
    </row>
    <row r="18" spans="1:13" ht="15" customHeight="1">
      <c r="A18" s="112" t="s">
        <v>218</v>
      </c>
      <c r="B18" s="100" t="s">
        <v>202</v>
      </c>
      <c r="C18" s="88"/>
      <c r="D18" s="150">
        <f>'総生産及び要素所得'!F22</f>
        <v>53675489</v>
      </c>
      <c r="E18" s="150">
        <f>'総生産及び要素所得'!F50</f>
        <v>50771322</v>
      </c>
      <c r="F18" s="150">
        <f>'総生産及び要素所得'!F78</f>
        <v>49889817</v>
      </c>
      <c r="G18" s="150">
        <f>'総生産及び要素所得'!F106</f>
        <v>47396258</v>
      </c>
      <c r="H18" s="150">
        <f>'総生産及び要素所得'!F134</f>
        <v>47984675</v>
      </c>
      <c r="I18" s="150">
        <f>'総生産及び要素所得'!F162</f>
        <v>48347073</v>
      </c>
      <c r="J18" s="150">
        <f>'総生産及び要素所得'!F190</f>
        <v>47690831</v>
      </c>
      <c r="K18" s="150">
        <f>'総生産及び要素所得'!F218</f>
        <v>48347085</v>
      </c>
      <c r="L18" s="6">
        <f>'総生産及び要素所得'!F246</f>
        <v>48323172</v>
      </c>
      <c r="M18" s="6">
        <f>'総生産及び要素所得'!F274</f>
        <v>47728557</v>
      </c>
    </row>
    <row r="19" spans="1:13" ht="15" customHeight="1">
      <c r="A19" s="112" t="s">
        <v>219</v>
      </c>
      <c r="B19" s="111" t="s">
        <v>203</v>
      </c>
      <c r="C19" s="88"/>
      <c r="D19" s="150">
        <f>'総生産及び要素所得'!F23</f>
        <v>39677316</v>
      </c>
      <c r="E19" s="150">
        <f>'総生産及び要素所得'!F51</f>
        <v>38379394</v>
      </c>
      <c r="F19" s="150">
        <f>'総生産及び要素所得'!F79</f>
        <v>37083057</v>
      </c>
      <c r="G19" s="150">
        <f>'総生産及び要素所得'!F107</f>
        <v>37463995</v>
      </c>
      <c r="H19" s="150">
        <f>'総生産及び要素所得'!F135</f>
        <v>37514458</v>
      </c>
      <c r="I19" s="150">
        <f>'総生産及び要素所得'!F163</f>
        <v>37873779</v>
      </c>
      <c r="J19" s="150">
        <f>'総生産及び要素所得'!F191</f>
        <v>38697491</v>
      </c>
      <c r="K19" s="150">
        <f>'総生産及び要素所得'!F219</f>
        <v>39095850</v>
      </c>
      <c r="L19" s="6">
        <f>'総生産及び要素所得'!F247</f>
        <v>39451819</v>
      </c>
      <c r="M19" s="6">
        <f>'総生産及び要素所得'!F275</f>
        <v>38138692</v>
      </c>
    </row>
    <row r="20" spans="1:13" ht="15" customHeight="1">
      <c r="A20" s="112" t="s">
        <v>220</v>
      </c>
      <c r="B20" s="111" t="s">
        <v>204</v>
      </c>
      <c r="C20" s="88"/>
      <c r="D20" s="150">
        <f>'総生産及び要素所得'!F24</f>
        <v>26921294</v>
      </c>
      <c r="E20" s="150">
        <f>'総生産及び要素所得'!F52</f>
        <v>26937139</v>
      </c>
      <c r="F20" s="150">
        <f>'総生産及び要素所得'!F80</f>
        <v>26638918</v>
      </c>
      <c r="G20" s="150">
        <f>'総生産及び要素所得'!F108</f>
        <v>27557410</v>
      </c>
      <c r="H20" s="150">
        <f>'総生産及び要素所得'!F136</f>
        <v>27724482</v>
      </c>
      <c r="I20" s="150">
        <f>'総生産及び要素所得'!F164</f>
        <v>28211393</v>
      </c>
      <c r="J20" s="150">
        <f>'総生産及び要素所得'!F192</f>
        <v>28469150</v>
      </c>
      <c r="K20" s="150">
        <f>'総生産及び要素所得'!F220</f>
        <v>28586327</v>
      </c>
      <c r="L20" s="6">
        <f>'総生産及び要素所得'!F248</f>
        <v>29054593</v>
      </c>
      <c r="M20" s="6">
        <f>'総生産及び要素所得'!F276</f>
        <v>29219365</v>
      </c>
    </row>
    <row r="21" spans="1:13" ht="15" customHeight="1">
      <c r="A21" s="112" t="s">
        <v>221</v>
      </c>
      <c r="B21" s="111" t="s">
        <v>205</v>
      </c>
      <c r="C21" s="88"/>
      <c r="D21" s="150">
        <f>'総生産及び要素所得'!F25</f>
        <v>60270096</v>
      </c>
      <c r="E21" s="150">
        <f>'総生産及び要素所得'!F53</f>
        <v>62666543</v>
      </c>
      <c r="F21" s="150">
        <f>'総生産及び要素所得'!F81</f>
        <v>64760507</v>
      </c>
      <c r="G21" s="150">
        <f>'総生産及び要素所得'!F109</f>
        <v>65039229</v>
      </c>
      <c r="H21" s="150">
        <f>'総生産及び要素所得'!F137</f>
        <v>69856754</v>
      </c>
      <c r="I21" s="150">
        <f>'総生産及び要素所得'!F165</f>
        <v>71837210</v>
      </c>
      <c r="J21" s="150">
        <f>'総生産及び要素所得'!F193</f>
        <v>70358525</v>
      </c>
      <c r="K21" s="150">
        <f>'総生産及び要素所得'!F221</f>
        <v>69521635</v>
      </c>
      <c r="L21" s="6">
        <f>'総生産及び要素所得'!F249</f>
        <v>69783146</v>
      </c>
      <c r="M21" s="6">
        <f>'総生産及び要素所得'!F277</f>
        <v>67854023</v>
      </c>
    </row>
    <row r="22" spans="1:13" ht="15" customHeight="1" thickBot="1">
      <c r="A22" s="166" t="s">
        <v>222</v>
      </c>
      <c r="B22" s="167" t="s">
        <v>206</v>
      </c>
      <c r="C22" s="168"/>
      <c r="D22" s="169">
        <f>'総生産及び要素所得'!F26</f>
        <v>25390311</v>
      </c>
      <c r="E22" s="169">
        <f>'総生産及び要素所得'!F54</f>
        <v>25014057</v>
      </c>
      <c r="F22" s="169">
        <f>'総生産及び要素所得'!F82</f>
        <v>24380790</v>
      </c>
      <c r="G22" s="169">
        <f>'総生産及び要素所得'!F110</f>
        <v>24213952</v>
      </c>
      <c r="H22" s="169">
        <f>'総生産及び要素所得'!F138</f>
        <v>23980861</v>
      </c>
      <c r="I22" s="169">
        <f>'総生産及び要素所得'!F166</f>
        <v>23687138</v>
      </c>
      <c r="J22" s="169">
        <f>'総生産及び要素所得'!F194</f>
        <v>24416064</v>
      </c>
      <c r="K22" s="169">
        <f>'総生産及び要素所得'!F222</f>
        <v>24814498</v>
      </c>
      <c r="L22" s="170">
        <f>'総生産及び要素所得'!F250</f>
        <v>24782471</v>
      </c>
      <c r="M22" s="170">
        <f>'総生産及び要素所得'!F278</f>
        <v>22357281</v>
      </c>
    </row>
    <row r="23" spans="1:13" ht="15" customHeight="1" thickBot="1" thickTop="1">
      <c r="A23" s="293" t="s">
        <v>223</v>
      </c>
      <c r="B23" s="294"/>
      <c r="C23" s="295"/>
      <c r="D23" s="174">
        <f>'総生産及び要素所得'!F27</f>
        <v>618298751</v>
      </c>
      <c r="E23" s="174">
        <f>'総生産及び要素所得'!F55</f>
        <v>588539247</v>
      </c>
      <c r="F23" s="174">
        <f>'総生産及び要素所得'!F83</f>
        <v>603373312.916</v>
      </c>
      <c r="G23" s="174">
        <f>'総生産及び要素所得'!F111</f>
        <v>605974224</v>
      </c>
      <c r="H23" s="174">
        <f>'総生産及び要素所得'!F139</f>
        <v>622712132.5799999</v>
      </c>
      <c r="I23" s="174">
        <f>'総生産及び要素所得'!F167</f>
        <v>616788977.608</v>
      </c>
      <c r="J23" s="174">
        <f>'総生産及び要素所得'!F195</f>
        <v>616707492.029</v>
      </c>
      <c r="K23" s="174">
        <f>'総生産及び要素所得'!F223</f>
        <v>620821452.013</v>
      </c>
      <c r="L23" s="175">
        <f>'総生産及び要素所得'!F251</f>
        <v>626154986.188</v>
      </c>
      <c r="M23" s="175">
        <f>'総生産及び要素所得'!F279</f>
        <v>606436608.4449999</v>
      </c>
    </row>
    <row r="24" spans="1:13" ht="15" customHeight="1" thickTop="1">
      <c r="A24" s="171" t="s">
        <v>224</v>
      </c>
      <c r="B24" s="172" t="s">
        <v>177</v>
      </c>
      <c r="C24" s="173"/>
      <c r="D24" s="164">
        <f>'総生産及び要素所得'!F28</f>
        <v>7638342</v>
      </c>
      <c r="E24" s="164">
        <f>'総生産及び要素所得'!F56</f>
        <v>7353447</v>
      </c>
      <c r="F24" s="164">
        <f>'総生産及び要素所得'!F84</f>
        <v>8199767</v>
      </c>
      <c r="G24" s="164">
        <f>'総生産及び要素所得'!F112</f>
        <v>10788293</v>
      </c>
      <c r="H24" s="164">
        <f>'総生産及び要素所得'!F140</f>
        <v>10752668</v>
      </c>
      <c r="I24" s="164">
        <f>'総生産及び要素所得'!F168</f>
        <v>9293783</v>
      </c>
      <c r="J24" s="164">
        <f>'総生産及び要素所得'!F196</f>
        <v>10168557</v>
      </c>
      <c r="K24" s="164">
        <f>'総生産及び要素所得'!F224</f>
        <v>10920499</v>
      </c>
      <c r="L24" s="165">
        <f>'総生産及び要素所得'!F252</f>
        <v>10895178</v>
      </c>
      <c r="M24" s="165">
        <f>'総生産及び要素所得'!F280</f>
        <v>10741400</v>
      </c>
    </row>
    <row r="25" spans="1:13" ht="15" customHeight="1" thickBot="1">
      <c r="A25" s="166" t="s">
        <v>225</v>
      </c>
      <c r="B25" s="167" t="s">
        <v>178</v>
      </c>
      <c r="C25" s="168"/>
      <c r="D25" s="169">
        <f>'総生産及び要素所得'!F29</f>
        <v>-3004828</v>
      </c>
      <c r="E25" s="169">
        <f>'総生産及び要素所得'!F57</f>
        <v>-3162657</v>
      </c>
      <c r="F25" s="169">
        <f>'総生産及び要素所得'!F85</f>
        <v>-3361841</v>
      </c>
      <c r="G25" s="169">
        <f>'総生産及び要素所得'!F113</f>
        <v>-4484237</v>
      </c>
      <c r="H25" s="169">
        <f>'総生産及び要素所得'!F141</f>
        <v>-5121348</v>
      </c>
      <c r="I25" s="169">
        <f>'総生産及び要素所得'!F169</f>
        <v>-4769754</v>
      </c>
      <c r="J25" s="169">
        <f>'総生産及び要素所得'!F197</f>
        <v>-4407545</v>
      </c>
      <c r="K25" s="169">
        <f>'総生産及び要素所得'!F225</f>
        <v>-4634371</v>
      </c>
      <c r="L25" s="170">
        <f>'総生産及び要素所得'!F253</f>
        <v>-5065110</v>
      </c>
      <c r="M25" s="170">
        <f>'総生産及び要素所得'!F281</f>
        <v>-5677030</v>
      </c>
    </row>
    <row r="26" spans="1:13" ht="15" customHeight="1" thickTop="1">
      <c r="A26" s="296" t="s">
        <v>207</v>
      </c>
      <c r="B26" s="297"/>
      <c r="C26" s="298"/>
      <c r="D26" s="164">
        <f>'総生産及び要素所得'!F30</f>
        <v>622932265</v>
      </c>
      <c r="E26" s="164">
        <f>'総生産及び要素所得'!F58</f>
        <v>592730037</v>
      </c>
      <c r="F26" s="164">
        <f>'総生産及び要素所得'!F86</f>
        <v>608211238.916</v>
      </c>
      <c r="G26" s="164">
        <f>'総生産及び要素所得'!F114</f>
        <v>612278280</v>
      </c>
      <c r="H26" s="164">
        <f>'総生産及び要素所得'!F142</f>
        <v>628343452.5799999</v>
      </c>
      <c r="I26" s="164">
        <f>'総生産及び要素所得'!F170</f>
        <v>621313006.608</v>
      </c>
      <c r="J26" s="164">
        <f>'総生産及び要素所得'!F198</f>
        <v>622468504.029</v>
      </c>
      <c r="K26" s="164">
        <f>'総生産及び要素所得'!F226</f>
        <v>627107580.013</v>
      </c>
      <c r="L26" s="165">
        <f>'総生産及び要素所得'!F254</f>
        <v>631985054.188</v>
      </c>
      <c r="M26" s="165">
        <f>'総生産及び要素所得'!F282</f>
        <v>611500978.4449999</v>
      </c>
    </row>
    <row r="27" spans="1:21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U27" s="11"/>
    </row>
    <row r="28" spans="1:23" ht="15" customHeight="1">
      <c r="A28" s="276" t="s">
        <v>379</v>
      </c>
      <c r="B28" s="12"/>
      <c r="C28" s="11"/>
      <c r="E28" s="3"/>
      <c r="J28" s="3"/>
      <c r="K28" s="3"/>
      <c r="L28" s="3"/>
      <c r="M28" s="3" t="s">
        <v>25</v>
      </c>
      <c r="W28" s="3"/>
    </row>
    <row r="29" spans="1:13" ht="13.5" customHeight="1">
      <c r="A29" s="317" t="s">
        <v>26</v>
      </c>
      <c r="B29" s="317"/>
      <c r="C29" s="317"/>
      <c r="D29" s="162">
        <v>2011</v>
      </c>
      <c r="E29" s="162">
        <f aca="true" t="shared" si="2" ref="E29:M29">D29+1</f>
        <v>2012</v>
      </c>
      <c r="F29" s="162">
        <f t="shared" si="2"/>
        <v>2013</v>
      </c>
      <c r="G29" s="162">
        <f t="shared" si="2"/>
        <v>2014</v>
      </c>
      <c r="H29" s="162">
        <f t="shared" si="2"/>
        <v>2015</v>
      </c>
      <c r="I29" s="162">
        <f t="shared" si="2"/>
        <v>2016</v>
      </c>
      <c r="J29" s="162">
        <f t="shared" si="2"/>
        <v>2017</v>
      </c>
      <c r="K29" s="162">
        <f t="shared" si="2"/>
        <v>2018</v>
      </c>
      <c r="L29" s="162">
        <f t="shared" si="2"/>
        <v>2019</v>
      </c>
      <c r="M29" s="162">
        <f t="shared" si="2"/>
        <v>2020</v>
      </c>
    </row>
    <row r="30" spans="1:13" ht="13.5" customHeight="1">
      <c r="A30" s="317"/>
      <c r="B30" s="317"/>
      <c r="C30" s="317"/>
      <c r="D30" s="163">
        <v>23</v>
      </c>
      <c r="E30" s="163">
        <f aca="true" t="shared" si="3" ref="E30:K30">D30+1</f>
        <v>24</v>
      </c>
      <c r="F30" s="163">
        <f t="shared" si="3"/>
        <v>25</v>
      </c>
      <c r="G30" s="163">
        <f t="shared" si="3"/>
        <v>26</v>
      </c>
      <c r="H30" s="163">
        <f t="shared" si="3"/>
        <v>27</v>
      </c>
      <c r="I30" s="163">
        <f t="shared" si="3"/>
        <v>28</v>
      </c>
      <c r="J30" s="163">
        <f t="shared" si="3"/>
        <v>29</v>
      </c>
      <c r="K30" s="163">
        <f t="shared" si="3"/>
        <v>30</v>
      </c>
      <c r="L30" s="163" t="s">
        <v>402</v>
      </c>
      <c r="M30" s="163" t="s">
        <v>409</v>
      </c>
    </row>
    <row r="31" spans="1:13" ht="15" customHeight="1">
      <c r="A31" s="176" t="s">
        <v>227</v>
      </c>
      <c r="B31" s="177" t="s">
        <v>226</v>
      </c>
      <c r="C31" s="178"/>
      <c r="D31" s="191" t="s">
        <v>377</v>
      </c>
      <c r="E31" s="192">
        <f>(E4-D4)/ABS(D4)*100</f>
        <v>-7.286666174937249</v>
      </c>
      <c r="F31" s="192">
        <f aca="true" t="shared" si="4" ref="F31:K31">(F4-E4)/ABS(E4)*100</f>
        <v>2.9243340738985024</v>
      </c>
      <c r="G31" s="192">
        <f t="shared" si="4"/>
        <v>27.7806960713264</v>
      </c>
      <c r="H31" s="192">
        <f t="shared" si="4"/>
        <v>7.080589083707421</v>
      </c>
      <c r="I31" s="192">
        <f t="shared" si="4"/>
        <v>-7.601984046235915</v>
      </c>
      <c r="J31" s="192">
        <f t="shared" si="4"/>
        <v>0.8936699127330802</v>
      </c>
      <c r="K31" s="192">
        <f t="shared" si="4"/>
        <v>-8.600961778941441</v>
      </c>
      <c r="L31" s="192">
        <f>(L4-K4)/ABS(K4)*100</f>
        <v>3.6482903104729054</v>
      </c>
      <c r="M31" s="192">
        <f>(M4-L4)/ABS(L4)*100</f>
        <v>-4.685262423408465</v>
      </c>
    </row>
    <row r="32" spans="1:13" ht="15" customHeight="1">
      <c r="A32" s="181"/>
      <c r="B32" s="182" t="s">
        <v>166</v>
      </c>
      <c r="C32" s="183" t="s">
        <v>167</v>
      </c>
      <c r="D32" s="193" t="s">
        <v>376</v>
      </c>
      <c r="E32" s="194">
        <f aca="true" t="shared" si="5" ref="E32:M53">(E5-D5)/ABS(D5)*100</f>
        <v>5.098463529319635</v>
      </c>
      <c r="F32" s="194">
        <f t="shared" si="5"/>
        <v>0.28030278159658606</v>
      </c>
      <c r="G32" s="194">
        <f t="shared" si="5"/>
        <v>15.163930205150011</v>
      </c>
      <c r="H32" s="194">
        <f t="shared" si="5"/>
        <v>21.39069937096794</v>
      </c>
      <c r="I32" s="194">
        <f t="shared" si="5"/>
        <v>7.596635329982416</v>
      </c>
      <c r="J32" s="194">
        <f t="shared" si="5"/>
        <v>7.417005256445841</v>
      </c>
      <c r="K32" s="194">
        <f t="shared" si="5"/>
        <v>-3.3572859235353554</v>
      </c>
      <c r="L32" s="194">
        <f t="shared" si="5"/>
        <v>7.474508815468204</v>
      </c>
      <c r="M32" s="194">
        <f t="shared" si="5"/>
        <v>-8.504809425751167</v>
      </c>
    </row>
    <row r="33" spans="1:13" ht="15" customHeight="1">
      <c r="A33" s="181"/>
      <c r="B33" s="182" t="s">
        <v>3</v>
      </c>
      <c r="C33" s="183" t="s">
        <v>168</v>
      </c>
      <c r="D33" s="193" t="s">
        <v>376</v>
      </c>
      <c r="E33" s="194">
        <f t="shared" si="5"/>
        <v>1.0687785064330937</v>
      </c>
      <c r="F33" s="194">
        <f t="shared" si="5"/>
        <v>6.26627750336776</v>
      </c>
      <c r="G33" s="194">
        <f t="shared" si="5"/>
        <v>2.5180818772756406</v>
      </c>
      <c r="H33" s="194">
        <f t="shared" si="5"/>
        <v>0.7130663570758784</v>
      </c>
      <c r="I33" s="194">
        <f t="shared" si="5"/>
        <v>0.765313952655578</v>
      </c>
      <c r="J33" s="194">
        <f t="shared" si="5"/>
        <v>-0.03384587266505786</v>
      </c>
      <c r="K33" s="194">
        <f t="shared" si="5"/>
        <v>-0.8569290722752466</v>
      </c>
      <c r="L33" s="194">
        <f t="shared" si="5"/>
        <v>-1.743014623018448</v>
      </c>
      <c r="M33" s="194">
        <f t="shared" si="5"/>
        <v>-8.149185672280883</v>
      </c>
    </row>
    <row r="34" spans="1:13" ht="15" customHeight="1">
      <c r="A34" s="186"/>
      <c r="B34" s="187" t="s">
        <v>4</v>
      </c>
      <c r="C34" s="188" t="s">
        <v>169</v>
      </c>
      <c r="D34" s="195" t="s">
        <v>376</v>
      </c>
      <c r="E34" s="196">
        <f t="shared" si="5"/>
        <v>-12.690295181089805</v>
      </c>
      <c r="F34" s="196">
        <f t="shared" si="5"/>
        <v>4.0613153726745495</v>
      </c>
      <c r="G34" s="196">
        <f t="shared" si="5"/>
        <v>35.0023576462263</v>
      </c>
      <c r="H34" s="196">
        <f t="shared" si="5"/>
        <v>1.5410913187278503</v>
      </c>
      <c r="I34" s="196">
        <f t="shared" si="5"/>
        <v>-15.250770035303049</v>
      </c>
      <c r="J34" s="196">
        <f t="shared" si="5"/>
        <v>-3.0633786192988803</v>
      </c>
      <c r="K34" s="196">
        <f t="shared" si="5"/>
        <v>-12.51589641067744</v>
      </c>
      <c r="L34" s="196">
        <f t="shared" si="5"/>
        <v>1.05664905791095</v>
      </c>
      <c r="M34" s="196">
        <f t="shared" si="5"/>
        <v>-1.463319853577073</v>
      </c>
    </row>
    <row r="35" spans="1:13" ht="15" customHeight="1">
      <c r="A35" s="112" t="s">
        <v>208</v>
      </c>
      <c r="B35" s="111" t="s">
        <v>170</v>
      </c>
      <c r="C35" s="88"/>
      <c r="D35" s="197" t="s">
        <v>376</v>
      </c>
      <c r="E35" s="15">
        <f t="shared" si="5"/>
        <v>-8.162619957653918</v>
      </c>
      <c r="F35" s="15">
        <f t="shared" si="5"/>
        <v>4.538276318446086</v>
      </c>
      <c r="G35" s="15">
        <f t="shared" si="5"/>
        <v>0.7240719725411936</v>
      </c>
      <c r="H35" s="15">
        <f t="shared" si="5"/>
        <v>-8.540653203371788</v>
      </c>
      <c r="I35" s="15">
        <f t="shared" si="5"/>
        <v>4.164319077215631</v>
      </c>
      <c r="J35" s="15">
        <f t="shared" si="5"/>
        <v>25.306568689456665</v>
      </c>
      <c r="K35" s="15">
        <f t="shared" si="5"/>
        <v>-26.294087095607587</v>
      </c>
      <c r="L35" s="15">
        <f t="shared" si="5"/>
        <v>-32.439121428724285</v>
      </c>
      <c r="M35" s="15">
        <f t="shared" si="5"/>
        <v>26.804317303863517</v>
      </c>
    </row>
    <row r="36" spans="1:13" ht="15" customHeight="1">
      <c r="A36" s="112" t="s">
        <v>209</v>
      </c>
      <c r="B36" s="111" t="s">
        <v>171</v>
      </c>
      <c r="C36" s="88"/>
      <c r="D36" s="197" t="s">
        <v>376</v>
      </c>
      <c r="E36" s="15">
        <f t="shared" si="5"/>
        <v>-14.89282351744326</v>
      </c>
      <c r="F36" s="15">
        <f t="shared" si="5"/>
        <v>-4.543449658128869</v>
      </c>
      <c r="G36" s="15">
        <f t="shared" si="5"/>
        <v>-3.5529441689863925</v>
      </c>
      <c r="H36" s="15">
        <f t="shared" si="5"/>
        <v>9.532828184536248</v>
      </c>
      <c r="I36" s="15">
        <f t="shared" si="5"/>
        <v>-15.468773160623936</v>
      </c>
      <c r="J36" s="15">
        <f t="shared" si="5"/>
        <v>-4.150061330481805</v>
      </c>
      <c r="K36" s="15">
        <f t="shared" si="5"/>
        <v>4.500080644694968</v>
      </c>
      <c r="L36" s="15">
        <f t="shared" si="5"/>
        <v>4.329883349291504</v>
      </c>
      <c r="M36" s="15">
        <f t="shared" si="5"/>
        <v>10.307969005161926</v>
      </c>
    </row>
    <row r="37" spans="1:13" ht="15" customHeight="1">
      <c r="A37" s="112" t="s">
        <v>210</v>
      </c>
      <c r="B37" s="111" t="s">
        <v>199</v>
      </c>
      <c r="C37" s="88"/>
      <c r="D37" s="197" t="s">
        <v>376</v>
      </c>
      <c r="E37" s="15">
        <f t="shared" si="5"/>
        <v>-27.727180623103308</v>
      </c>
      <c r="F37" s="15">
        <f t="shared" si="5"/>
        <v>11.42200523623749</v>
      </c>
      <c r="G37" s="15">
        <f t="shared" si="5"/>
        <v>26.266327428267154</v>
      </c>
      <c r="H37" s="15">
        <f t="shared" si="5"/>
        <v>14.0592647984838</v>
      </c>
      <c r="I37" s="15">
        <f t="shared" si="5"/>
        <v>0.14127872728222024</v>
      </c>
      <c r="J37" s="15">
        <f t="shared" si="5"/>
        <v>6.519520763577286</v>
      </c>
      <c r="K37" s="15">
        <f t="shared" si="5"/>
        <v>8.265124628838551</v>
      </c>
      <c r="L37" s="15">
        <f t="shared" si="5"/>
        <v>2.2602116557590506</v>
      </c>
      <c r="M37" s="15">
        <f t="shared" si="5"/>
        <v>5.41659695174735</v>
      </c>
    </row>
    <row r="38" spans="1:13" ht="15" customHeight="1">
      <c r="A38" s="112" t="s">
        <v>211</v>
      </c>
      <c r="B38" s="111" t="s">
        <v>172</v>
      </c>
      <c r="C38" s="88"/>
      <c r="D38" s="197" t="s">
        <v>376</v>
      </c>
      <c r="E38" s="15">
        <f t="shared" si="5"/>
        <v>-9.23387847348968</v>
      </c>
      <c r="F38" s="15">
        <f t="shared" si="5"/>
        <v>36.63046973797538</v>
      </c>
      <c r="G38" s="15">
        <f t="shared" si="5"/>
        <v>-12.483900211632491</v>
      </c>
      <c r="H38" s="15">
        <f t="shared" si="5"/>
        <v>-5.098553803912287</v>
      </c>
      <c r="I38" s="15">
        <f t="shared" si="5"/>
        <v>31.82756970033199</v>
      </c>
      <c r="J38" s="15">
        <f t="shared" si="5"/>
        <v>-12.736056481288694</v>
      </c>
      <c r="K38" s="15">
        <f t="shared" si="5"/>
        <v>6.791331158193863</v>
      </c>
      <c r="L38" s="15">
        <f t="shared" si="5"/>
        <v>12.949835116466076</v>
      </c>
      <c r="M38" s="15">
        <f t="shared" si="5"/>
        <v>-4.311747113448783</v>
      </c>
    </row>
    <row r="39" spans="1:13" ht="15" customHeight="1">
      <c r="A39" s="112" t="s">
        <v>212</v>
      </c>
      <c r="B39" s="111" t="s">
        <v>173</v>
      </c>
      <c r="C39" s="88"/>
      <c r="D39" s="197" t="s">
        <v>376</v>
      </c>
      <c r="E39" s="15">
        <f t="shared" si="5"/>
        <v>1.4709337316482607</v>
      </c>
      <c r="F39" s="15">
        <f t="shared" si="5"/>
        <v>3.215633485741684</v>
      </c>
      <c r="G39" s="15">
        <f t="shared" si="5"/>
        <v>0.2665630961356675</v>
      </c>
      <c r="H39" s="15">
        <f t="shared" si="5"/>
        <v>3.611587447814514</v>
      </c>
      <c r="I39" s="15">
        <f t="shared" si="5"/>
        <v>-1.2167505628871877</v>
      </c>
      <c r="J39" s="15">
        <f t="shared" si="5"/>
        <v>2.097964569333681</v>
      </c>
      <c r="K39" s="15">
        <f t="shared" si="5"/>
        <v>-1.4203858205565931</v>
      </c>
      <c r="L39" s="15">
        <f t="shared" si="5"/>
        <v>-2.7576550638551236</v>
      </c>
      <c r="M39" s="15">
        <f t="shared" si="5"/>
        <v>-6.204841729052219</v>
      </c>
    </row>
    <row r="40" spans="1:13" ht="15" customHeight="1">
      <c r="A40" s="112" t="s">
        <v>213</v>
      </c>
      <c r="B40" s="111" t="s">
        <v>200</v>
      </c>
      <c r="C40" s="88"/>
      <c r="D40" s="197" t="s">
        <v>376</v>
      </c>
      <c r="E40" s="15">
        <f t="shared" si="5"/>
        <v>-0.29105537480810245</v>
      </c>
      <c r="F40" s="15">
        <f t="shared" si="5"/>
        <v>11.406859146164159</v>
      </c>
      <c r="G40" s="15">
        <f t="shared" si="5"/>
        <v>8.591914975880213</v>
      </c>
      <c r="H40" s="15">
        <f t="shared" si="5"/>
        <v>-0.11173504479139013</v>
      </c>
      <c r="I40" s="15">
        <f t="shared" si="5"/>
        <v>-3.089568562091283</v>
      </c>
      <c r="J40" s="15">
        <f t="shared" si="5"/>
        <v>4.097814543733219</v>
      </c>
      <c r="K40" s="15">
        <f t="shared" si="5"/>
        <v>-0.818817084369076</v>
      </c>
      <c r="L40" s="15">
        <f t="shared" si="5"/>
        <v>0.8781434032075099</v>
      </c>
      <c r="M40" s="15">
        <f t="shared" si="5"/>
        <v>-14.593651090940005</v>
      </c>
    </row>
    <row r="41" spans="1:13" ht="15" customHeight="1">
      <c r="A41" s="112" t="s">
        <v>214</v>
      </c>
      <c r="B41" s="111" t="s">
        <v>201</v>
      </c>
      <c r="C41" s="88"/>
      <c r="D41" s="197" t="s">
        <v>376</v>
      </c>
      <c r="E41" s="15">
        <f t="shared" si="5"/>
        <v>-5.859643685893317</v>
      </c>
      <c r="F41" s="15">
        <f t="shared" si="5"/>
        <v>4.1017116954967605</v>
      </c>
      <c r="G41" s="15">
        <f t="shared" si="5"/>
        <v>-0.0789325842245274</v>
      </c>
      <c r="H41" s="15">
        <f t="shared" si="5"/>
        <v>-2.6465206796062484</v>
      </c>
      <c r="I41" s="15">
        <f t="shared" si="5"/>
        <v>8.3466207639828</v>
      </c>
      <c r="J41" s="15">
        <f t="shared" si="5"/>
        <v>2.136025733763205</v>
      </c>
      <c r="K41" s="15">
        <f t="shared" si="5"/>
        <v>0.579700727366214</v>
      </c>
      <c r="L41" s="15">
        <f t="shared" si="5"/>
        <v>-8.0141578592701</v>
      </c>
      <c r="M41" s="15">
        <f t="shared" si="5"/>
        <v>-44.12922995675358</v>
      </c>
    </row>
    <row r="42" spans="1:13" ht="15" customHeight="1">
      <c r="A42" s="112" t="s">
        <v>215</v>
      </c>
      <c r="B42" s="111" t="s">
        <v>176</v>
      </c>
      <c r="C42" s="88"/>
      <c r="D42" s="197" t="s">
        <v>376</v>
      </c>
      <c r="E42" s="15">
        <f t="shared" si="5"/>
        <v>-4.321793179427895</v>
      </c>
      <c r="F42" s="15">
        <f t="shared" si="5"/>
        <v>2.4236985054148232</v>
      </c>
      <c r="G42" s="15">
        <f t="shared" si="5"/>
        <v>-3.155714718793175</v>
      </c>
      <c r="H42" s="15">
        <f t="shared" si="5"/>
        <v>0.11380697737652849</v>
      </c>
      <c r="I42" s="15">
        <f t="shared" si="5"/>
        <v>-0.12576533246727278</v>
      </c>
      <c r="J42" s="15">
        <f t="shared" si="5"/>
        <v>-4.535660921360495</v>
      </c>
      <c r="K42" s="15">
        <f t="shared" si="5"/>
        <v>-4.352742977345073</v>
      </c>
      <c r="L42" s="15">
        <f t="shared" si="5"/>
        <v>-1.3359779370113667</v>
      </c>
      <c r="M42" s="15">
        <f t="shared" si="5"/>
        <v>3.102856383812208</v>
      </c>
    </row>
    <row r="43" spans="1:13" ht="15" customHeight="1">
      <c r="A43" s="112" t="s">
        <v>216</v>
      </c>
      <c r="B43" s="111" t="s">
        <v>174</v>
      </c>
      <c r="C43" s="88"/>
      <c r="D43" s="197" t="s">
        <v>376</v>
      </c>
      <c r="E43" s="15">
        <f t="shared" si="5"/>
        <v>-6.504723415463139</v>
      </c>
      <c r="F43" s="15">
        <f t="shared" si="5"/>
        <v>-1.069353349717678</v>
      </c>
      <c r="G43" s="15">
        <f t="shared" si="5"/>
        <v>-1.2392258481172929</v>
      </c>
      <c r="H43" s="15">
        <f t="shared" si="5"/>
        <v>-3.8020075190862106</v>
      </c>
      <c r="I43" s="15">
        <f t="shared" si="5"/>
        <v>-10.964179153164729</v>
      </c>
      <c r="J43" s="15">
        <f t="shared" si="5"/>
        <v>1.741298530211831</v>
      </c>
      <c r="K43" s="15">
        <f t="shared" si="5"/>
        <v>3.6606605606611025</v>
      </c>
      <c r="L43" s="15">
        <f t="shared" si="5"/>
        <v>-0.8006650022001139</v>
      </c>
      <c r="M43" s="15">
        <f t="shared" si="5"/>
        <v>-5.355778960841432</v>
      </c>
    </row>
    <row r="44" spans="1:13" ht="15" customHeight="1">
      <c r="A44" s="112" t="s">
        <v>217</v>
      </c>
      <c r="B44" s="111" t="s">
        <v>175</v>
      </c>
      <c r="C44" s="88"/>
      <c r="D44" s="197" t="s">
        <v>376</v>
      </c>
      <c r="E44" s="15">
        <f t="shared" si="5"/>
        <v>-0.8904116585195367</v>
      </c>
      <c r="F44" s="15">
        <f t="shared" si="5"/>
        <v>-0.49491133312010865</v>
      </c>
      <c r="G44" s="15">
        <f t="shared" si="5"/>
        <v>-0.1769261476887136</v>
      </c>
      <c r="H44" s="15">
        <f t="shared" si="5"/>
        <v>0.6383837678202188</v>
      </c>
      <c r="I44" s="15">
        <f t="shared" si="5"/>
        <v>0.6795331138693543</v>
      </c>
      <c r="J44" s="15">
        <f t="shared" si="5"/>
        <v>1.4282508992598002</v>
      </c>
      <c r="K44" s="15">
        <f t="shared" si="5"/>
        <v>-0.20517997040546757</v>
      </c>
      <c r="L44" s="15">
        <f t="shared" si="5"/>
        <v>1.4340345220575037</v>
      </c>
      <c r="M44" s="15">
        <f t="shared" si="5"/>
        <v>1.3834512314370828</v>
      </c>
    </row>
    <row r="45" spans="1:13" ht="15" customHeight="1">
      <c r="A45" s="112" t="s">
        <v>218</v>
      </c>
      <c r="B45" s="100" t="s">
        <v>202</v>
      </c>
      <c r="C45" s="88"/>
      <c r="D45" s="197" t="s">
        <v>376</v>
      </c>
      <c r="E45" s="15">
        <f t="shared" si="5"/>
        <v>-5.410601848452652</v>
      </c>
      <c r="F45" s="15">
        <f t="shared" si="5"/>
        <v>-1.7362262105367277</v>
      </c>
      <c r="G45" s="15">
        <f t="shared" si="5"/>
        <v>-4.998132183968524</v>
      </c>
      <c r="H45" s="15">
        <f t="shared" si="5"/>
        <v>1.2414840850938063</v>
      </c>
      <c r="I45" s="15">
        <f t="shared" si="5"/>
        <v>0.755236958466427</v>
      </c>
      <c r="J45" s="15">
        <f t="shared" si="5"/>
        <v>-1.3573562147185207</v>
      </c>
      <c r="K45" s="15">
        <f t="shared" si="5"/>
        <v>1.3760590583963612</v>
      </c>
      <c r="L45" s="15">
        <f t="shared" si="5"/>
        <v>-0.0494610998781002</v>
      </c>
      <c r="M45" s="15">
        <f t="shared" si="5"/>
        <v>-1.2304966238557353</v>
      </c>
    </row>
    <row r="46" spans="1:13" ht="15" customHeight="1">
      <c r="A46" s="112" t="s">
        <v>219</v>
      </c>
      <c r="B46" s="111" t="s">
        <v>203</v>
      </c>
      <c r="C46" s="88"/>
      <c r="D46" s="197" t="s">
        <v>376</v>
      </c>
      <c r="E46" s="15">
        <f t="shared" si="5"/>
        <v>-3.2711940495168577</v>
      </c>
      <c r="F46" s="15">
        <f t="shared" si="5"/>
        <v>-3.3776901219440827</v>
      </c>
      <c r="G46" s="15">
        <f t="shared" si="5"/>
        <v>1.0272561941158196</v>
      </c>
      <c r="H46" s="15">
        <f t="shared" si="5"/>
        <v>0.13469732739394186</v>
      </c>
      <c r="I46" s="15">
        <f t="shared" si="5"/>
        <v>0.9578200490061726</v>
      </c>
      <c r="J46" s="15">
        <f t="shared" si="5"/>
        <v>2.174887274913866</v>
      </c>
      <c r="K46" s="15">
        <f t="shared" si="5"/>
        <v>1.02941816046937</v>
      </c>
      <c r="L46" s="15">
        <f t="shared" si="5"/>
        <v>0.9105032887122291</v>
      </c>
      <c r="M46" s="15">
        <f t="shared" si="5"/>
        <v>-3.3284320806602095</v>
      </c>
    </row>
    <row r="47" spans="1:13" ht="15" customHeight="1">
      <c r="A47" s="112" t="s">
        <v>220</v>
      </c>
      <c r="B47" s="111" t="s">
        <v>204</v>
      </c>
      <c r="C47" s="88"/>
      <c r="D47" s="197" t="s">
        <v>376</v>
      </c>
      <c r="E47" s="15">
        <f t="shared" si="5"/>
        <v>0.058856754805322514</v>
      </c>
      <c r="F47" s="15">
        <f t="shared" si="5"/>
        <v>-1.1070997554714328</v>
      </c>
      <c r="G47" s="15">
        <f t="shared" si="5"/>
        <v>3.447932832707395</v>
      </c>
      <c r="H47" s="15">
        <f t="shared" si="5"/>
        <v>0.6062688765018193</v>
      </c>
      <c r="I47" s="15">
        <f t="shared" si="5"/>
        <v>1.7562492240612466</v>
      </c>
      <c r="J47" s="15">
        <f t="shared" si="5"/>
        <v>0.9136627886471257</v>
      </c>
      <c r="K47" s="15">
        <f t="shared" si="5"/>
        <v>0.4115928996826389</v>
      </c>
      <c r="L47" s="15">
        <f t="shared" si="5"/>
        <v>1.6380768330258029</v>
      </c>
      <c r="M47" s="15">
        <f t="shared" si="5"/>
        <v>0.5671117127677541</v>
      </c>
    </row>
    <row r="48" spans="1:13" ht="15" customHeight="1">
      <c r="A48" s="112" t="s">
        <v>221</v>
      </c>
      <c r="B48" s="111" t="s">
        <v>205</v>
      </c>
      <c r="C48" s="88"/>
      <c r="D48" s="197" t="s">
        <v>376</v>
      </c>
      <c r="E48" s="15">
        <f t="shared" si="5"/>
        <v>3.9761791652032543</v>
      </c>
      <c r="F48" s="15">
        <f t="shared" si="5"/>
        <v>3.3414385089025895</v>
      </c>
      <c r="G48" s="15">
        <f t="shared" si="5"/>
        <v>0.4303888479440101</v>
      </c>
      <c r="H48" s="15">
        <f t="shared" si="5"/>
        <v>7.407106563332723</v>
      </c>
      <c r="I48" s="15">
        <f t="shared" si="5"/>
        <v>2.835024370012955</v>
      </c>
      <c r="J48" s="15">
        <f t="shared" si="5"/>
        <v>-2.0583831137094553</v>
      </c>
      <c r="K48" s="15">
        <f t="shared" si="5"/>
        <v>-1.1894649582264551</v>
      </c>
      <c r="L48" s="15">
        <f t="shared" si="5"/>
        <v>0.37615772413868</v>
      </c>
      <c r="M48" s="15">
        <f t="shared" si="5"/>
        <v>-2.7644540416678836</v>
      </c>
    </row>
    <row r="49" spans="1:13" ht="15" customHeight="1" thickBot="1">
      <c r="A49" s="166" t="s">
        <v>222</v>
      </c>
      <c r="B49" s="167" t="s">
        <v>206</v>
      </c>
      <c r="C49" s="168"/>
      <c r="D49" s="198" t="s">
        <v>376</v>
      </c>
      <c r="E49" s="199">
        <f t="shared" si="5"/>
        <v>-1.4818802337631862</v>
      </c>
      <c r="F49" s="199">
        <f t="shared" si="5"/>
        <v>-2.5316445069266456</v>
      </c>
      <c r="G49" s="199">
        <f t="shared" si="5"/>
        <v>-0.6843010419268613</v>
      </c>
      <c r="H49" s="199">
        <f t="shared" si="5"/>
        <v>-0.9626309658167324</v>
      </c>
      <c r="I49" s="199">
        <f t="shared" si="5"/>
        <v>-1.2248225783052578</v>
      </c>
      <c r="J49" s="199">
        <f t="shared" si="5"/>
        <v>3.077307186710357</v>
      </c>
      <c r="K49" s="199">
        <f t="shared" si="5"/>
        <v>1.6318518824328114</v>
      </c>
      <c r="L49" s="199">
        <f t="shared" si="5"/>
        <v>-0.12906567765344276</v>
      </c>
      <c r="M49" s="199">
        <f t="shared" si="5"/>
        <v>-9.785908757847432</v>
      </c>
    </row>
    <row r="50" spans="1:13" ht="15" customHeight="1" thickBot="1" thickTop="1">
      <c r="A50" s="293" t="s">
        <v>223</v>
      </c>
      <c r="B50" s="294"/>
      <c r="C50" s="295"/>
      <c r="D50" s="200" t="s">
        <v>376</v>
      </c>
      <c r="E50" s="201">
        <f t="shared" si="5"/>
        <v>-4.813126979776157</v>
      </c>
      <c r="F50" s="201">
        <f t="shared" si="5"/>
        <v>2.5204888189895023</v>
      </c>
      <c r="G50" s="201">
        <f t="shared" si="5"/>
        <v>0.4310616708303245</v>
      </c>
      <c r="H50" s="201">
        <f t="shared" si="5"/>
        <v>2.762148605845638</v>
      </c>
      <c r="I50" s="201">
        <f t="shared" si="5"/>
        <v>-0.9511866980107272</v>
      </c>
      <c r="J50" s="201">
        <f t="shared" si="5"/>
        <v>-0.013211257327588675</v>
      </c>
      <c r="K50" s="201">
        <f t="shared" si="5"/>
        <v>0.6670844828663948</v>
      </c>
      <c r="L50" s="201">
        <f t="shared" si="5"/>
        <v>0.8591091943917344</v>
      </c>
      <c r="M50" s="201">
        <f t="shared" si="5"/>
        <v>-3.149120932988895</v>
      </c>
    </row>
    <row r="51" spans="1:13" ht="15" customHeight="1" thickTop="1">
      <c r="A51" s="171" t="s">
        <v>224</v>
      </c>
      <c r="B51" s="172" t="s">
        <v>177</v>
      </c>
      <c r="C51" s="173"/>
      <c r="D51" s="202" t="s">
        <v>376</v>
      </c>
      <c r="E51" s="203">
        <f t="shared" si="5"/>
        <v>-3.7298015721212794</v>
      </c>
      <c r="F51" s="203">
        <f t="shared" si="5"/>
        <v>11.509160261847267</v>
      </c>
      <c r="G51" s="203">
        <f t="shared" si="5"/>
        <v>31.568287245235137</v>
      </c>
      <c r="H51" s="203">
        <f t="shared" si="5"/>
        <v>-0.33021906245964955</v>
      </c>
      <c r="I51" s="203">
        <f t="shared" si="5"/>
        <v>-13.567655952922566</v>
      </c>
      <c r="J51" s="203">
        <f t="shared" si="5"/>
        <v>9.412464224740345</v>
      </c>
      <c r="K51" s="203">
        <f t="shared" si="5"/>
        <v>7.394775876262482</v>
      </c>
      <c r="L51" s="203">
        <f t="shared" si="5"/>
        <v>-0.23186669400363483</v>
      </c>
      <c r="M51" s="203">
        <f t="shared" si="5"/>
        <v>-1.4114317361313418</v>
      </c>
    </row>
    <row r="52" spans="1:13" ht="15" customHeight="1" thickBot="1">
      <c r="A52" s="166" t="s">
        <v>225</v>
      </c>
      <c r="B52" s="167" t="s">
        <v>178</v>
      </c>
      <c r="C52" s="168"/>
      <c r="D52" s="198" t="s">
        <v>376</v>
      </c>
      <c r="E52" s="199">
        <f t="shared" si="5"/>
        <v>-5.252513621411941</v>
      </c>
      <c r="F52" s="199">
        <f t="shared" si="5"/>
        <v>-6.297995641006914</v>
      </c>
      <c r="G52" s="199">
        <f t="shared" si="5"/>
        <v>-33.386349919582756</v>
      </c>
      <c r="H52" s="199">
        <f t="shared" si="5"/>
        <v>-14.207790533818798</v>
      </c>
      <c r="I52" s="199">
        <f t="shared" si="5"/>
        <v>6.865262817523823</v>
      </c>
      <c r="J52" s="199">
        <f t="shared" si="5"/>
        <v>7.593871717493188</v>
      </c>
      <c r="K52" s="199">
        <f t="shared" si="5"/>
        <v>-5.146311608843472</v>
      </c>
      <c r="L52" s="199">
        <f t="shared" si="5"/>
        <v>-9.294443625682968</v>
      </c>
      <c r="M52" s="199">
        <f t="shared" si="5"/>
        <v>-12.081080173974504</v>
      </c>
    </row>
    <row r="53" spans="1:13" ht="15" customHeight="1" thickTop="1">
      <c r="A53" s="296" t="s">
        <v>207</v>
      </c>
      <c r="B53" s="297"/>
      <c r="C53" s="298"/>
      <c r="D53" s="202" t="s">
        <v>376</v>
      </c>
      <c r="E53" s="203">
        <f t="shared" si="5"/>
        <v>-4.848396799610308</v>
      </c>
      <c r="F53" s="203">
        <f t="shared" si="5"/>
        <v>2.611847038215816</v>
      </c>
      <c r="G53" s="203">
        <f t="shared" si="5"/>
        <v>0.6686889067108623</v>
      </c>
      <c r="H53" s="203">
        <f aca="true" t="shared" si="6" ref="H53:M53">(H26-G26)/ABS(G26)*100</f>
        <v>2.6238351260802397</v>
      </c>
      <c r="I53" s="203">
        <f t="shared" si="6"/>
        <v>-1.1188858486760114</v>
      </c>
      <c r="J53" s="203">
        <f t="shared" si="6"/>
        <v>0.18597669913725667</v>
      </c>
      <c r="K53" s="203">
        <f t="shared" si="6"/>
        <v>0.7452707974737688</v>
      </c>
      <c r="L53" s="203">
        <f t="shared" si="6"/>
        <v>0.7777731174767241</v>
      </c>
      <c r="M53" s="203">
        <f t="shared" si="6"/>
        <v>-3.2412278751304964</v>
      </c>
    </row>
    <row r="54" spans="1:21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11"/>
    </row>
    <row r="55" spans="1:23" ht="15" customHeight="1">
      <c r="A55" s="276" t="s">
        <v>380</v>
      </c>
      <c r="B55" s="12"/>
      <c r="C55" s="11"/>
      <c r="E55" s="3"/>
      <c r="J55" s="3"/>
      <c r="K55" s="3"/>
      <c r="L55" s="3"/>
      <c r="M55" s="3" t="s">
        <v>25</v>
      </c>
      <c r="W55" s="3"/>
    </row>
    <row r="56" spans="1:13" ht="13.5" customHeight="1">
      <c r="A56" s="317" t="s">
        <v>26</v>
      </c>
      <c r="B56" s="317"/>
      <c r="C56" s="317"/>
      <c r="D56" s="162">
        <v>2011</v>
      </c>
      <c r="E56" s="162">
        <f aca="true" t="shared" si="7" ref="E56:M56">D56+1</f>
        <v>2012</v>
      </c>
      <c r="F56" s="162">
        <f t="shared" si="7"/>
        <v>2013</v>
      </c>
      <c r="G56" s="162">
        <f t="shared" si="7"/>
        <v>2014</v>
      </c>
      <c r="H56" s="162">
        <f t="shared" si="7"/>
        <v>2015</v>
      </c>
      <c r="I56" s="162">
        <f t="shared" si="7"/>
        <v>2016</v>
      </c>
      <c r="J56" s="162">
        <f t="shared" si="7"/>
        <v>2017</v>
      </c>
      <c r="K56" s="162">
        <f t="shared" si="7"/>
        <v>2018</v>
      </c>
      <c r="L56" s="162">
        <f t="shared" si="7"/>
        <v>2019</v>
      </c>
      <c r="M56" s="162">
        <f t="shared" si="7"/>
        <v>2020</v>
      </c>
    </row>
    <row r="57" spans="1:13" ht="13.5" customHeight="1">
      <c r="A57" s="317"/>
      <c r="B57" s="317"/>
      <c r="C57" s="317"/>
      <c r="D57" s="163">
        <v>23</v>
      </c>
      <c r="E57" s="163">
        <f aca="true" t="shared" si="8" ref="E57:K57">D57+1</f>
        <v>24</v>
      </c>
      <c r="F57" s="163">
        <f t="shared" si="8"/>
        <v>25</v>
      </c>
      <c r="G57" s="163">
        <f t="shared" si="8"/>
        <v>26</v>
      </c>
      <c r="H57" s="163">
        <f t="shared" si="8"/>
        <v>27</v>
      </c>
      <c r="I57" s="163">
        <f t="shared" si="8"/>
        <v>28</v>
      </c>
      <c r="J57" s="163">
        <f t="shared" si="8"/>
        <v>29</v>
      </c>
      <c r="K57" s="163">
        <f t="shared" si="8"/>
        <v>30</v>
      </c>
      <c r="L57" s="163" t="s">
        <v>402</v>
      </c>
      <c r="M57" s="163" t="s">
        <v>409</v>
      </c>
    </row>
    <row r="58" spans="1:13" ht="15" customHeight="1">
      <c r="A58" s="176" t="s">
        <v>227</v>
      </c>
      <c r="B58" s="177" t="s">
        <v>226</v>
      </c>
      <c r="C58" s="178"/>
      <c r="D58" s="192">
        <f>D4/D$26*100</f>
        <v>1.471256589992172</v>
      </c>
      <c r="E58" s="192">
        <f aca="true" t="shared" si="9" ref="E58:L58">E4/E$26*100</f>
        <v>1.4335554923125988</v>
      </c>
      <c r="F58" s="192">
        <f t="shared" si="9"/>
        <v>1.437921143250668</v>
      </c>
      <c r="G58" s="192">
        <f t="shared" si="9"/>
        <v>1.82518086383858</v>
      </c>
      <c r="H58" s="192">
        <f t="shared" si="9"/>
        <v>1.9044449259183527</v>
      </c>
      <c r="I58" s="192">
        <f t="shared" si="9"/>
        <v>1.7795808042653702</v>
      </c>
      <c r="J58" s="192">
        <f t="shared" si="9"/>
        <v>1.792151398471444</v>
      </c>
      <c r="K58" s="192">
        <f t="shared" si="9"/>
        <v>1.6258918445521953</v>
      </c>
      <c r="L58" s="192">
        <f t="shared" si="9"/>
        <v>1.672203152585355</v>
      </c>
      <c r="M58" s="192">
        <f aca="true" t="shared" si="10" ref="M58:M80">M4/M$26*100</f>
        <v>1.6472470781019342</v>
      </c>
    </row>
    <row r="59" spans="1:13" ht="15" customHeight="1">
      <c r="A59" s="181"/>
      <c r="B59" s="182" t="s">
        <v>166</v>
      </c>
      <c r="C59" s="183" t="s">
        <v>167</v>
      </c>
      <c r="D59" s="194">
        <f aca="true" t="shared" si="11" ref="D59:L80">D5/D$26*100</f>
        <v>0.41408723627439653</v>
      </c>
      <c r="E59" s="194">
        <f t="shared" si="11"/>
        <v>0.45737466144304745</v>
      </c>
      <c r="F59" s="194">
        <f t="shared" si="11"/>
        <v>0.44698220388779514</v>
      </c>
      <c r="G59" s="194">
        <f t="shared" si="11"/>
        <v>0.5113429795353839</v>
      </c>
      <c r="H59" s="194">
        <f t="shared" si="11"/>
        <v>0.6048524870267696</v>
      </c>
      <c r="I59" s="194">
        <f t="shared" si="11"/>
        <v>0.6581650402467764</v>
      </c>
      <c r="J59" s="194">
        <f t="shared" si="11"/>
        <v>0.7056687963436871</v>
      </c>
      <c r="K59" s="194">
        <f t="shared" si="11"/>
        <v>0.6769324969588151</v>
      </c>
      <c r="L59" s="194">
        <f t="shared" si="11"/>
        <v>0.7219150151995208</v>
      </c>
      <c r="M59" s="194">
        <f t="shared" si="10"/>
        <v>0.6826435520373341</v>
      </c>
    </row>
    <row r="60" spans="1:13" ht="15" customHeight="1">
      <c r="A60" s="181"/>
      <c r="B60" s="182" t="s">
        <v>3</v>
      </c>
      <c r="C60" s="183" t="s">
        <v>168</v>
      </c>
      <c r="D60" s="194">
        <f t="shared" si="11"/>
        <v>0.042446669542795315</v>
      </c>
      <c r="E60" s="194">
        <f t="shared" si="11"/>
        <v>0.04508629280078141</v>
      </c>
      <c r="F60" s="194">
        <f t="shared" si="11"/>
        <v>0.04669200136882398</v>
      </c>
      <c r="G60" s="194">
        <f t="shared" si="11"/>
        <v>0.047549784062240454</v>
      </c>
      <c r="H60" s="194">
        <f t="shared" si="11"/>
        <v>0.04666444741264627</v>
      </c>
      <c r="I60" s="194">
        <f t="shared" si="11"/>
        <v>0.04755364797737291</v>
      </c>
      <c r="J60" s="194">
        <f t="shared" si="11"/>
        <v>0.04744930837275579</v>
      </c>
      <c r="K60" s="194">
        <f t="shared" si="11"/>
        <v>0.0466946994954087</v>
      </c>
      <c r="L60" s="194">
        <f t="shared" si="11"/>
        <v>0.04552670954690169</v>
      </c>
      <c r="M60" s="194">
        <f t="shared" si="10"/>
        <v>0.04321742880477985</v>
      </c>
    </row>
    <row r="61" spans="1:13" ht="15" customHeight="1">
      <c r="A61" s="186"/>
      <c r="B61" s="187" t="s">
        <v>4</v>
      </c>
      <c r="C61" s="188" t="s">
        <v>169</v>
      </c>
      <c r="D61" s="196">
        <f t="shared" si="11"/>
        <v>1.0147226841749801</v>
      </c>
      <c r="E61" s="196">
        <f t="shared" si="11"/>
        <v>0.9310945380687701</v>
      </c>
      <c r="F61" s="196">
        <f t="shared" si="11"/>
        <v>0.944246937994049</v>
      </c>
      <c r="G61" s="196">
        <f t="shared" si="11"/>
        <v>1.2662881002409558</v>
      </c>
      <c r="H61" s="196">
        <f t="shared" si="11"/>
        <v>1.252927991478937</v>
      </c>
      <c r="I61" s="196">
        <f t="shared" si="11"/>
        <v>1.073862116041221</v>
      </c>
      <c r="J61" s="196">
        <f t="shared" si="11"/>
        <v>1.039033293755001</v>
      </c>
      <c r="K61" s="196">
        <f t="shared" si="11"/>
        <v>0.9022646480979715</v>
      </c>
      <c r="L61" s="196">
        <f t="shared" si="11"/>
        <v>0.9047614278389327</v>
      </c>
      <c r="M61" s="196">
        <f t="shared" si="10"/>
        <v>0.9213860972598202</v>
      </c>
    </row>
    <row r="62" spans="1:13" ht="15" customHeight="1">
      <c r="A62" s="112" t="s">
        <v>208</v>
      </c>
      <c r="B62" s="111" t="s">
        <v>170</v>
      </c>
      <c r="C62" s="88"/>
      <c r="D62" s="15">
        <f t="shared" si="11"/>
        <v>0.8640290931149633</v>
      </c>
      <c r="E62" s="15">
        <f t="shared" si="11"/>
        <v>0.833934116957869</v>
      </c>
      <c r="F62" s="15">
        <f t="shared" si="11"/>
        <v>0.8495903510776223</v>
      </c>
      <c r="G62" s="15">
        <f t="shared" si="11"/>
        <v>0.8500577547843116</v>
      </c>
      <c r="H62" s="15">
        <f t="shared" si="11"/>
        <v>0.7575796294931452</v>
      </c>
      <c r="I62" s="15">
        <f t="shared" si="11"/>
        <v>0.7980570094725834</v>
      </c>
      <c r="J62" s="15">
        <f t="shared" si="11"/>
        <v>0.9981615069331335</v>
      </c>
      <c r="K62" s="15">
        <f t="shared" si="11"/>
        <v>0.7302616243141354</v>
      </c>
      <c r="L62" s="15">
        <f t="shared" si="11"/>
        <v>0.4895634761450578</v>
      </c>
      <c r="M62" s="15">
        <f t="shared" si="10"/>
        <v>0.641582783722867</v>
      </c>
    </row>
    <row r="63" spans="1:13" ht="15" customHeight="1">
      <c r="A63" s="112" t="s">
        <v>209</v>
      </c>
      <c r="B63" s="111" t="s">
        <v>171</v>
      </c>
      <c r="C63" s="88"/>
      <c r="D63" s="15">
        <f t="shared" si="11"/>
        <v>16.448821446100563</v>
      </c>
      <c r="E63" s="15">
        <f t="shared" si="11"/>
        <v>14.712445220656162</v>
      </c>
      <c r="F63" s="15">
        <f t="shared" si="11"/>
        <v>13.686521667761664</v>
      </c>
      <c r="G63" s="15">
        <f t="shared" si="11"/>
        <v>13.112564927176576</v>
      </c>
      <c r="H63" s="15">
        <f t="shared" si="11"/>
        <v>13.995348346341482</v>
      </c>
      <c r="I63" s="15">
        <f t="shared" si="11"/>
        <v>11.964306590945082</v>
      </c>
      <c r="J63" s="15">
        <f t="shared" si="11"/>
        <v>11.446492720325736</v>
      </c>
      <c r="K63" s="15">
        <f t="shared" si="11"/>
        <v>11.873107322105163</v>
      </c>
      <c r="L63" s="15">
        <f t="shared" si="11"/>
        <v>12.291598272020495</v>
      </c>
      <c r="M63" s="15">
        <f t="shared" si="10"/>
        <v>14.012799164753428</v>
      </c>
    </row>
    <row r="64" spans="1:13" ht="15" customHeight="1">
      <c r="A64" s="112" t="s">
        <v>210</v>
      </c>
      <c r="B64" s="111" t="s">
        <v>199</v>
      </c>
      <c r="C64" s="88"/>
      <c r="D64" s="15">
        <f t="shared" si="11"/>
        <v>3.3218656606268415</v>
      </c>
      <c r="E64" s="15">
        <f t="shared" si="11"/>
        <v>2.5231376961582934</v>
      </c>
      <c r="F64" s="15">
        <f t="shared" si="11"/>
        <v>2.7397719630599275</v>
      </c>
      <c r="G64" s="15">
        <f t="shared" si="11"/>
        <v>3.436430408735061</v>
      </c>
      <c r="H64" s="15">
        <f t="shared" si="11"/>
        <v>3.819353715147453</v>
      </c>
      <c r="I64" s="15">
        <f t="shared" si="11"/>
        <v>3.8680284726700833</v>
      </c>
      <c r="J64" s="15">
        <f t="shared" si="11"/>
        <v>4.112556994338681</v>
      </c>
      <c r="K64" s="15">
        <f t="shared" si="11"/>
        <v>4.41952750745342</v>
      </c>
      <c r="L64" s="15">
        <f t="shared" si="11"/>
        <v>4.484538647265078</v>
      </c>
      <c r="M64" s="15">
        <f t="shared" si="10"/>
        <v>4.885808208512491</v>
      </c>
    </row>
    <row r="65" spans="1:13" ht="15" customHeight="1">
      <c r="A65" s="112" t="s">
        <v>211</v>
      </c>
      <c r="B65" s="111" t="s">
        <v>172</v>
      </c>
      <c r="C65" s="88"/>
      <c r="D65" s="15">
        <f t="shared" si="11"/>
        <v>4.357755172626995</v>
      </c>
      <c r="E65" s="15">
        <f t="shared" si="11"/>
        <v>4.156908788477679</v>
      </c>
      <c r="F65" s="15">
        <f t="shared" si="11"/>
        <v>5.535037296581335</v>
      </c>
      <c r="G65" s="15">
        <f t="shared" si="11"/>
        <v>4.8118723074743075</v>
      </c>
      <c r="H65" s="15">
        <f t="shared" si="11"/>
        <v>4.44978147941156</v>
      </c>
      <c r="I65" s="15">
        <f t="shared" si="11"/>
        <v>5.9324157415000105</v>
      </c>
      <c r="J65" s="15">
        <f t="shared" si="11"/>
        <v>5.167250040895482</v>
      </c>
      <c r="K65" s="15">
        <f t="shared" si="11"/>
        <v>5.477353983233297</v>
      </c>
      <c r="L65" s="15">
        <f t="shared" si="11"/>
        <v>6.138915458665077</v>
      </c>
      <c r="M65" s="15">
        <f t="shared" si="10"/>
        <v>6.070995755297724</v>
      </c>
    </row>
    <row r="66" spans="1:13" ht="15" customHeight="1">
      <c r="A66" s="112" t="s">
        <v>212</v>
      </c>
      <c r="B66" s="111" t="s">
        <v>173</v>
      </c>
      <c r="C66" s="88"/>
      <c r="D66" s="15">
        <f t="shared" si="11"/>
        <v>12.494007354074043</v>
      </c>
      <c r="E66" s="15">
        <f t="shared" si="11"/>
        <v>13.32377542392035</v>
      </c>
      <c r="F66" s="15">
        <f t="shared" si="11"/>
        <v>13.402174899839006</v>
      </c>
      <c r="G66" s="15">
        <f t="shared" si="11"/>
        <v>13.348639282125117</v>
      </c>
      <c r="H66" s="15">
        <f t="shared" si="11"/>
        <v>13.477119663185846</v>
      </c>
      <c r="I66" s="15">
        <f t="shared" si="11"/>
        <v>13.463781074967585</v>
      </c>
      <c r="J66" s="15">
        <f t="shared" si="11"/>
        <v>13.720729072586293</v>
      </c>
      <c r="K66" s="15">
        <f t="shared" si="11"/>
        <v>13.425783339798675</v>
      </c>
      <c r="L66" s="15">
        <f t="shared" si="11"/>
        <v>12.95478768959068</v>
      </c>
      <c r="M66" s="15">
        <f t="shared" si="10"/>
        <v>12.557996913639755</v>
      </c>
    </row>
    <row r="67" spans="1:13" ht="15" customHeight="1">
      <c r="A67" s="112" t="s">
        <v>213</v>
      </c>
      <c r="B67" s="111" t="s">
        <v>200</v>
      </c>
      <c r="C67" s="88"/>
      <c r="D67" s="15">
        <f t="shared" si="11"/>
        <v>7.83132400438433</v>
      </c>
      <c r="E67" s="15">
        <f t="shared" si="11"/>
        <v>8.206409826333804</v>
      </c>
      <c r="F67" s="15">
        <f t="shared" si="11"/>
        <v>8.909793264685828</v>
      </c>
      <c r="G67" s="15">
        <f t="shared" si="11"/>
        <v>9.61104712060013</v>
      </c>
      <c r="H67" s="15">
        <f t="shared" si="11"/>
        <v>9.354852311843915</v>
      </c>
      <c r="I67" s="15">
        <f t="shared" si="11"/>
        <v>9.168411797942639</v>
      </c>
      <c r="J67" s="15">
        <f t="shared" si="11"/>
        <v>9.526399426827439</v>
      </c>
      <c r="K67" s="15">
        <f t="shared" si="11"/>
        <v>9.378500415954276</v>
      </c>
      <c r="L67" s="15">
        <f t="shared" si="11"/>
        <v>9.387840995105378</v>
      </c>
      <c r="M67" s="15">
        <f t="shared" si="10"/>
        <v>8.286393118920826</v>
      </c>
    </row>
    <row r="68" spans="1:13" ht="15" customHeight="1">
      <c r="A68" s="112" t="s">
        <v>214</v>
      </c>
      <c r="B68" s="111" t="s">
        <v>201</v>
      </c>
      <c r="C68" s="88"/>
      <c r="D68" s="15">
        <f t="shared" si="11"/>
        <v>3.058286923057357</v>
      </c>
      <c r="E68" s="15">
        <f t="shared" si="11"/>
        <v>3.0257842323587187</v>
      </c>
      <c r="F68" s="15">
        <f t="shared" si="11"/>
        <v>3.0697168689739653</v>
      </c>
      <c r="G68" s="15">
        <f t="shared" si="11"/>
        <v>3.0469194497639207</v>
      </c>
      <c r="H68" s="15">
        <f t="shared" si="11"/>
        <v>2.8904416725322126</v>
      </c>
      <c r="I68" s="15">
        <f t="shared" si="11"/>
        <v>3.167132474407567</v>
      </c>
      <c r="J68" s="15">
        <f t="shared" si="11"/>
        <v>3.228778463474459</v>
      </c>
      <c r="K68" s="15">
        <f t="shared" si="11"/>
        <v>3.223472119342099</v>
      </c>
      <c r="L68" s="15">
        <f t="shared" si="11"/>
        <v>2.9422539151485316</v>
      </c>
      <c r="M68" s="15">
        <f t="shared" si="10"/>
        <v>1.6989259815116404</v>
      </c>
    </row>
    <row r="69" spans="1:13" ht="15" customHeight="1">
      <c r="A69" s="112" t="s">
        <v>215</v>
      </c>
      <c r="B69" s="111" t="s">
        <v>176</v>
      </c>
      <c r="C69" s="88"/>
      <c r="D69" s="15">
        <f t="shared" si="11"/>
        <v>2.3608189567769458</v>
      </c>
      <c r="E69" s="15">
        <f t="shared" si="11"/>
        <v>2.373884588541613</v>
      </c>
      <c r="F69" s="15">
        <f t="shared" si="11"/>
        <v>2.3695318464824364</v>
      </c>
      <c r="G69" s="15">
        <f t="shared" si="11"/>
        <v>2.2795133284819444</v>
      </c>
      <c r="H69" s="15">
        <f t="shared" si="11"/>
        <v>2.2237597833839122</v>
      </c>
      <c r="I69" s="15">
        <f t="shared" si="11"/>
        <v>2.246094295721816</v>
      </c>
      <c r="J69" s="15">
        <f t="shared" si="11"/>
        <v>2.1402387291517213</v>
      </c>
      <c r="K69" s="15">
        <f t="shared" si="11"/>
        <v>2.0319362109665215</v>
      </c>
      <c r="L69" s="15">
        <f t="shared" si="11"/>
        <v>1.9893176138719388</v>
      </c>
      <c r="M69" s="15">
        <f t="shared" si="10"/>
        <v>2.1197491838790024</v>
      </c>
    </row>
    <row r="70" spans="1:13" ht="15" customHeight="1">
      <c r="A70" s="112" t="s">
        <v>216</v>
      </c>
      <c r="B70" s="111" t="s">
        <v>174</v>
      </c>
      <c r="C70" s="88"/>
      <c r="D70" s="15">
        <f t="shared" si="11"/>
        <v>4.166508215784906</v>
      </c>
      <c r="E70" s="15">
        <f t="shared" si="11"/>
        <v>4.093980815080576</v>
      </c>
      <c r="F70" s="15">
        <f t="shared" si="11"/>
        <v>3.9471092383604525</v>
      </c>
      <c r="G70" s="15">
        <f t="shared" si="11"/>
        <v>3.872301986606482</v>
      </c>
      <c r="H70" s="15">
        <f t="shared" si="11"/>
        <v>3.629835865457058</v>
      </c>
      <c r="I70" s="15">
        <f t="shared" si="11"/>
        <v>3.268424092852159</v>
      </c>
      <c r="J70" s="15">
        <f t="shared" si="11"/>
        <v>3.319164241446896</v>
      </c>
      <c r="K70" s="15">
        <f t="shared" si="11"/>
        <v>3.415214977876048</v>
      </c>
      <c r="L70" s="15">
        <f t="shared" si="11"/>
        <v>3.361723961541654</v>
      </c>
      <c r="M70" s="15">
        <f t="shared" si="10"/>
        <v>3.2882573714162167</v>
      </c>
    </row>
    <row r="71" spans="1:13" ht="15" customHeight="1">
      <c r="A71" s="112" t="s">
        <v>217</v>
      </c>
      <c r="B71" s="111" t="s">
        <v>175</v>
      </c>
      <c r="C71" s="88"/>
      <c r="D71" s="15">
        <f t="shared" si="11"/>
        <v>9.822611291453976</v>
      </c>
      <c r="E71" s="15">
        <f t="shared" si="11"/>
        <v>10.23119872698471</v>
      </c>
      <c r="F71" s="15">
        <f t="shared" si="11"/>
        <v>9.921430769274883</v>
      </c>
      <c r="G71" s="15">
        <f t="shared" si="11"/>
        <v>9.838090941262852</v>
      </c>
      <c r="H71" s="15">
        <f t="shared" si="11"/>
        <v>9.64775454428433</v>
      </c>
      <c r="I71" s="15">
        <f t="shared" si="11"/>
        <v>9.82322490449762</v>
      </c>
      <c r="J71" s="15">
        <f t="shared" si="11"/>
        <v>9.94502976444828</v>
      </c>
      <c r="K71" s="15">
        <f t="shared" si="11"/>
        <v>9.851206390890594</v>
      </c>
      <c r="L71" s="15">
        <f t="shared" si="11"/>
        <v>9.915357109277323</v>
      </c>
      <c r="M71" s="15">
        <f t="shared" si="10"/>
        <v>10.389271193245376</v>
      </c>
    </row>
    <row r="72" spans="1:13" ht="15" customHeight="1">
      <c r="A72" s="112" t="s">
        <v>218</v>
      </c>
      <c r="B72" s="100" t="s">
        <v>202</v>
      </c>
      <c r="C72" s="88"/>
      <c r="D72" s="15">
        <f t="shared" si="11"/>
        <v>8.616585143490681</v>
      </c>
      <c r="E72" s="15">
        <f t="shared" si="11"/>
        <v>8.565673887048177</v>
      </c>
      <c r="F72" s="15">
        <f t="shared" si="11"/>
        <v>8.20271211839449</v>
      </c>
      <c r="G72" s="15">
        <f t="shared" si="11"/>
        <v>7.740966738196234</v>
      </c>
      <c r="H72" s="15">
        <f t="shared" si="11"/>
        <v>7.636695314158724</v>
      </c>
      <c r="I72" s="15">
        <f t="shared" si="11"/>
        <v>7.781435844059711</v>
      </c>
      <c r="J72" s="15">
        <f t="shared" si="11"/>
        <v>7.661565314761394</v>
      </c>
      <c r="K72" s="15">
        <f t="shared" si="11"/>
        <v>7.709536057433361</v>
      </c>
      <c r="L72" s="15">
        <f t="shared" si="11"/>
        <v>7.646252340901887</v>
      </c>
      <c r="M72" s="15">
        <f t="shared" si="10"/>
        <v>7.805148099904935</v>
      </c>
    </row>
    <row r="73" spans="1:13" ht="15" customHeight="1">
      <c r="A73" s="112" t="s">
        <v>219</v>
      </c>
      <c r="B73" s="111" t="s">
        <v>203</v>
      </c>
      <c r="C73" s="88"/>
      <c r="D73" s="15">
        <f t="shared" si="11"/>
        <v>6.369443072594738</v>
      </c>
      <c r="E73" s="15">
        <f t="shared" si="11"/>
        <v>6.475020937735943</v>
      </c>
      <c r="F73" s="15">
        <f t="shared" si="11"/>
        <v>6.097068687203516</v>
      </c>
      <c r="G73" s="15">
        <f t="shared" si="11"/>
        <v>6.118785562669314</v>
      </c>
      <c r="H73" s="15">
        <f t="shared" si="11"/>
        <v>5.9703746169335155</v>
      </c>
      <c r="I73" s="15">
        <f t="shared" si="11"/>
        <v>6.09576471073225</v>
      </c>
      <c r="J73" s="15">
        <f t="shared" si="11"/>
        <v>6.2167789614295295</v>
      </c>
      <c r="K73" s="15">
        <f t="shared" si="11"/>
        <v>6.234313098111418</v>
      </c>
      <c r="L73" s="15">
        <f t="shared" si="11"/>
        <v>6.2425240499855335</v>
      </c>
      <c r="M73" s="15">
        <f t="shared" si="10"/>
        <v>6.236897951820743</v>
      </c>
    </row>
    <row r="74" spans="1:13" ht="15" customHeight="1">
      <c r="A74" s="112" t="s">
        <v>220</v>
      </c>
      <c r="B74" s="111" t="s">
        <v>204</v>
      </c>
      <c r="C74" s="88"/>
      <c r="D74" s="15">
        <f t="shared" si="11"/>
        <v>4.321704864653302</v>
      </c>
      <c r="E74" s="15">
        <f t="shared" si="11"/>
        <v>4.544588146120896</v>
      </c>
      <c r="F74" s="15">
        <f t="shared" si="11"/>
        <v>4.379879274752945</v>
      </c>
      <c r="G74" s="15">
        <f t="shared" si="11"/>
        <v>4.500798231810542</v>
      </c>
      <c r="H74" s="15">
        <f t="shared" si="11"/>
        <v>4.412313343309669</v>
      </c>
      <c r="I74" s="15">
        <f t="shared" si="11"/>
        <v>4.540608791375131</v>
      </c>
      <c r="J74" s="15">
        <f t="shared" si="11"/>
        <v>4.57358883473302</v>
      </c>
      <c r="K74" s="15">
        <f t="shared" si="11"/>
        <v>4.5584406744704635</v>
      </c>
      <c r="L74" s="15">
        <f t="shared" si="11"/>
        <v>4.597354448093795</v>
      </c>
      <c r="M74" s="15">
        <f t="shared" si="10"/>
        <v>4.778302248068777</v>
      </c>
    </row>
    <row r="75" spans="1:13" ht="15" customHeight="1">
      <c r="A75" s="112" t="s">
        <v>221</v>
      </c>
      <c r="B75" s="111" t="s">
        <v>205</v>
      </c>
      <c r="C75" s="88"/>
      <c r="D75" s="15">
        <f t="shared" si="11"/>
        <v>9.675224640996882</v>
      </c>
      <c r="E75" s="15">
        <f t="shared" si="11"/>
        <v>10.572526966437506</v>
      </c>
      <c r="F75" s="15">
        <f t="shared" si="11"/>
        <v>10.647699821433926</v>
      </c>
      <c r="G75" s="15">
        <f t="shared" si="11"/>
        <v>10.622494889088667</v>
      </c>
      <c r="H75" s="15">
        <f t="shared" si="11"/>
        <v>11.117606734528028</v>
      </c>
      <c r="I75" s="15">
        <f t="shared" si="11"/>
        <v>11.562160977795797</v>
      </c>
      <c r="J75" s="15">
        <f t="shared" si="11"/>
        <v>11.303146190465258</v>
      </c>
      <c r="K75" s="15">
        <f t="shared" si="11"/>
        <v>11.086077925985013</v>
      </c>
      <c r="L75" s="15">
        <f t="shared" si="11"/>
        <v>11.041898148945977</v>
      </c>
      <c r="M75" s="15">
        <f t="shared" si="10"/>
        <v>11.09630652963918</v>
      </c>
    </row>
    <row r="76" spans="1:13" ht="15" customHeight="1" thickBot="1">
      <c r="A76" s="166" t="s">
        <v>222</v>
      </c>
      <c r="B76" s="167" t="s">
        <v>206</v>
      </c>
      <c r="C76" s="168"/>
      <c r="D76" s="199">
        <f t="shared" si="11"/>
        <v>4.075934483823855</v>
      </c>
      <c r="E76" s="199">
        <f t="shared" si="11"/>
        <v>4.220143309524906</v>
      </c>
      <c r="F76" s="199">
        <f t="shared" si="11"/>
        <v>4.008605635675737</v>
      </c>
      <c r="G76" s="199">
        <f t="shared" si="11"/>
        <v>3.9547298656421392</v>
      </c>
      <c r="H76" s="199">
        <f t="shared" si="11"/>
        <v>3.8165211878207304</v>
      </c>
      <c r="I76" s="199">
        <f t="shared" si="11"/>
        <v>3.812432340555319</v>
      </c>
      <c r="J76" s="199">
        <f t="shared" si="11"/>
        <v>3.922457737534377</v>
      </c>
      <c r="K76" s="199">
        <f t="shared" si="11"/>
        <v>3.9569762495113827</v>
      </c>
      <c r="L76" s="199">
        <f t="shared" si="11"/>
        <v>3.9213697912273457</v>
      </c>
      <c r="M76" s="199">
        <f t="shared" si="10"/>
        <v>3.6561316805825648</v>
      </c>
    </row>
    <row r="77" spans="1:13" ht="15" customHeight="1" thickBot="1" thickTop="1">
      <c r="A77" s="293" t="s">
        <v>223</v>
      </c>
      <c r="B77" s="294"/>
      <c r="C77" s="295"/>
      <c r="D77" s="201">
        <f t="shared" si="11"/>
        <v>99.25617691355255</v>
      </c>
      <c r="E77" s="201">
        <f t="shared" si="11"/>
        <v>99.2929681746498</v>
      </c>
      <c r="F77" s="201">
        <f t="shared" si="11"/>
        <v>99.20456484680841</v>
      </c>
      <c r="G77" s="201">
        <f t="shared" si="11"/>
        <v>98.97039365825617</v>
      </c>
      <c r="H77" s="201">
        <f t="shared" si="11"/>
        <v>99.10378313374993</v>
      </c>
      <c r="I77" s="201">
        <f t="shared" si="11"/>
        <v>99.27185992376073</v>
      </c>
      <c r="J77" s="201">
        <f t="shared" si="11"/>
        <v>99.07448939782316</v>
      </c>
      <c r="K77" s="201">
        <f t="shared" si="11"/>
        <v>98.99759974199807</v>
      </c>
      <c r="L77" s="201">
        <f t="shared" si="11"/>
        <v>99.0774990703711</v>
      </c>
      <c r="M77" s="201">
        <f t="shared" si="10"/>
        <v>99.17181326301746</v>
      </c>
    </row>
    <row r="78" spans="1:13" ht="15" customHeight="1" thickTop="1">
      <c r="A78" s="171" t="s">
        <v>224</v>
      </c>
      <c r="B78" s="172" t="s">
        <v>177</v>
      </c>
      <c r="C78" s="173"/>
      <c r="D78" s="203">
        <f t="shared" si="11"/>
        <v>1.2261914222728534</v>
      </c>
      <c r="E78" s="203">
        <f t="shared" si="11"/>
        <v>1.2406064381717845</v>
      </c>
      <c r="F78" s="203">
        <f t="shared" si="11"/>
        <v>1.3481774875805064</v>
      </c>
      <c r="G78" s="203">
        <f t="shared" si="11"/>
        <v>1.7619917858265364</v>
      </c>
      <c r="H78" s="203">
        <f t="shared" si="11"/>
        <v>1.7112723870757585</v>
      </c>
      <c r="I78" s="203">
        <f t="shared" si="11"/>
        <v>1.4958294613432503</v>
      </c>
      <c r="J78" s="203">
        <f aca="true" t="shared" si="12" ref="E78:L80">J24/J$26*100</f>
        <v>1.6335857853341702</v>
      </c>
      <c r="K78" s="203">
        <f t="shared" si="12"/>
        <v>1.741407590667875</v>
      </c>
      <c r="L78" s="203">
        <f t="shared" si="12"/>
        <v>1.723961338610858</v>
      </c>
      <c r="M78" s="203">
        <f t="shared" si="10"/>
        <v>1.7565630111197135</v>
      </c>
    </row>
    <row r="79" spans="1:13" ht="15" customHeight="1" thickBot="1">
      <c r="A79" s="166" t="s">
        <v>225</v>
      </c>
      <c r="B79" s="167" t="s">
        <v>178</v>
      </c>
      <c r="C79" s="168"/>
      <c r="D79" s="199">
        <f t="shared" si="11"/>
        <v>-0.48236833582540467</v>
      </c>
      <c r="E79" s="199">
        <f t="shared" si="12"/>
        <v>-0.533574612821587</v>
      </c>
      <c r="F79" s="199">
        <f t="shared" si="12"/>
        <v>-0.5527423343889085</v>
      </c>
      <c r="G79" s="199">
        <f t="shared" si="12"/>
        <v>-0.7323854440827134</v>
      </c>
      <c r="H79" s="199">
        <f t="shared" si="12"/>
        <v>-0.8150555208256836</v>
      </c>
      <c r="I79" s="199">
        <f t="shared" si="12"/>
        <v>-0.767689385103979</v>
      </c>
      <c r="J79" s="199">
        <f t="shared" si="12"/>
        <v>-0.7080751831573245</v>
      </c>
      <c r="K79" s="199">
        <f t="shared" si="12"/>
        <v>-0.7390073326659405</v>
      </c>
      <c r="L79" s="199">
        <f t="shared" si="12"/>
        <v>-0.801460408981959</v>
      </c>
      <c r="M79" s="199">
        <f t="shared" si="10"/>
        <v>-0.9283762741371653</v>
      </c>
    </row>
    <row r="80" spans="1:13" ht="15" customHeight="1" thickTop="1">
      <c r="A80" s="296" t="s">
        <v>207</v>
      </c>
      <c r="B80" s="297"/>
      <c r="C80" s="298"/>
      <c r="D80" s="203">
        <f t="shared" si="11"/>
        <v>100</v>
      </c>
      <c r="E80" s="203">
        <f t="shared" si="12"/>
        <v>100</v>
      </c>
      <c r="F80" s="203">
        <f t="shared" si="12"/>
        <v>100</v>
      </c>
      <c r="G80" s="203">
        <f t="shared" si="12"/>
        <v>100</v>
      </c>
      <c r="H80" s="203">
        <f t="shared" si="12"/>
        <v>100</v>
      </c>
      <c r="I80" s="203">
        <f t="shared" si="12"/>
        <v>100</v>
      </c>
      <c r="J80" s="203">
        <f t="shared" si="12"/>
        <v>100</v>
      </c>
      <c r="K80" s="203">
        <f t="shared" si="12"/>
        <v>100</v>
      </c>
      <c r="L80" s="203">
        <f t="shared" si="12"/>
        <v>100</v>
      </c>
      <c r="M80" s="203">
        <f t="shared" si="10"/>
        <v>100</v>
      </c>
    </row>
    <row r="81" spans="1:17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5" ht="15" customHeight="1">
      <c r="A82" s="11"/>
      <c r="B82" s="11"/>
      <c r="C82" s="11"/>
      <c r="D82" s="11"/>
      <c r="E82" s="11"/>
    </row>
    <row r="83" spans="1:5" ht="15" customHeight="1">
      <c r="A83" s="11"/>
      <c r="B83" s="11"/>
      <c r="C83" s="11"/>
      <c r="D83" s="11"/>
      <c r="E83" s="11"/>
    </row>
    <row r="84" spans="1:5" ht="15" customHeight="1">
      <c r="A84" s="11"/>
      <c r="B84" s="11"/>
      <c r="C84" s="11"/>
      <c r="D84" s="11"/>
      <c r="E84" s="11"/>
    </row>
    <row r="85" spans="1:5" ht="15" customHeight="1">
      <c r="A85" s="11"/>
      <c r="B85" s="11"/>
      <c r="C85" s="11"/>
      <c r="D85" s="11"/>
      <c r="E85" s="11"/>
    </row>
    <row r="86" spans="1:5" ht="15" customHeight="1">
      <c r="A86" s="11"/>
      <c r="B86" s="11"/>
      <c r="C86" s="11"/>
      <c r="D86" s="11"/>
      <c r="E86" s="11"/>
    </row>
    <row r="87" spans="1:5" ht="15" customHeight="1">
      <c r="A87" s="11"/>
      <c r="B87" s="11"/>
      <c r="C87" s="11"/>
      <c r="D87" s="11"/>
      <c r="E87" s="11"/>
    </row>
    <row r="88" spans="1:5" ht="15" customHeight="1">
      <c r="A88" s="11"/>
      <c r="B88" s="11"/>
      <c r="C88" s="11"/>
      <c r="D88" s="11"/>
      <c r="E88" s="11"/>
    </row>
    <row r="89" spans="1:5" ht="15" customHeight="1">
      <c r="A89" s="11"/>
      <c r="B89" s="11"/>
      <c r="C89" s="11"/>
      <c r="D89" s="11"/>
      <c r="E89" s="11"/>
    </row>
    <row r="90" spans="1:5" ht="15" customHeight="1">
      <c r="A90" s="11"/>
      <c r="B90" s="11"/>
      <c r="C90" s="11"/>
      <c r="D90" s="11"/>
      <c r="E90" s="11"/>
    </row>
    <row r="91" spans="1:5" ht="15" customHeight="1">
      <c r="A91" s="11"/>
      <c r="B91" s="11"/>
      <c r="C91" s="11"/>
      <c r="D91" s="11"/>
      <c r="E91" s="11"/>
    </row>
    <row r="92" spans="1:5" ht="15" customHeight="1">
      <c r="A92" s="11"/>
      <c r="B92" s="11"/>
      <c r="C92" s="11"/>
      <c r="D92" s="11"/>
      <c r="E92" s="11"/>
    </row>
    <row r="93" spans="1:5" ht="15" customHeight="1">
      <c r="A93" s="11"/>
      <c r="B93" s="11"/>
      <c r="C93" s="11"/>
      <c r="D93" s="11"/>
      <c r="E93" s="11"/>
    </row>
    <row r="94" spans="1:5" ht="15" customHeight="1">
      <c r="A94" s="11"/>
      <c r="B94" s="11"/>
      <c r="C94" s="11"/>
      <c r="D94" s="11"/>
      <c r="E94" s="11"/>
    </row>
    <row r="95" spans="1:5" ht="15" customHeight="1">
      <c r="A95" s="11"/>
      <c r="B95" s="11"/>
      <c r="C95" s="11"/>
      <c r="D95" s="11"/>
      <c r="E95" s="11"/>
    </row>
    <row r="96" spans="1:5" ht="15" customHeight="1">
      <c r="A96" s="11"/>
      <c r="B96" s="11"/>
      <c r="C96" s="11"/>
      <c r="D96" s="11"/>
      <c r="E96" s="11"/>
    </row>
    <row r="97" spans="1:5" ht="15" customHeight="1">
      <c r="A97" s="11"/>
      <c r="B97" s="11"/>
      <c r="C97" s="11"/>
      <c r="D97" s="11"/>
      <c r="E97" s="11"/>
    </row>
    <row r="98" spans="1:5" ht="15" customHeight="1">
      <c r="A98" s="11"/>
      <c r="B98" s="11"/>
      <c r="C98" s="11"/>
      <c r="D98" s="11"/>
      <c r="E98" s="11"/>
    </row>
    <row r="99" spans="1:5" ht="15" customHeight="1">
      <c r="A99" s="11"/>
      <c r="B99" s="11"/>
      <c r="C99" s="11"/>
      <c r="D99" s="11"/>
      <c r="E99" s="11"/>
    </row>
    <row r="100" spans="1:5" ht="15" customHeight="1">
      <c r="A100" s="11"/>
      <c r="B100" s="11"/>
      <c r="C100" s="11"/>
      <c r="D100" s="11"/>
      <c r="E100" s="11"/>
    </row>
    <row r="101" spans="1:5" ht="15" customHeight="1">
      <c r="A101" s="11"/>
      <c r="B101" s="11"/>
      <c r="C101" s="11"/>
      <c r="D101" s="11"/>
      <c r="E101" s="11"/>
    </row>
    <row r="102" spans="1:5" ht="15" customHeight="1">
      <c r="A102" s="11"/>
      <c r="B102" s="11"/>
      <c r="C102" s="11"/>
      <c r="D102" s="11"/>
      <c r="E102" s="11"/>
    </row>
    <row r="103" spans="1:5" ht="15" customHeight="1">
      <c r="A103" s="11"/>
      <c r="B103" s="11"/>
      <c r="C103" s="11"/>
      <c r="D103" s="11"/>
      <c r="E103" s="11"/>
    </row>
    <row r="104" spans="1:5" ht="15" customHeight="1">
      <c r="A104" s="11"/>
      <c r="B104" s="11"/>
      <c r="C104" s="11"/>
      <c r="D104" s="11"/>
      <c r="E104" s="11"/>
    </row>
    <row r="105" spans="1:5" ht="15" customHeight="1">
      <c r="A105" s="11"/>
      <c r="B105" s="11"/>
      <c r="C105" s="11"/>
      <c r="D105" s="11"/>
      <c r="E105" s="11"/>
    </row>
    <row r="106" spans="1:5" ht="15" customHeight="1">
      <c r="A106" s="11"/>
      <c r="B106" s="11"/>
      <c r="C106" s="11"/>
      <c r="D106" s="11"/>
      <c r="E106" s="11"/>
    </row>
    <row r="107" spans="1:5" ht="15" customHeight="1">
      <c r="A107" s="11"/>
      <c r="B107" s="11"/>
      <c r="C107" s="11"/>
      <c r="D107" s="11"/>
      <c r="E107" s="11"/>
    </row>
    <row r="108" spans="1:5" ht="15" customHeight="1">
      <c r="A108" s="11"/>
      <c r="B108" s="11"/>
      <c r="C108" s="11"/>
      <c r="D108" s="11"/>
      <c r="E108" s="11"/>
    </row>
    <row r="109" spans="1:5" ht="15" customHeight="1">
      <c r="A109" s="11"/>
      <c r="B109" s="11"/>
      <c r="C109" s="11"/>
      <c r="D109" s="11"/>
      <c r="E109" s="11"/>
    </row>
    <row r="110" spans="1:5" ht="15" customHeight="1">
      <c r="A110" s="11"/>
      <c r="B110" s="11"/>
      <c r="C110" s="11"/>
      <c r="D110" s="11"/>
      <c r="E110" s="11"/>
    </row>
    <row r="111" spans="1:5" ht="15" customHeight="1">
      <c r="A111" s="11"/>
      <c r="B111" s="11"/>
      <c r="C111" s="11"/>
      <c r="D111" s="11"/>
      <c r="E111" s="11"/>
    </row>
    <row r="112" spans="1:5" ht="15" customHeight="1">
      <c r="A112" s="11"/>
      <c r="B112" s="11"/>
      <c r="C112" s="11"/>
      <c r="D112" s="11"/>
      <c r="E112" s="11"/>
    </row>
    <row r="113" spans="1:5" ht="15" customHeight="1">
      <c r="A113" s="11"/>
      <c r="B113" s="11"/>
      <c r="C113" s="11"/>
      <c r="D113" s="11"/>
      <c r="E113" s="11"/>
    </row>
    <row r="114" spans="1:5" ht="15" customHeight="1">
      <c r="A114" s="11"/>
      <c r="B114" s="11"/>
      <c r="C114" s="11"/>
      <c r="D114" s="11"/>
      <c r="E114" s="11"/>
    </row>
    <row r="115" spans="1:5" ht="15" customHeight="1">
      <c r="A115" s="11"/>
      <c r="B115" s="11"/>
      <c r="C115" s="11"/>
      <c r="D115" s="11"/>
      <c r="E115" s="11"/>
    </row>
    <row r="116" spans="1:5" ht="15" customHeight="1">
      <c r="A116" s="11"/>
      <c r="B116" s="11"/>
      <c r="C116" s="11"/>
      <c r="D116" s="11"/>
      <c r="E116" s="11"/>
    </row>
    <row r="117" spans="1:5" ht="15" customHeight="1">
      <c r="A117" s="11"/>
      <c r="B117" s="11"/>
      <c r="C117" s="11"/>
      <c r="D117" s="11"/>
      <c r="E117" s="11"/>
    </row>
    <row r="118" spans="1:5" ht="15" customHeight="1">
      <c r="A118" s="11"/>
      <c r="B118" s="11"/>
      <c r="C118" s="11"/>
      <c r="D118" s="11"/>
      <c r="E118" s="11"/>
    </row>
    <row r="119" spans="1:5" ht="15" customHeight="1">
      <c r="A119" s="11"/>
      <c r="B119" s="11"/>
      <c r="C119" s="11"/>
      <c r="D119" s="11"/>
      <c r="E119" s="11"/>
    </row>
    <row r="120" spans="1:5" ht="15" customHeight="1">
      <c r="A120" s="11"/>
      <c r="B120" s="11"/>
      <c r="C120" s="11"/>
      <c r="D120" s="11"/>
      <c r="E120" s="11"/>
    </row>
    <row r="121" spans="1:5" ht="15" customHeight="1">
      <c r="A121" s="11"/>
      <c r="B121" s="11"/>
      <c r="C121" s="11"/>
      <c r="D121" s="11"/>
      <c r="E121" s="11"/>
    </row>
    <row r="122" spans="1:5" ht="15" customHeight="1">
      <c r="A122" s="11"/>
      <c r="B122" s="11"/>
      <c r="C122" s="11"/>
      <c r="D122" s="11"/>
      <c r="E122" s="11"/>
    </row>
    <row r="123" spans="1:5" ht="15" customHeight="1">
      <c r="A123" s="11"/>
      <c r="B123" s="11"/>
      <c r="C123" s="11"/>
      <c r="D123" s="11"/>
      <c r="E123" s="11"/>
    </row>
    <row r="124" spans="1:5" ht="15" customHeight="1">
      <c r="A124" s="11"/>
      <c r="B124" s="11"/>
      <c r="C124" s="11"/>
      <c r="D124" s="11"/>
      <c r="E124" s="11"/>
    </row>
    <row r="125" spans="1:5" ht="15" customHeight="1">
      <c r="A125" s="11"/>
      <c r="B125" s="11"/>
      <c r="C125" s="11"/>
      <c r="D125" s="11"/>
      <c r="E125" s="11"/>
    </row>
    <row r="126" spans="1:5" ht="15" customHeight="1">
      <c r="A126" s="11"/>
      <c r="B126" s="11"/>
      <c r="C126" s="11"/>
      <c r="D126" s="11"/>
      <c r="E126" s="11"/>
    </row>
    <row r="127" spans="1:5" ht="15" customHeight="1">
      <c r="A127" s="11"/>
      <c r="B127" s="11"/>
      <c r="C127" s="11"/>
      <c r="D127" s="11"/>
      <c r="E127" s="11"/>
    </row>
    <row r="128" spans="1:5" ht="15" customHeight="1">
      <c r="A128" s="11"/>
      <c r="B128" s="11"/>
      <c r="C128" s="11"/>
      <c r="D128" s="11"/>
      <c r="E128" s="11"/>
    </row>
    <row r="129" spans="1:5" ht="15" customHeight="1">
      <c r="A129" s="11"/>
      <c r="B129" s="11"/>
      <c r="C129" s="11"/>
      <c r="D129" s="11"/>
      <c r="E129" s="11"/>
    </row>
    <row r="130" spans="1:5" ht="15" customHeight="1">
      <c r="A130" s="11"/>
      <c r="B130" s="11"/>
      <c r="C130" s="11"/>
      <c r="D130" s="11"/>
      <c r="E130" s="11"/>
    </row>
    <row r="131" spans="1:5" ht="15" customHeight="1">
      <c r="A131" s="11"/>
      <c r="B131" s="11"/>
      <c r="C131" s="11"/>
      <c r="D131" s="11"/>
      <c r="E131" s="11"/>
    </row>
    <row r="132" spans="1:5" ht="15" customHeight="1">
      <c r="A132" s="11"/>
      <c r="B132" s="11"/>
      <c r="C132" s="11"/>
      <c r="D132" s="11"/>
      <c r="E132" s="11"/>
    </row>
    <row r="133" spans="1:5" ht="15" customHeight="1">
      <c r="A133" s="11"/>
      <c r="B133" s="11"/>
      <c r="C133" s="11"/>
      <c r="D133" s="11"/>
      <c r="E133" s="11"/>
    </row>
    <row r="134" spans="1:5" ht="15" customHeight="1">
      <c r="A134" s="11"/>
      <c r="B134" s="11"/>
      <c r="C134" s="11"/>
      <c r="D134" s="11"/>
      <c r="E134" s="11"/>
    </row>
    <row r="135" spans="1:5" ht="15" customHeight="1">
      <c r="A135" s="11"/>
      <c r="B135" s="11"/>
      <c r="C135" s="11"/>
      <c r="D135" s="11"/>
      <c r="E135" s="11"/>
    </row>
    <row r="136" spans="1:5" ht="15" customHeight="1">
      <c r="A136" s="11"/>
      <c r="B136" s="11"/>
      <c r="C136" s="11"/>
      <c r="D136" s="11"/>
      <c r="E136" s="11"/>
    </row>
    <row r="137" spans="1:5" ht="15" customHeight="1">
      <c r="A137" s="11"/>
      <c r="B137" s="11"/>
      <c r="C137" s="11"/>
      <c r="D137" s="11"/>
      <c r="E137" s="11"/>
    </row>
    <row r="138" spans="1:5" ht="15" customHeight="1">
      <c r="A138" s="11"/>
      <c r="B138" s="11"/>
      <c r="C138" s="11"/>
      <c r="D138" s="11"/>
      <c r="E138" s="11"/>
    </row>
    <row r="139" spans="1:5" ht="15" customHeight="1">
      <c r="A139" s="11"/>
      <c r="B139" s="11"/>
      <c r="C139" s="11"/>
      <c r="D139" s="11"/>
      <c r="E139" s="11"/>
    </row>
    <row r="140" spans="1:5" ht="15" customHeight="1">
      <c r="A140" s="11"/>
      <c r="B140" s="11"/>
      <c r="C140" s="11"/>
      <c r="D140" s="11"/>
      <c r="E140" s="11"/>
    </row>
    <row r="141" spans="1:5" ht="15" customHeight="1">
      <c r="A141" s="11"/>
      <c r="B141" s="11"/>
      <c r="C141" s="11"/>
      <c r="D141" s="11"/>
      <c r="E141" s="11"/>
    </row>
    <row r="142" spans="1:5" ht="15" customHeight="1">
      <c r="A142" s="11"/>
      <c r="B142" s="11"/>
      <c r="C142" s="11"/>
      <c r="D142" s="11"/>
      <c r="E142" s="11"/>
    </row>
    <row r="143" spans="1:5" ht="15" customHeight="1">
      <c r="A143" s="11"/>
      <c r="B143" s="11"/>
      <c r="C143" s="11"/>
      <c r="D143" s="11"/>
      <c r="E143" s="11"/>
    </row>
    <row r="144" spans="1:5" ht="15" customHeight="1">
      <c r="A144" s="11"/>
      <c r="B144" s="11"/>
      <c r="C144" s="11"/>
      <c r="D144" s="11"/>
      <c r="E144" s="11"/>
    </row>
    <row r="145" spans="1:5" ht="15" customHeight="1">
      <c r="A145" s="11"/>
      <c r="B145" s="11"/>
      <c r="C145" s="11"/>
      <c r="D145" s="11"/>
      <c r="E145" s="11"/>
    </row>
    <row r="146" spans="1:5" ht="15" customHeight="1">
      <c r="A146" s="11"/>
      <c r="B146" s="11"/>
      <c r="C146" s="11"/>
      <c r="D146" s="11"/>
      <c r="E146" s="11"/>
    </row>
    <row r="147" spans="1:5" ht="15" customHeight="1">
      <c r="A147" s="11"/>
      <c r="B147" s="11"/>
      <c r="C147" s="11"/>
      <c r="D147" s="11"/>
      <c r="E147" s="11"/>
    </row>
    <row r="148" spans="1:5" ht="15" customHeight="1">
      <c r="A148" s="11"/>
      <c r="B148" s="11"/>
      <c r="C148" s="11"/>
      <c r="D148" s="11"/>
      <c r="E148" s="11"/>
    </row>
    <row r="149" spans="1:5" ht="15" customHeight="1">
      <c r="A149" s="11"/>
      <c r="B149" s="11"/>
      <c r="C149" s="11"/>
      <c r="D149" s="11"/>
      <c r="E149" s="11"/>
    </row>
    <row r="150" spans="1:5" ht="15" customHeight="1">
      <c r="A150" s="11"/>
      <c r="B150" s="11"/>
      <c r="C150" s="11"/>
      <c r="D150" s="11"/>
      <c r="E150" s="11"/>
    </row>
    <row r="151" spans="1:5" ht="15" customHeight="1">
      <c r="A151" s="11"/>
      <c r="B151" s="11"/>
      <c r="C151" s="11"/>
      <c r="D151" s="11"/>
      <c r="E151" s="11"/>
    </row>
    <row r="152" spans="1:5" ht="15" customHeight="1">
      <c r="A152" s="11"/>
      <c r="B152" s="11"/>
      <c r="C152" s="11"/>
      <c r="D152" s="11"/>
      <c r="E152" s="11"/>
    </row>
  </sheetData>
  <sheetProtection/>
  <mergeCells count="9">
    <mergeCell ref="A2:C3"/>
    <mergeCell ref="A80:C80"/>
    <mergeCell ref="A29:C30"/>
    <mergeCell ref="A56:C57"/>
    <mergeCell ref="A77:C77"/>
    <mergeCell ref="A26:C26"/>
    <mergeCell ref="A23:C23"/>
    <mergeCell ref="A53:C53"/>
    <mergeCell ref="A50:C50"/>
  </mergeCells>
  <printOptions/>
  <pageMargins left="0.96" right="0" top="0.984251968503937" bottom="0.3937007874015748" header="0.5118110236220472" footer="0.5118110236220472"/>
  <pageSetup fitToHeight="0" fitToWidth="1" horizontalDpi="600" verticalDpi="600" orientation="landscape" paperSize="8" r:id="rId1"/>
  <headerFooter alignWithMargins="0">
    <oddHeader>&amp;C&amp;A</oddHead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showGridLines="0" zoomScale="110" zoomScaleNormal="11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00390625" defaultRowHeight="13.5"/>
  <cols>
    <col min="1" max="2" width="8.75390625" style="2" customWidth="1"/>
    <col min="3" max="3" width="5.75390625" style="2" customWidth="1"/>
    <col min="4" max="26" width="12.75390625" style="2" customWidth="1"/>
    <col min="27" max="28" width="7.125" style="2" customWidth="1"/>
    <col min="29" max="16384" width="9.00390625" style="2" customWidth="1"/>
  </cols>
  <sheetData>
    <row r="1" spans="1:23" ht="15" customHeight="1">
      <c r="A1" s="277" t="s">
        <v>6</v>
      </c>
      <c r="I1" s="3"/>
      <c r="K1" s="3"/>
      <c r="L1" s="3"/>
      <c r="M1" s="3" t="s">
        <v>192</v>
      </c>
      <c r="W1" s="3"/>
    </row>
    <row r="2" spans="1:13" ht="15" customHeight="1">
      <c r="A2" s="348" t="s">
        <v>27</v>
      </c>
      <c r="B2" s="349"/>
      <c r="C2" s="350"/>
      <c r="D2" s="149">
        <v>2011</v>
      </c>
      <c r="E2" s="149">
        <v>2012</v>
      </c>
      <c r="F2" s="149">
        <v>2013</v>
      </c>
      <c r="G2" s="149">
        <v>2014</v>
      </c>
      <c r="H2" s="149">
        <v>2015</v>
      </c>
      <c r="I2" s="149">
        <v>2016</v>
      </c>
      <c r="J2" s="149">
        <v>2017</v>
      </c>
      <c r="K2" s="149">
        <v>2018</v>
      </c>
      <c r="L2" s="162">
        <v>2019</v>
      </c>
      <c r="M2" s="162">
        <v>2020</v>
      </c>
    </row>
    <row r="3" spans="1:13" ht="15" customHeight="1">
      <c r="A3" s="351"/>
      <c r="B3" s="352"/>
      <c r="C3" s="353"/>
      <c r="D3" s="161">
        <v>23</v>
      </c>
      <c r="E3" s="161">
        <v>24</v>
      </c>
      <c r="F3" s="161">
        <v>25</v>
      </c>
      <c r="G3" s="161">
        <v>26</v>
      </c>
      <c r="H3" s="161">
        <v>27</v>
      </c>
      <c r="I3" s="161">
        <v>28</v>
      </c>
      <c r="J3" s="161">
        <v>29</v>
      </c>
      <c r="K3" s="161">
        <v>30</v>
      </c>
      <c r="L3" s="163" t="s">
        <v>402</v>
      </c>
      <c r="M3" s="163" t="s">
        <v>409</v>
      </c>
    </row>
    <row r="4" spans="1:13" ht="15" customHeight="1">
      <c r="A4" s="345" t="s">
        <v>63</v>
      </c>
      <c r="B4" s="346"/>
      <c r="C4" s="347"/>
      <c r="D4" s="179">
        <v>313284744</v>
      </c>
      <c r="E4" s="179">
        <v>309800197</v>
      </c>
      <c r="F4" s="179">
        <v>304601698</v>
      </c>
      <c r="G4" s="179">
        <v>311813127</v>
      </c>
      <c r="H4" s="179">
        <v>308505540</v>
      </c>
      <c r="I4" s="179">
        <v>309149208</v>
      </c>
      <c r="J4" s="179">
        <v>314472750</v>
      </c>
      <c r="K4" s="179">
        <v>318108522</v>
      </c>
      <c r="L4" s="180">
        <v>324993094</v>
      </c>
      <c r="M4" s="180">
        <v>319151611</v>
      </c>
    </row>
    <row r="5" spans="1:13" ht="15" customHeight="1">
      <c r="A5" s="336" t="s">
        <v>28</v>
      </c>
      <c r="B5" s="337"/>
      <c r="C5" s="338"/>
      <c r="D5" s="184">
        <v>267665198</v>
      </c>
      <c r="E5" s="184">
        <v>263947664</v>
      </c>
      <c r="F5" s="184">
        <v>258850718</v>
      </c>
      <c r="G5" s="184">
        <v>265770603</v>
      </c>
      <c r="H5" s="184">
        <v>261485003</v>
      </c>
      <c r="I5" s="184">
        <v>261906516</v>
      </c>
      <c r="J5" s="184">
        <v>266683772</v>
      </c>
      <c r="K5" s="184">
        <v>270193035</v>
      </c>
      <c r="L5" s="185">
        <v>276464599</v>
      </c>
      <c r="M5" s="185">
        <v>271009411</v>
      </c>
    </row>
    <row r="6" spans="1:13" ht="15" customHeight="1">
      <c r="A6" s="336" t="s">
        <v>69</v>
      </c>
      <c r="B6" s="337"/>
      <c r="C6" s="338"/>
      <c r="D6" s="184">
        <v>42174358</v>
      </c>
      <c r="E6" s="184">
        <v>41811436</v>
      </c>
      <c r="F6" s="184">
        <v>41993810</v>
      </c>
      <c r="G6" s="184">
        <v>42234652</v>
      </c>
      <c r="H6" s="184">
        <v>42837993</v>
      </c>
      <c r="I6" s="184">
        <v>43015003</v>
      </c>
      <c r="J6" s="184">
        <v>44256493</v>
      </c>
      <c r="K6" s="184">
        <v>44188009</v>
      </c>
      <c r="L6" s="185">
        <v>44415139</v>
      </c>
      <c r="M6" s="185">
        <v>44061587</v>
      </c>
    </row>
    <row r="7" spans="1:13" ht="15" customHeight="1">
      <c r="A7" s="330" t="s">
        <v>70</v>
      </c>
      <c r="B7" s="331"/>
      <c r="C7" s="332"/>
      <c r="D7" s="189">
        <v>3445188</v>
      </c>
      <c r="E7" s="189">
        <v>4041097</v>
      </c>
      <c r="F7" s="189">
        <v>3757170</v>
      </c>
      <c r="G7" s="189">
        <v>3807872</v>
      </c>
      <c r="H7" s="189">
        <v>4182544</v>
      </c>
      <c r="I7" s="189">
        <v>4227689</v>
      </c>
      <c r="J7" s="189">
        <v>3532485</v>
      </c>
      <c r="K7" s="189">
        <v>3727478</v>
      </c>
      <c r="L7" s="190">
        <v>4113356</v>
      </c>
      <c r="M7" s="190">
        <v>4080613</v>
      </c>
    </row>
    <row r="8" spans="1:13" ht="15" customHeight="1">
      <c r="A8" s="345" t="s">
        <v>228</v>
      </c>
      <c r="B8" s="346"/>
      <c r="C8" s="347"/>
      <c r="D8" s="179">
        <v>20442928</v>
      </c>
      <c r="E8" s="179">
        <v>19307316</v>
      </c>
      <c r="F8" s="179">
        <v>19555042</v>
      </c>
      <c r="G8" s="179">
        <v>19717816</v>
      </c>
      <c r="H8" s="179">
        <v>20791433</v>
      </c>
      <c r="I8" s="179">
        <v>20108958</v>
      </c>
      <c r="J8" s="179">
        <v>20373408</v>
      </c>
      <c r="K8" s="179">
        <v>21808836</v>
      </c>
      <c r="L8" s="180">
        <v>20628762</v>
      </c>
      <c r="M8" s="180">
        <v>18971258</v>
      </c>
    </row>
    <row r="9" spans="1:13" ht="15" customHeight="1">
      <c r="A9" s="336" t="s">
        <v>30</v>
      </c>
      <c r="B9" s="337"/>
      <c r="C9" s="338"/>
      <c r="D9" s="184">
        <v>-2503471</v>
      </c>
      <c r="E9" s="184">
        <v>-2298889</v>
      </c>
      <c r="F9" s="184">
        <v>-2054097</v>
      </c>
      <c r="G9" s="184">
        <v>-1640461</v>
      </c>
      <c r="H9" s="184">
        <v>-1118391</v>
      </c>
      <c r="I9" s="184">
        <v>-836553</v>
      </c>
      <c r="J9" s="184">
        <v>-519672</v>
      </c>
      <c r="K9" s="184">
        <v>-7708</v>
      </c>
      <c r="L9" s="185">
        <v>163850</v>
      </c>
      <c r="M9" s="185">
        <v>72050</v>
      </c>
    </row>
    <row r="10" spans="1:13" ht="15" customHeight="1">
      <c r="A10" s="336" t="s">
        <v>71</v>
      </c>
      <c r="B10" s="337"/>
      <c r="C10" s="338"/>
      <c r="D10" s="184">
        <v>22554724</v>
      </c>
      <c r="E10" s="184">
        <v>21236268</v>
      </c>
      <c r="F10" s="184">
        <v>21225662</v>
      </c>
      <c r="G10" s="184">
        <v>20966830</v>
      </c>
      <c r="H10" s="184">
        <v>21538612</v>
      </c>
      <c r="I10" s="184">
        <v>20563427</v>
      </c>
      <c r="J10" s="184">
        <v>20458764</v>
      </c>
      <c r="K10" s="184">
        <v>21355575</v>
      </c>
      <c r="L10" s="185">
        <v>20052790</v>
      </c>
      <c r="M10" s="185">
        <v>18493075</v>
      </c>
    </row>
    <row r="11" spans="1:13" ht="15" customHeight="1">
      <c r="A11" s="330" t="s">
        <v>72</v>
      </c>
      <c r="B11" s="331"/>
      <c r="C11" s="332"/>
      <c r="D11" s="189">
        <v>391675</v>
      </c>
      <c r="E11" s="189">
        <v>369937</v>
      </c>
      <c r="F11" s="189">
        <v>383477</v>
      </c>
      <c r="G11" s="189">
        <v>391447</v>
      </c>
      <c r="H11" s="189">
        <v>371212</v>
      </c>
      <c r="I11" s="189">
        <v>382084</v>
      </c>
      <c r="J11" s="189">
        <v>434316</v>
      </c>
      <c r="K11" s="189">
        <v>460969</v>
      </c>
      <c r="L11" s="190">
        <v>412122</v>
      </c>
      <c r="M11" s="190">
        <v>406133</v>
      </c>
    </row>
    <row r="12" spans="1:13" ht="15" customHeight="1">
      <c r="A12" s="345" t="s">
        <v>31</v>
      </c>
      <c r="B12" s="346"/>
      <c r="C12" s="347"/>
      <c r="D12" s="179">
        <v>102538018</v>
      </c>
      <c r="E12" s="179">
        <v>102713988</v>
      </c>
      <c r="F12" s="179">
        <v>120955585</v>
      </c>
      <c r="G12" s="179">
        <v>112772485</v>
      </c>
      <c r="H12" s="179">
        <v>126935073</v>
      </c>
      <c r="I12" s="179">
        <v>118795093</v>
      </c>
      <c r="J12" s="179">
        <v>117847955</v>
      </c>
      <c r="K12" s="179">
        <v>109686612</v>
      </c>
      <c r="L12" s="180">
        <v>104454061</v>
      </c>
      <c r="M12" s="180">
        <v>78952841</v>
      </c>
    </row>
    <row r="13" spans="1:13" ht="15" customHeight="1">
      <c r="A13" s="342" t="s">
        <v>32</v>
      </c>
      <c r="B13" s="343"/>
      <c r="C13" s="344"/>
      <c r="D13" s="184">
        <v>65840557</v>
      </c>
      <c r="E13" s="184">
        <v>66639903</v>
      </c>
      <c r="F13" s="184">
        <v>82215192</v>
      </c>
      <c r="G13" s="184">
        <v>76226108</v>
      </c>
      <c r="H13" s="184">
        <v>85570273</v>
      </c>
      <c r="I13" s="184">
        <v>81580257</v>
      </c>
      <c r="J13" s="184">
        <v>79179477</v>
      </c>
      <c r="K13" s="184">
        <v>74426157</v>
      </c>
      <c r="L13" s="185">
        <v>69690405</v>
      </c>
      <c r="M13" s="185">
        <v>46484228</v>
      </c>
    </row>
    <row r="14" spans="1:13" ht="15" customHeight="1">
      <c r="A14" s="336" t="s">
        <v>33</v>
      </c>
      <c r="B14" s="337"/>
      <c r="C14" s="338"/>
      <c r="D14" s="184">
        <v>-2671767</v>
      </c>
      <c r="E14" s="184">
        <v>-2243234</v>
      </c>
      <c r="F14" s="184">
        <v>-2137967</v>
      </c>
      <c r="G14" s="184">
        <v>-3124715</v>
      </c>
      <c r="H14" s="184">
        <v>-2273659</v>
      </c>
      <c r="I14" s="184">
        <v>-3254117</v>
      </c>
      <c r="J14" s="184">
        <v>-2948137</v>
      </c>
      <c r="K14" s="184">
        <v>-2799175</v>
      </c>
      <c r="L14" s="185">
        <v>-3296693</v>
      </c>
      <c r="M14" s="185">
        <v>-5530451</v>
      </c>
    </row>
    <row r="15" spans="1:13" ht="15" customHeight="1">
      <c r="A15" s="354" t="s">
        <v>34</v>
      </c>
      <c r="B15" s="355"/>
      <c r="C15" s="356"/>
      <c r="D15" s="204">
        <v>39369228</v>
      </c>
      <c r="E15" s="204">
        <v>38317319</v>
      </c>
      <c r="F15" s="204">
        <v>40878360</v>
      </c>
      <c r="G15" s="204">
        <v>39671092</v>
      </c>
      <c r="H15" s="204">
        <v>43638459</v>
      </c>
      <c r="I15" s="204">
        <v>40468953</v>
      </c>
      <c r="J15" s="204">
        <v>41616615</v>
      </c>
      <c r="K15" s="204">
        <v>38059630</v>
      </c>
      <c r="L15" s="205">
        <v>38060349</v>
      </c>
      <c r="M15" s="205">
        <v>37999064</v>
      </c>
    </row>
    <row r="16" spans="1:13" ht="15" customHeight="1">
      <c r="A16" s="327" t="s">
        <v>35</v>
      </c>
      <c r="B16" s="328"/>
      <c r="C16" s="329"/>
      <c r="D16" s="206">
        <v>4025566</v>
      </c>
      <c r="E16" s="206">
        <v>3886031</v>
      </c>
      <c r="F16" s="206">
        <v>3954635</v>
      </c>
      <c r="G16" s="206">
        <v>4662693</v>
      </c>
      <c r="H16" s="206">
        <v>5916632</v>
      </c>
      <c r="I16" s="206">
        <v>5162070</v>
      </c>
      <c r="J16" s="206">
        <v>6262818</v>
      </c>
      <c r="K16" s="206">
        <v>4802943</v>
      </c>
      <c r="L16" s="207">
        <v>5758722</v>
      </c>
      <c r="M16" s="207">
        <v>5175057</v>
      </c>
    </row>
    <row r="17" spans="1:13" ht="15" customHeight="1">
      <c r="A17" s="327" t="s">
        <v>36</v>
      </c>
      <c r="B17" s="328"/>
      <c r="C17" s="329"/>
      <c r="D17" s="206">
        <v>14202755</v>
      </c>
      <c r="E17" s="206">
        <v>13170366</v>
      </c>
      <c r="F17" s="206">
        <v>16114831</v>
      </c>
      <c r="G17" s="206">
        <v>14997965</v>
      </c>
      <c r="H17" s="206">
        <v>17866263</v>
      </c>
      <c r="I17" s="206">
        <v>15703611</v>
      </c>
      <c r="J17" s="206">
        <v>16061525</v>
      </c>
      <c r="K17" s="206">
        <v>14357350</v>
      </c>
      <c r="L17" s="207">
        <v>13427036</v>
      </c>
      <c r="M17" s="207">
        <v>13775603</v>
      </c>
    </row>
    <row r="18" spans="1:13" ht="15" customHeight="1" thickBot="1">
      <c r="A18" s="339" t="s">
        <v>73</v>
      </c>
      <c r="B18" s="340"/>
      <c r="C18" s="341"/>
      <c r="D18" s="208">
        <v>21140907</v>
      </c>
      <c r="E18" s="208">
        <v>21260922</v>
      </c>
      <c r="F18" s="208">
        <v>20808894</v>
      </c>
      <c r="G18" s="208">
        <v>20010434</v>
      </c>
      <c r="H18" s="208">
        <v>19855564</v>
      </c>
      <c r="I18" s="208">
        <v>19603272</v>
      </c>
      <c r="J18" s="208">
        <v>19292272</v>
      </c>
      <c r="K18" s="208">
        <v>18899337</v>
      </c>
      <c r="L18" s="209">
        <v>18874591</v>
      </c>
      <c r="M18" s="209">
        <v>19048404</v>
      </c>
    </row>
    <row r="19" spans="1:13" ht="15" customHeight="1" thickTop="1">
      <c r="A19" s="333" t="s">
        <v>38</v>
      </c>
      <c r="B19" s="334"/>
      <c r="C19" s="335"/>
      <c r="D19" s="164">
        <v>436265690</v>
      </c>
      <c r="E19" s="164">
        <v>431821501</v>
      </c>
      <c r="F19" s="164">
        <v>445112325</v>
      </c>
      <c r="G19" s="164">
        <v>444303428</v>
      </c>
      <c r="H19" s="164">
        <v>456232046</v>
      </c>
      <c r="I19" s="164">
        <v>448053259</v>
      </c>
      <c r="J19" s="164">
        <v>452694113</v>
      </c>
      <c r="K19" s="164">
        <v>449603970</v>
      </c>
      <c r="L19" s="165">
        <v>450075917</v>
      </c>
      <c r="M19" s="165">
        <v>417075710</v>
      </c>
    </row>
    <row r="20" ht="15" customHeight="1"/>
    <row r="21" spans="1:23" ht="15" customHeight="1">
      <c r="A21" s="277" t="s">
        <v>379</v>
      </c>
      <c r="E21" s="3"/>
      <c r="L21" s="3"/>
      <c r="M21" s="3" t="s">
        <v>25</v>
      </c>
      <c r="W21" s="3"/>
    </row>
    <row r="22" spans="1:13" ht="13.5" customHeight="1">
      <c r="A22" s="348" t="s">
        <v>39</v>
      </c>
      <c r="B22" s="349"/>
      <c r="C22" s="350"/>
      <c r="D22" s="149">
        <v>2011</v>
      </c>
      <c r="E22" s="149">
        <v>2012</v>
      </c>
      <c r="F22" s="149">
        <v>2013</v>
      </c>
      <c r="G22" s="149">
        <v>2014</v>
      </c>
      <c r="H22" s="149">
        <v>2015</v>
      </c>
      <c r="I22" s="149">
        <v>2016</v>
      </c>
      <c r="J22" s="149">
        <v>2017</v>
      </c>
      <c r="K22" s="149">
        <v>2018</v>
      </c>
      <c r="L22" s="162">
        <v>2019</v>
      </c>
      <c r="M22" s="162">
        <v>2020</v>
      </c>
    </row>
    <row r="23" spans="1:13" ht="13.5" customHeight="1">
      <c r="A23" s="351"/>
      <c r="B23" s="352"/>
      <c r="C23" s="353"/>
      <c r="D23" s="161">
        <v>23</v>
      </c>
      <c r="E23" s="161">
        <v>24</v>
      </c>
      <c r="F23" s="161">
        <v>25</v>
      </c>
      <c r="G23" s="161">
        <v>26</v>
      </c>
      <c r="H23" s="161">
        <v>27</v>
      </c>
      <c r="I23" s="161">
        <v>28</v>
      </c>
      <c r="J23" s="161">
        <v>29</v>
      </c>
      <c r="K23" s="161">
        <v>30</v>
      </c>
      <c r="L23" s="163" t="s">
        <v>402</v>
      </c>
      <c r="M23" s="163" t="s">
        <v>409</v>
      </c>
    </row>
    <row r="24" spans="1:13" ht="15" customHeight="1">
      <c r="A24" s="325" t="s">
        <v>63</v>
      </c>
      <c r="B24" s="325"/>
      <c r="C24" s="325"/>
      <c r="D24" s="191" t="s">
        <v>377</v>
      </c>
      <c r="E24" s="192">
        <f>(E4-D4)/ABS(D4)*100</f>
        <v>-1.1122619491487271</v>
      </c>
      <c r="F24" s="192">
        <f aca="true" t="shared" si="0" ref="F24:M24">(F4-E4)/ABS(E4)*100</f>
        <v>-1.6780166863483306</v>
      </c>
      <c r="G24" s="192">
        <f t="shared" si="0"/>
        <v>2.367494681529976</v>
      </c>
      <c r="H24" s="192">
        <f t="shared" si="0"/>
        <v>-1.0607593823335089</v>
      </c>
      <c r="I24" s="192">
        <f t="shared" si="0"/>
        <v>0.20864066168795542</v>
      </c>
      <c r="J24" s="211">
        <f t="shared" si="0"/>
        <v>1.7219976187032637</v>
      </c>
      <c r="K24" s="211">
        <f t="shared" si="0"/>
        <v>1.1561485057131342</v>
      </c>
      <c r="L24" s="192">
        <f t="shared" si="0"/>
        <v>2.1642211773251394</v>
      </c>
      <c r="M24" s="192">
        <f t="shared" si="0"/>
        <v>-1.797417578356296</v>
      </c>
    </row>
    <row r="25" spans="1:13" ht="15" customHeight="1">
      <c r="A25" s="326" t="s">
        <v>28</v>
      </c>
      <c r="B25" s="326"/>
      <c r="C25" s="326"/>
      <c r="D25" s="193" t="s">
        <v>377</v>
      </c>
      <c r="E25" s="194">
        <f aca="true" t="shared" si="1" ref="E25:M39">(E5-D5)/ABS(D5)*100</f>
        <v>-1.3888746194042008</v>
      </c>
      <c r="F25" s="194">
        <f t="shared" si="1"/>
        <v>-1.931044178515632</v>
      </c>
      <c r="G25" s="194">
        <f t="shared" si="1"/>
        <v>2.673311108992172</v>
      </c>
      <c r="H25" s="194">
        <f t="shared" si="1"/>
        <v>-1.6125184469706004</v>
      </c>
      <c r="I25" s="194">
        <f t="shared" si="1"/>
        <v>0.16119968455705277</v>
      </c>
      <c r="J25" s="212">
        <f t="shared" si="1"/>
        <v>1.8240309836353976</v>
      </c>
      <c r="K25" s="212">
        <f t="shared" si="1"/>
        <v>1.3158892172861572</v>
      </c>
      <c r="L25" s="194">
        <f t="shared" si="1"/>
        <v>2.3211419939081703</v>
      </c>
      <c r="M25" s="194">
        <f t="shared" si="1"/>
        <v>-1.973195852102569</v>
      </c>
    </row>
    <row r="26" spans="1:13" ht="15" customHeight="1">
      <c r="A26" s="326" t="s">
        <v>69</v>
      </c>
      <c r="B26" s="326"/>
      <c r="C26" s="326"/>
      <c r="D26" s="193" t="s">
        <v>377</v>
      </c>
      <c r="E26" s="194">
        <f t="shared" si="1"/>
        <v>-0.8605276220209447</v>
      </c>
      <c r="F26" s="194">
        <f t="shared" si="1"/>
        <v>0.43618210099265664</v>
      </c>
      <c r="G26" s="194">
        <f t="shared" si="1"/>
        <v>0.5735178589415916</v>
      </c>
      <c r="H26" s="194">
        <f t="shared" si="1"/>
        <v>1.4285449777116666</v>
      </c>
      <c r="I26" s="194">
        <f t="shared" si="1"/>
        <v>0.41320796704924995</v>
      </c>
      <c r="J26" s="212">
        <f t="shared" si="1"/>
        <v>2.8861790385089594</v>
      </c>
      <c r="K26" s="212">
        <f t="shared" si="1"/>
        <v>-0.15474339550583005</v>
      </c>
      <c r="L26" s="194">
        <f t="shared" si="1"/>
        <v>0.5140082233621343</v>
      </c>
      <c r="M26" s="194">
        <f t="shared" si="1"/>
        <v>-0.7960168716346919</v>
      </c>
    </row>
    <row r="27" spans="1:13" ht="15" customHeight="1">
      <c r="A27" s="324" t="s">
        <v>70</v>
      </c>
      <c r="B27" s="324"/>
      <c r="C27" s="324"/>
      <c r="D27" s="195" t="s">
        <v>377</v>
      </c>
      <c r="E27" s="196">
        <f t="shared" si="1"/>
        <v>17.296849983222977</v>
      </c>
      <c r="F27" s="196">
        <f t="shared" si="1"/>
        <v>-7.025988240321873</v>
      </c>
      <c r="G27" s="196">
        <f t="shared" si="1"/>
        <v>1.3494731406883371</v>
      </c>
      <c r="H27" s="196">
        <f t="shared" si="1"/>
        <v>9.839406366600558</v>
      </c>
      <c r="I27" s="196">
        <f t="shared" si="1"/>
        <v>1.0793670072568273</v>
      </c>
      <c r="J27" s="213">
        <f t="shared" si="1"/>
        <v>-16.44406672297797</v>
      </c>
      <c r="K27" s="213">
        <f t="shared" si="1"/>
        <v>5.51999513090643</v>
      </c>
      <c r="L27" s="196">
        <f t="shared" si="1"/>
        <v>10.35225425877765</v>
      </c>
      <c r="M27" s="196">
        <f t="shared" si="1"/>
        <v>-0.7960166832143875</v>
      </c>
    </row>
    <row r="28" spans="1:13" ht="15" customHeight="1">
      <c r="A28" s="325" t="s">
        <v>29</v>
      </c>
      <c r="B28" s="325"/>
      <c r="C28" s="325"/>
      <c r="D28" s="191" t="s">
        <v>377</v>
      </c>
      <c r="E28" s="192">
        <f t="shared" si="1"/>
        <v>-5.55503595179712</v>
      </c>
      <c r="F28" s="192">
        <f t="shared" si="1"/>
        <v>1.2830680349355654</v>
      </c>
      <c r="G28" s="192">
        <f t="shared" si="1"/>
        <v>0.8323889051222697</v>
      </c>
      <c r="H28" s="192">
        <f t="shared" si="1"/>
        <v>5.444908300189026</v>
      </c>
      <c r="I28" s="192">
        <f t="shared" si="1"/>
        <v>-3.282481779875394</v>
      </c>
      <c r="J28" s="211">
        <f t="shared" si="1"/>
        <v>1.3150855454569055</v>
      </c>
      <c r="K28" s="211">
        <f t="shared" si="1"/>
        <v>7.0455959061930145</v>
      </c>
      <c r="L28" s="192">
        <f t="shared" si="1"/>
        <v>-5.410990297694017</v>
      </c>
      <c r="M28" s="192">
        <f t="shared" si="1"/>
        <v>-8.034917461358079</v>
      </c>
    </row>
    <row r="29" spans="1:13" ht="15" customHeight="1">
      <c r="A29" s="326" t="s">
        <v>30</v>
      </c>
      <c r="B29" s="326"/>
      <c r="C29" s="326"/>
      <c r="D29" s="193" t="s">
        <v>377</v>
      </c>
      <c r="E29" s="194">
        <f t="shared" si="1"/>
        <v>8.171934086714007</v>
      </c>
      <c r="F29" s="194">
        <f t="shared" si="1"/>
        <v>10.648274014099854</v>
      </c>
      <c r="G29" s="194">
        <f t="shared" si="1"/>
        <v>20.137121080455305</v>
      </c>
      <c r="H29" s="194">
        <f t="shared" si="1"/>
        <v>31.824590770521212</v>
      </c>
      <c r="I29" s="194">
        <f t="shared" si="1"/>
        <v>25.200310088332255</v>
      </c>
      <c r="J29" s="212">
        <f t="shared" si="1"/>
        <v>37.8793692688927</v>
      </c>
      <c r="K29" s="212">
        <f t="shared" si="1"/>
        <v>98.51675672347173</v>
      </c>
      <c r="L29" s="194">
        <f t="shared" si="1"/>
        <v>2225.7135443694865</v>
      </c>
      <c r="M29" s="194">
        <f t="shared" si="1"/>
        <v>-56.02685382972231</v>
      </c>
    </row>
    <row r="30" spans="1:13" ht="15" customHeight="1">
      <c r="A30" s="326" t="s">
        <v>71</v>
      </c>
      <c r="B30" s="326"/>
      <c r="C30" s="326"/>
      <c r="D30" s="193" t="s">
        <v>377</v>
      </c>
      <c r="E30" s="194">
        <f t="shared" si="1"/>
        <v>-5.845586937796268</v>
      </c>
      <c r="F30" s="194">
        <f t="shared" si="1"/>
        <v>-0.049942861900217114</v>
      </c>
      <c r="G30" s="194">
        <f t="shared" si="1"/>
        <v>-1.2194295753885085</v>
      </c>
      <c r="H30" s="194">
        <f t="shared" si="1"/>
        <v>2.727078914647565</v>
      </c>
      <c r="I30" s="194">
        <f t="shared" si="1"/>
        <v>-4.527613014246229</v>
      </c>
      <c r="J30" s="212">
        <f t="shared" si="1"/>
        <v>-0.5089764463870735</v>
      </c>
      <c r="K30" s="212">
        <f t="shared" si="1"/>
        <v>4.383505279204551</v>
      </c>
      <c r="L30" s="194">
        <f t="shared" si="1"/>
        <v>-6.100444497514116</v>
      </c>
      <c r="M30" s="194">
        <f t="shared" si="1"/>
        <v>-7.778044850616797</v>
      </c>
    </row>
    <row r="31" spans="1:13" ht="15" customHeight="1">
      <c r="A31" s="324" t="s">
        <v>72</v>
      </c>
      <c r="B31" s="324"/>
      <c r="C31" s="324"/>
      <c r="D31" s="195" t="s">
        <v>377</v>
      </c>
      <c r="E31" s="196">
        <f t="shared" si="1"/>
        <v>-5.550009574264378</v>
      </c>
      <c r="F31" s="196">
        <f t="shared" si="1"/>
        <v>3.660082662723653</v>
      </c>
      <c r="G31" s="196">
        <f t="shared" si="1"/>
        <v>2.078351504783859</v>
      </c>
      <c r="H31" s="196">
        <f t="shared" si="1"/>
        <v>-5.169282176131124</v>
      </c>
      <c r="I31" s="196">
        <f t="shared" si="1"/>
        <v>2.928784629807226</v>
      </c>
      <c r="J31" s="213">
        <f t="shared" si="1"/>
        <v>13.670292396436388</v>
      </c>
      <c r="K31" s="213">
        <f t="shared" si="1"/>
        <v>6.136775987990311</v>
      </c>
      <c r="L31" s="196">
        <f t="shared" si="1"/>
        <v>-10.59659109397812</v>
      </c>
      <c r="M31" s="196">
        <f t="shared" si="1"/>
        <v>-1.4532104570976554</v>
      </c>
    </row>
    <row r="32" spans="1:13" ht="15" customHeight="1">
      <c r="A32" s="325" t="s">
        <v>31</v>
      </c>
      <c r="B32" s="325"/>
      <c r="C32" s="325"/>
      <c r="D32" s="191" t="s">
        <v>377</v>
      </c>
      <c r="E32" s="192">
        <f t="shared" si="1"/>
        <v>0.17161439574539075</v>
      </c>
      <c r="F32" s="192">
        <f t="shared" si="1"/>
        <v>17.75960349236951</v>
      </c>
      <c r="G32" s="192">
        <f t="shared" si="1"/>
        <v>-6.765375902237173</v>
      </c>
      <c r="H32" s="192">
        <f t="shared" si="1"/>
        <v>12.558549188660692</v>
      </c>
      <c r="I32" s="192">
        <f t="shared" si="1"/>
        <v>-6.412711481246794</v>
      </c>
      <c r="J32" s="211">
        <f t="shared" si="1"/>
        <v>-0.7972871404713662</v>
      </c>
      <c r="K32" s="211">
        <f t="shared" si="1"/>
        <v>-6.925315759615853</v>
      </c>
      <c r="L32" s="192">
        <f t="shared" si="1"/>
        <v>-4.770455486399744</v>
      </c>
      <c r="M32" s="192">
        <f t="shared" si="1"/>
        <v>-24.413813839176633</v>
      </c>
    </row>
    <row r="33" spans="1:13" ht="15" customHeight="1">
      <c r="A33" s="326" t="s">
        <v>32</v>
      </c>
      <c r="B33" s="326"/>
      <c r="C33" s="326"/>
      <c r="D33" s="193" t="s">
        <v>377</v>
      </c>
      <c r="E33" s="194">
        <f t="shared" si="1"/>
        <v>1.214063240686132</v>
      </c>
      <c r="F33" s="194">
        <f t="shared" si="1"/>
        <v>23.372316433293726</v>
      </c>
      <c r="G33" s="194">
        <f t="shared" si="1"/>
        <v>-7.284643937825992</v>
      </c>
      <c r="H33" s="194">
        <f t="shared" si="1"/>
        <v>12.258483668089154</v>
      </c>
      <c r="I33" s="194">
        <f t="shared" si="1"/>
        <v>-4.662852951281341</v>
      </c>
      <c r="J33" s="212">
        <f t="shared" si="1"/>
        <v>-2.9428443698087396</v>
      </c>
      <c r="K33" s="212">
        <f t="shared" si="1"/>
        <v>-6.003222274377993</v>
      </c>
      <c r="L33" s="194">
        <f t="shared" si="1"/>
        <v>-6.363021000802177</v>
      </c>
      <c r="M33" s="194">
        <f t="shared" si="1"/>
        <v>-33.29895557358291</v>
      </c>
    </row>
    <row r="34" spans="1:13" ht="15" customHeight="1">
      <c r="A34" s="326" t="s">
        <v>33</v>
      </c>
      <c r="B34" s="326"/>
      <c r="C34" s="326"/>
      <c r="D34" s="193" t="s">
        <v>377</v>
      </c>
      <c r="E34" s="194">
        <f t="shared" si="1"/>
        <v>16.039310314110473</v>
      </c>
      <c r="F34" s="194">
        <f t="shared" si="1"/>
        <v>4.69264463716224</v>
      </c>
      <c r="G34" s="194">
        <f t="shared" si="1"/>
        <v>-46.15356551340596</v>
      </c>
      <c r="H34" s="194">
        <f t="shared" si="1"/>
        <v>27.23627594836649</v>
      </c>
      <c r="I34" s="194">
        <f t="shared" si="1"/>
        <v>-43.12247351075953</v>
      </c>
      <c r="J34" s="212">
        <f t="shared" si="1"/>
        <v>9.402857979599382</v>
      </c>
      <c r="K34" s="212">
        <f t="shared" si="1"/>
        <v>5.052750262284284</v>
      </c>
      <c r="L34" s="194">
        <f t="shared" si="1"/>
        <v>-17.773736904623682</v>
      </c>
      <c r="M34" s="194">
        <f t="shared" si="1"/>
        <v>-67.75753762937586</v>
      </c>
    </row>
    <row r="35" spans="1:13" ht="15" customHeight="1">
      <c r="A35" s="319" t="s">
        <v>34</v>
      </c>
      <c r="B35" s="319"/>
      <c r="C35" s="319"/>
      <c r="D35" s="214" t="s">
        <v>377</v>
      </c>
      <c r="E35" s="215">
        <f t="shared" si="1"/>
        <v>-2.671906596695267</v>
      </c>
      <c r="F35" s="215">
        <f t="shared" si="1"/>
        <v>6.683768767851425</v>
      </c>
      <c r="G35" s="215">
        <f t="shared" si="1"/>
        <v>-2.9533180881033387</v>
      </c>
      <c r="H35" s="215">
        <f t="shared" si="1"/>
        <v>10.000649843467883</v>
      </c>
      <c r="I35" s="215">
        <f t="shared" si="1"/>
        <v>-7.263102484897553</v>
      </c>
      <c r="J35" s="216">
        <f t="shared" si="1"/>
        <v>2.835907318877264</v>
      </c>
      <c r="K35" s="216">
        <f t="shared" si="1"/>
        <v>-8.547031035561158</v>
      </c>
      <c r="L35" s="215">
        <f t="shared" si="1"/>
        <v>0.0018891408035233133</v>
      </c>
      <c r="M35" s="215">
        <f t="shared" si="1"/>
        <v>-0.16102059389944112</v>
      </c>
    </row>
    <row r="36" spans="1:13" ht="15" customHeight="1">
      <c r="A36" s="320" t="s">
        <v>35</v>
      </c>
      <c r="B36" s="321"/>
      <c r="C36" s="321"/>
      <c r="D36" s="217" t="s">
        <v>377</v>
      </c>
      <c r="E36" s="218">
        <f t="shared" si="1"/>
        <v>-3.4662206507109805</v>
      </c>
      <c r="F36" s="218">
        <f t="shared" si="1"/>
        <v>1.765400224547874</v>
      </c>
      <c r="G36" s="218">
        <f t="shared" si="1"/>
        <v>17.90450951857757</v>
      </c>
      <c r="H36" s="218">
        <f t="shared" si="1"/>
        <v>26.893020835813125</v>
      </c>
      <c r="I36" s="218">
        <f t="shared" si="1"/>
        <v>-12.75323528656168</v>
      </c>
      <c r="J36" s="219">
        <f t="shared" si="1"/>
        <v>21.32377127780135</v>
      </c>
      <c r="K36" s="219">
        <f t="shared" si="1"/>
        <v>-23.310193590169792</v>
      </c>
      <c r="L36" s="218">
        <f t="shared" si="1"/>
        <v>19.89986139748067</v>
      </c>
      <c r="M36" s="218">
        <f t="shared" si="1"/>
        <v>-10.135321691166894</v>
      </c>
    </row>
    <row r="37" spans="1:13" ht="15" customHeight="1">
      <c r="A37" s="320" t="s">
        <v>36</v>
      </c>
      <c r="B37" s="321"/>
      <c r="C37" s="321"/>
      <c r="D37" s="217" t="s">
        <v>377</v>
      </c>
      <c r="E37" s="218">
        <f t="shared" si="1"/>
        <v>-7.268934794693001</v>
      </c>
      <c r="F37" s="218">
        <f t="shared" si="1"/>
        <v>22.356743920404337</v>
      </c>
      <c r="G37" s="218">
        <f t="shared" si="1"/>
        <v>-6.93067150378431</v>
      </c>
      <c r="H37" s="218">
        <f t="shared" si="1"/>
        <v>19.124581234854197</v>
      </c>
      <c r="I37" s="218">
        <f t="shared" si="1"/>
        <v>-12.104669006607594</v>
      </c>
      <c r="J37" s="219">
        <f t="shared" si="1"/>
        <v>2.2791827943267315</v>
      </c>
      <c r="K37" s="219">
        <f t="shared" si="1"/>
        <v>-10.610293854412953</v>
      </c>
      <c r="L37" s="218">
        <f t="shared" si="1"/>
        <v>-6.479705516686575</v>
      </c>
      <c r="M37" s="218">
        <f t="shared" si="1"/>
        <v>2.596008530847761</v>
      </c>
    </row>
    <row r="38" spans="1:13" ht="15" customHeight="1" thickBot="1">
      <c r="A38" s="322" t="s">
        <v>37</v>
      </c>
      <c r="B38" s="323"/>
      <c r="C38" s="323"/>
      <c r="D38" s="220" t="s">
        <v>377</v>
      </c>
      <c r="E38" s="221">
        <f t="shared" si="1"/>
        <v>0.567690875325264</v>
      </c>
      <c r="F38" s="221">
        <f t="shared" si="1"/>
        <v>-2.1260978239796</v>
      </c>
      <c r="G38" s="221">
        <f t="shared" si="1"/>
        <v>-3.8371092668356135</v>
      </c>
      <c r="H38" s="221">
        <f t="shared" si="1"/>
        <v>-0.7739462322506349</v>
      </c>
      <c r="I38" s="221">
        <f t="shared" si="1"/>
        <v>-1.2706362810948104</v>
      </c>
      <c r="J38" s="222">
        <f t="shared" si="1"/>
        <v>-1.5864698505433175</v>
      </c>
      <c r="K38" s="222">
        <f t="shared" si="1"/>
        <v>-2.036748186009403</v>
      </c>
      <c r="L38" s="221">
        <f t="shared" si="1"/>
        <v>-0.13093581007630056</v>
      </c>
      <c r="M38" s="221">
        <f t="shared" si="1"/>
        <v>0.9208835306682936</v>
      </c>
    </row>
    <row r="39" spans="1:13" ht="15" customHeight="1" thickTop="1">
      <c r="A39" s="318" t="s">
        <v>38</v>
      </c>
      <c r="B39" s="318"/>
      <c r="C39" s="318"/>
      <c r="D39" s="202" t="s">
        <v>377</v>
      </c>
      <c r="E39" s="203">
        <f t="shared" si="1"/>
        <v>-1.0186886344420072</v>
      </c>
      <c r="F39" s="203">
        <f t="shared" si="1"/>
        <v>3.077851373593368</v>
      </c>
      <c r="G39" s="203">
        <f t="shared" si="1"/>
        <v>-0.18172873555006594</v>
      </c>
      <c r="H39" s="203">
        <f t="shared" si="1"/>
        <v>2.68479089925005</v>
      </c>
      <c r="I39" s="203">
        <f t="shared" si="1"/>
        <v>-1.7926813935380592</v>
      </c>
      <c r="J39" s="210">
        <f t="shared" si="1"/>
        <v>1.0357817752197178</v>
      </c>
      <c r="K39" s="210">
        <f t="shared" si="1"/>
        <v>-0.6826117042966715</v>
      </c>
      <c r="L39" s="203">
        <f t="shared" si="1"/>
        <v>0.10496949126138722</v>
      </c>
      <c r="M39" s="203">
        <f t="shared" si="1"/>
        <v>-7.332142368328497</v>
      </c>
    </row>
    <row r="40" ht="15" customHeight="1"/>
    <row r="41" spans="1:23" ht="15" customHeight="1">
      <c r="A41" s="277" t="s">
        <v>380</v>
      </c>
      <c r="E41" s="3"/>
      <c r="L41" s="3"/>
      <c r="M41" s="3" t="s">
        <v>25</v>
      </c>
      <c r="W41" s="3"/>
    </row>
    <row r="42" spans="1:13" ht="13.5" customHeight="1">
      <c r="A42" s="348" t="s">
        <v>39</v>
      </c>
      <c r="B42" s="349"/>
      <c r="C42" s="350"/>
      <c r="D42" s="149">
        <v>2011</v>
      </c>
      <c r="E42" s="149">
        <v>2012</v>
      </c>
      <c r="F42" s="149">
        <v>2013</v>
      </c>
      <c r="G42" s="149">
        <v>2014</v>
      </c>
      <c r="H42" s="149">
        <v>2015</v>
      </c>
      <c r="I42" s="149">
        <v>2016</v>
      </c>
      <c r="J42" s="149">
        <v>2017</v>
      </c>
      <c r="K42" s="149">
        <v>2018</v>
      </c>
      <c r="L42" s="162">
        <v>2019</v>
      </c>
      <c r="M42" s="162">
        <v>2020</v>
      </c>
    </row>
    <row r="43" spans="1:13" ht="13.5" customHeight="1">
      <c r="A43" s="351"/>
      <c r="B43" s="352"/>
      <c r="C43" s="353"/>
      <c r="D43" s="161">
        <v>23</v>
      </c>
      <c r="E43" s="161">
        <v>24</v>
      </c>
      <c r="F43" s="161">
        <v>25</v>
      </c>
      <c r="G43" s="161">
        <v>26</v>
      </c>
      <c r="H43" s="161">
        <v>27</v>
      </c>
      <c r="I43" s="161">
        <v>28</v>
      </c>
      <c r="J43" s="161">
        <v>29</v>
      </c>
      <c r="K43" s="161">
        <v>30</v>
      </c>
      <c r="L43" s="163" t="s">
        <v>402</v>
      </c>
      <c r="M43" s="163" t="s">
        <v>409</v>
      </c>
    </row>
    <row r="44" spans="1:13" ht="15" customHeight="1">
      <c r="A44" s="325" t="s">
        <v>63</v>
      </c>
      <c r="B44" s="325"/>
      <c r="C44" s="325"/>
      <c r="D44" s="192">
        <f>D4/D$19*100</f>
        <v>71.81053912353272</v>
      </c>
      <c r="E44" s="192">
        <f aca="true" t="shared" si="2" ref="E44:L44">E4/E$19*100</f>
        <v>71.74265206400642</v>
      </c>
      <c r="F44" s="192">
        <f t="shared" si="2"/>
        <v>68.43254632412167</v>
      </c>
      <c r="G44" s="192">
        <f t="shared" si="2"/>
        <v>70.1802208467318</v>
      </c>
      <c r="H44" s="192">
        <f t="shared" si="2"/>
        <v>67.62031354544526</v>
      </c>
      <c r="I44" s="192">
        <f t="shared" si="2"/>
        <v>68.99831700588078</v>
      </c>
      <c r="J44" s="211">
        <f t="shared" si="2"/>
        <v>69.46694047245099</v>
      </c>
      <c r="K44" s="211">
        <f t="shared" si="2"/>
        <v>70.75305006759616</v>
      </c>
      <c r="L44" s="192">
        <f t="shared" si="2"/>
        <v>72.20850565972407</v>
      </c>
      <c r="M44" s="192">
        <f aca="true" t="shared" si="3" ref="M44:M59">M4/M$19*100</f>
        <v>76.52126540766423</v>
      </c>
    </row>
    <row r="45" spans="1:13" ht="15" customHeight="1">
      <c r="A45" s="326" t="s">
        <v>28</v>
      </c>
      <c r="B45" s="326"/>
      <c r="C45" s="326"/>
      <c r="D45" s="194">
        <f aca="true" t="shared" si="4" ref="D45:L59">D5/D$19*100</f>
        <v>61.353712688247384</v>
      </c>
      <c r="E45" s="194">
        <f t="shared" si="4"/>
        <v>61.124252356299415</v>
      </c>
      <c r="F45" s="194">
        <f t="shared" si="4"/>
        <v>58.154021684301824</v>
      </c>
      <c r="G45" s="194">
        <f t="shared" si="4"/>
        <v>59.817364947272026</v>
      </c>
      <c r="H45" s="194">
        <f t="shared" si="4"/>
        <v>57.314036857463535</v>
      </c>
      <c r="I45" s="194">
        <f t="shared" si="4"/>
        <v>58.45432674333031</v>
      </c>
      <c r="J45" s="212">
        <f t="shared" si="4"/>
        <v>58.91036890952457</v>
      </c>
      <c r="K45" s="212">
        <f t="shared" si="4"/>
        <v>60.0957849638205</v>
      </c>
      <c r="L45" s="194">
        <f t="shared" si="4"/>
        <v>61.42621468013362</v>
      </c>
      <c r="M45" s="194">
        <f t="shared" si="3"/>
        <v>64.97846901705209</v>
      </c>
    </row>
    <row r="46" spans="1:13" ht="15" customHeight="1">
      <c r="A46" s="326" t="s">
        <v>69</v>
      </c>
      <c r="B46" s="326"/>
      <c r="C46" s="326"/>
      <c r="D46" s="194">
        <f t="shared" si="4"/>
        <v>9.667126929005121</v>
      </c>
      <c r="E46" s="194">
        <f t="shared" si="4"/>
        <v>9.682573911482931</v>
      </c>
      <c r="F46" s="194">
        <f t="shared" si="4"/>
        <v>9.43442983745732</v>
      </c>
      <c r="G46" s="194">
        <f t="shared" si="4"/>
        <v>9.505812770816615</v>
      </c>
      <c r="H46" s="194">
        <f t="shared" si="4"/>
        <v>9.389518639819528</v>
      </c>
      <c r="I46" s="194">
        <f t="shared" si="4"/>
        <v>9.60042185520628</v>
      </c>
      <c r="J46" s="212">
        <f t="shared" si="4"/>
        <v>9.776246637428661</v>
      </c>
      <c r="K46" s="212">
        <f t="shared" si="4"/>
        <v>9.82820703295836</v>
      </c>
      <c r="L46" s="194">
        <f t="shared" si="4"/>
        <v>9.868366051676567</v>
      </c>
      <c r="M46" s="194">
        <f t="shared" si="3"/>
        <v>10.564409756684224</v>
      </c>
    </row>
    <row r="47" spans="1:13" ht="15" customHeight="1">
      <c r="A47" s="324" t="s">
        <v>70</v>
      </c>
      <c r="B47" s="324"/>
      <c r="C47" s="324"/>
      <c r="D47" s="196">
        <f t="shared" si="4"/>
        <v>0.7896995062802212</v>
      </c>
      <c r="E47" s="196">
        <f t="shared" si="4"/>
        <v>0.9358257962240746</v>
      </c>
      <c r="F47" s="196">
        <f t="shared" si="4"/>
        <v>0.8440948023625272</v>
      </c>
      <c r="G47" s="196">
        <f t="shared" si="4"/>
        <v>0.8570431286431578</v>
      </c>
      <c r="H47" s="196">
        <f t="shared" si="4"/>
        <v>0.9167580481621846</v>
      </c>
      <c r="I47" s="196">
        <f t="shared" si="4"/>
        <v>0.9435684073441813</v>
      </c>
      <c r="J47" s="213">
        <f t="shared" si="4"/>
        <v>0.780324925497761</v>
      </c>
      <c r="K47" s="213">
        <f t="shared" si="4"/>
        <v>0.8290580708173018</v>
      </c>
      <c r="L47" s="196">
        <f t="shared" si="4"/>
        <v>0.9139249279138834</v>
      </c>
      <c r="M47" s="196">
        <f t="shared" si="3"/>
        <v>0.9783866339279265</v>
      </c>
    </row>
    <row r="48" spans="1:13" ht="15" customHeight="1">
      <c r="A48" s="325" t="s">
        <v>29</v>
      </c>
      <c r="B48" s="325"/>
      <c r="C48" s="325"/>
      <c r="D48" s="192">
        <f t="shared" si="4"/>
        <v>4.685889463368068</v>
      </c>
      <c r="E48" s="192">
        <f t="shared" si="4"/>
        <v>4.4711335483037935</v>
      </c>
      <c r="F48" s="192">
        <f t="shared" si="4"/>
        <v>4.393282527056513</v>
      </c>
      <c r="G48" s="192">
        <f t="shared" si="4"/>
        <v>4.437916693273858</v>
      </c>
      <c r="H48" s="192">
        <f t="shared" si="4"/>
        <v>4.557205742623349</v>
      </c>
      <c r="I48" s="192">
        <f t="shared" si="4"/>
        <v>4.4880731466791985</v>
      </c>
      <c r="J48" s="211">
        <f t="shared" si="4"/>
        <v>4.500479996301609</v>
      </c>
      <c r="K48" s="211">
        <f t="shared" si="4"/>
        <v>4.850676919067241</v>
      </c>
      <c r="L48" s="192">
        <f t="shared" si="4"/>
        <v>4.5833960940416185</v>
      </c>
      <c r="M48" s="192">
        <f t="shared" si="3"/>
        <v>4.548636505348154</v>
      </c>
    </row>
    <row r="49" spans="1:13" ht="15" customHeight="1">
      <c r="A49" s="326" t="s">
        <v>30</v>
      </c>
      <c r="B49" s="326"/>
      <c r="C49" s="326"/>
      <c r="D49" s="194">
        <f t="shared" si="4"/>
        <v>-0.5738409087361419</v>
      </c>
      <c r="E49" s="194">
        <f t="shared" si="4"/>
        <v>-0.5323702026592696</v>
      </c>
      <c r="F49" s="194">
        <f t="shared" si="4"/>
        <v>-0.46147834706666463</v>
      </c>
      <c r="G49" s="194">
        <f t="shared" si="4"/>
        <v>-0.36922087398344355</v>
      </c>
      <c r="H49" s="194">
        <f t="shared" si="4"/>
        <v>-0.24513644094172204</v>
      </c>
      <c r="I49" s="194">
        <f t="shared" si="4"/>
        <v>-0.18670838414769794</v>
      </c>
      <c r="J49" s="212">
        <f t="shared" si="4"/>
        <v>-0.11479539606913333</v>
      </c>
      <c r="K49" s="212">
        <f t="shared" si="4"/>
        <v>-0.0017143976731344255</v>
      </c>
      <c r="L49" s="194">
        <f t="shared" si="4"/>
        <v>0.03640496943096824</v>
      </c>
      <c r="M49" s="194">
        <f t="shared" si="3"/>
        <v>0.017275041023127432</v>
      </c>
    </row>
    <row r="50" spans="1:13" ht="15" customHeight="1">
      <c r="A50" s="326" t="s">
        <v>71</v>
      </c>
      <c r="B50" s="326"/>
      <c r="C50" s="326"/>
      <c r="D50" s="194">
        <f t="shared" si="4"/>
        <v>5.169951366104448</v>
      </c>
      <c r="E50" s="194">
        <f t="shared" si="4"/>
        <v>4.917834788407167</v>
      </c>
      <c r="F50" s="194">
        <f t="shared" si="4"/>
        <v>4.768608013718785</v>
      </c>
      <c r="G50" s="194">
        <f t="shared" si="4"/>
        <v>4.719034038152863</v>
      </c>
      <c r="H50" s="194">
        <f t="shared" si="4"/>
        <v>4.7209774475158195</v>
      </c>
      <c r="I50" s="194">
        <f t="shared" si="4"/>
        <v>4.5895050614953785</v>
      </c>
      <c r="J50" s="212">
        <f t="shared" si="4"/>
        <v>4.5193351122726</v>
      </c>
      <c r="K50" s="212">
        <f t="shared" si="4"/>
        <v>4.749863529897212</v>
      </c>
      <c r="L50" s="194">
        <f t="shared" si="4"/>
        <v>4.455423905740774</v>
      </c>
      <c r="M50" s="194">
        <f t="shared" si="3"/>
        <v>4.433985139053051</v>
      </c>
    </row>
    <row r="51" spans="1:13" ht="15" customHeight="1">
      <c r="A51" s="324" t="s">
        <v>72</v>
      </c>
      <c r="B51" s="324"/>
      <c r="C51" s="324"/>
      <c r="D51" s="196">
        <f t="shared" si="4"/>
        <v>0.08977900599976128</v>
      </c>
      <c r="E51" s="196">
        <f t="shared" si="4"/>
        <v>0.08566896255589644</v>
      </c>
      <c r="F51" s="196">
        <f t="shared" si="4"/>
        <v>0.08615286040439343</v>
      </c>
      <c r="G51" s="196">
        <f t="shared" si="4"/>
        <v>0.08810352910443896</v>
      </c>
      <c r="H51" s="196">
        <f t="shared" si="4"/>
        <v>0.08136473604925157</v>
      </c>
      <c r="I51" s="196">
        <f t="shared" si="4"/>
        <v>0.08527646933151757</v>
      </c>
      <c r="J51" s="213">
        <f t="shared" si="4"/>
        <v>0.09594028009814212</v>
      </c>
      <c r="K51" s="213">
        <f t="shared" si="4"/>
        <v>0.10252778684316333</v>
      </c>
      <c r="L51" s="196">
        <f t="shared" si="4"/>
        <v>0.0915672188698779</v>
      </c>
      <c r="M51" s="196">
        <f t="shared" si="3"/>
        <v>0.0973763252719752</v>
      </c>
    </row>
    <row r="52" spans="1:13" ht="15" customHeight="1">
      <c r="A52" s="325" t="s">
        <v>31</v>
      </c>
      <c r="B52" s="325"/>
      <c r="C52" s="325"/>
      <c r="D52" s="192">
        <f t="shared" si="4"/>
        <v>23.503571413099206</v>
      </c>
      <c r="E52" s="192">
        <f t="shared" si="4"/>
        <v>23.78621438768979</v>
      </c>
      <c r="F52" s="192">
        <f t="shared" si="4"/>
        <v>27.17417114882182</v>
      </c>
      <c r="G52" s="192">
        <f t="shared" si="4"/>
        <v>25.38186245999434</v>
      </c>
      <c r="H52" s="192">
        <f t="shared" si="4"/>
        <v>27.8224807119314</v>
      </c>
      <c r="I52" s="192">
        <f t="shared" si="4"/>
        <v>26.513609847440033</v>
      </c>
      <c r="J52" s="211">
        <f t="shared" si="4"/>
        <v>26.032579531247407</v>
      </c>
      <c r="K52" s="211">
        <f t="shared" si="4"/>
        <v>24.396273013336604</v>
      </c>
      <c r="L52" s="192">
        <f t="shared" si="4"/>
        <v>23.208098246234314</v>
      </c>
      <c r="M52" s="192">
        <f t="shared" si="3"/>
        <v>18.930098086987613</v>
      </c>
    </row>
    <row r="53" spans="1:13" ht="15" customHeight="1">
      <c r="A53" s="326" t="s">
        <v>32</v>
      </c>
      <c r="B53" s="326"/>
      <c r="C53" s="326"/>
      <c r="D53" s="194">
        <f t="shared" si="4"/>
        <v>15.091848501769645</v>
      </c>
      <c r="E53" s="194">
        <f t="shared" si="4"/>
        <v>15.43227996884759</v>
      </c>
      <c r="F53" s="194">
        <f t="shared" si="4"/>
        <v>18.47066175936602</v>
      </c>
      <c r="G53" s="194">
        <f t="shared" si="4"/>
        <v>17.156317776598385</v>
      </c>
      <c r="H53" s="194">
        <f t="shared" si="4"/>
        <v>18.755866395233447</v>
      </c>
      <c r="I53" s="194">
        <f t="shared" si="4"/>
        <v>18.207714230687028</v>
      </c>
      <c r="J53" s="212">
        <f t="shared" si="4"/>
        <v>17.490723808020892</v>
      </c>
      <c r="K53" s="212">
        <f t="shared" si="4"/>
        <v>16.55371437222852</v>
      </c>
      <c r="L53" s="194">
        <f t="shared" si="4"/>
        <v>15.48414442268414</v>
      </c>
      <c r="M53" s="194">
        <f t="shared" si="3"/>
        <v>11.145273360560843</v>
      </c>
    </row>
    <row r="54" spans="1:13" ht="15" customHeight="1">
      <c r="A54" s="326" t="s">
        <v>33</v>
      </c>
      <c r="B54" s="326"/>
      <c r="C54" s="326"/>
      <c r="D54" s="194">
        <f t="shared" si="4"/>
        <v>-0.6124174009649945</v>
      </c>
      <c r="E54" s="194">
        <f t="shared" si="4"/>
        <v>-0.5194817754107154</v>
      </c>
      <c r="F54" s="194">
        <f t="shared" si="4"/>
        <v>-0.4803207819509379</v>
      </c>
      <c r="G54" s="194">
        <f t="shared" si="4"/>
        <v>-0.7032840178761799</v>
      </c>
      <c r="H54" s="194">
        <f t="shared" si="4"/>
        <v>-0.4983558300944077</v>
      </c>
      <c r="I54" s="194">
        <f t="shared" si="4"/>
        <v>-0.7262790604989217</v>
      </c>
      <c r="J54" s="212">
        <f t="shared" si="4"/>
        <v>-0.651242619538991</v>
      </c>
      <c r="K54" s="212">
        <f t="shared" si="4"/>
        <v>-0.6225868067846465</v>
      </c>
      <c r="L54" s="194">
        <f t="shared" si="4"/>
        <v>-0.7324748726779797</v>
      </c>
      <c r="M54" s="194">
        <f t="shared" si="3"/>
        <v>-1.3260064941206957</v>
      </c>
    </row>
    <row r="55" spans="1:13" ht="15" customHeight="1">
      <c r="A55" s="319" t="s">
        <v>34</v>
      </c>
      <c r="B55" s="319"/>
      <c r="C55" s="319"/>
      <c r="D55" s="215">
        <f t="shared" si="4"/>
        <v>9.024140312294556</v>
      </c>
      <c r="E55" s="215">
        <f t="shared" si="4"/>
        <v>8.873416194252911</v>
      </c>
      <c r="F55" s="215">
        <f t="shared" si="4"/>
        <v>9.183830171406735</v>
      </c>
      <c r="G55" s="215">
        <f t="shared" si="4"/>
        <v>8.92882870127214</v>
      </c>
      <c r="H55" s="215">
        <f t="shared" si="4"/>
        <v>9.564970146792364</v>
      </c>
      <c r="I55" s="215">
        <f t="shared" si="4"/>
        <v>9.032174677251929</v>
      </c>
      <c r="J55" s="216">
        <f t="shared" si="4"/>
        <v>9.193098342765504</v>
      </c>
      <c r="K55" s="216">
        <f t="shared" si="4"/>
        <v>8.465145447892732</v>
      </c>
      <c r="L55" s="215">
        <f t="shared" si="4"/>
        <v>8.456428696228151</v>
      </c>
      <c r="M55" s="215">
        <f t="shared" si="3"/>
        <v>9.110831220547464</v>
      </c>
    </row>
    <row r="56" spans="1:13" ht="15" customHeight="1">
      <c r="A56" s="320" t="s">
        <v>35</v>
      </c>
      <c r="B56" s="321"/>
      <c r="C56" s="321"/>
      <c r="D56" s="218">
        <f t="shared" si="4"/>
        <v>0.9227326586236934</v>
      </c>
      <c r="E56" s="218">
        <f t="shared" si="4"/>
        <v>0.8999160511926431</v>
      </c>
      <c r="F56" s="218">
        <f t="shared" si="4"/>
        <v>0.8884577617571024</v>
      </c>
      <c r="G56" s="218">
        <f t="shared" si="4"/>
        <v>1.0494388983197311</v>
      </c>
      <c r="H56" s="218">
        <f t="shared" si="4"/>
        <v>1.2968470873262594</v>
      </c>
      <c r="I56" s="218">
        <f t="shared" si="4"/>
        <v>1.152110802970412</v>
      </c>
      <c r="J56" s="219">
        <f t="shared" si="4"/>
        <v>1.383454703772567</v>
      </c>
      <c r="K56" s="219">
        <f t="shared" si="4"/>
        <v>1.068260807394561</v>
      </c>
      <c r="L56" s="218">
        <f t="shared" si="4"/>
        <v>1.2795001426392694</v>
      </c>
      <c r="M56" s="218">
        <f t="shared" si="3"/>
        <v>1.2407955860100315</v>
      </c>
    </row>
    <row r="57" spans="1:13" ht="15" customHeight="1">
      <c r="A57" s="320" t="s">
        <v>36</v>
      </c>
      <c r="B57" s="321"/>
      <c r="C57" s="321"/>
      <c r="D57" s="218">
        <f t="shared" si="4"/>
        <v>3.2555287581748638</v>
      </c>
      <c r="E57" s="218">
        <f t="shared" si="4"/>
        <v>3.049956051169393</v>
      </c>
      <c r="F57" s="218">
        <f t="shared" si="4"/>
        <v>3.620396492054</v>
      </c>
      <c r="G57" s="218">
        <f t="shared" si="4"/>
        <v>3.375613163173704</v>
      </c>
      <c r="H57" s="218">
        <f t="shared" si="4"/>
        <v>3.916047361565654</v>
      </c>
      <c r="I57" s="218">
        <f t="shared" si="4"/>
        <v>3.504853649552407</v>
      </c>
      <c r="J57" s="219">
        <f t="shared" si="4"/>
        <v>3.547986275668665</v>
      </c>
      <c r="K57" s="219">
        <f t="shared" si="4"/>
        <v>3.1933325677706987</v>
      </c>
      <c r="L57" s="218">
        <f t="shared" si="4"/>
        <v>2.983282484763565</v>
      </c>
      <c r="M57" s="218">
        <f t="shared" si="3"/>
        <v>3.302902247651871</v>
      </c>
    </row>
    <row r="58" spans="1:13" ht="15" customHeight="1" thickBot="1">
      <c r="A58" s="322" t="s">
        <v>37</v>
      </c>
      <c r="B58" s="323"/>
      <c r="C58" s="323"/>
      <c r="D58" s="221">
        <f t="shared" si="4"/>
        <v>4.845878895496</v>
      </c>
      <c r="E58" s="221">
        <f t="shared" si="4"/>
        <v>4.923544091890876</v>
      </c>
      <c r="F58" s="221">
        <f t="shared" si="4"/>
        <v>4.674975917595631</v>
      </c>
      <c r="G58" s="221">
        <f t="shared" si="4"/>
        <v>4.503776639778705</v>
      </c>
      <c r="H58" s="221">
        <f t="shared" si="4"/>
        <v>4.35207569790045</v>
      </c>
      <c r="I58" s="221">
        <f t="shared" si="4"/>
        <v>4.37521022472911</v>
      </c>
      <c r="J58" s="222">
        <f t="shared" si="4"/>
        <v>4.261657363324272</v>
      </c>
      <c r="K58" s="222">
        <f t="shared" si="4"/>
        <v>4.203552072727472</v>
      </c>
      <c r="L58" s="221">
        <f t="shared" si="4"/>
        <v>4.193646068825318</v>
      </c>
      <c r="M58" s="221">
        <f t="shared" si="3"/>
        <v>4.567133386885561</v>
      </c>
    </row>
    <row r="59" spans="1:13" ht="15" customHeight="1" thickTop="1">
      <c r="A59" s="318" t="s">
        <v>38</v>
      </c>
      <c r="B59" s="318"/>
      <c r="C59" s="318"/>
      <c r="D59" s="203">
        <f t="shared" si="4"/>
        <v>100</v>
      </c>
      <c r="E59" s="203">
        <f t="shared" si="4"/>
        <v>100</v>
      </c>
      <c r="F59" s="203">
        <f t="shared" si="4"/>
        <v>100</v>
      </c>
      <c r="G59" s="203">
        <f t="shared" si="4"/>
        <v>100</v>
      </c>
      <c r="H59" s="203">
        <f t="shared" si="4"/>
        <v>100</v>
      </c>
      <c r="I59" s="203">
        <f t="shared" si="4"/>
        <v>100</v>
      </c>
      <c r="J59" s="210">
        <f t="shared" si="4"/>
        <v>100</v>
      </c>
      <c r="K59" s="210">
        <f t="shared" si="4"/>
        <v>100</v>
      </c>
      <c r="L59" s="203">
        <f t="shared" si="4"/>
        <v>100</v>
      </c>
      <c r="M59" s="203">
        <f t="shared" si="3"/>
        <v>100</v>
      </c>
    </row>
    <row r="60" ht="15" customHeight="1"/>
  </sheetData>
  <sheetProtection/>
  <mergeCells count="51">
    <mergeCell ref="A2:C3"/>
    <mergeCell ref="A22:C23"/>
    <mergeCell ref="A42:C43"/>
    <mergeCell ref="A44:C44"/>
    <mergeCell ref="A45:C45"/>
    <mergeCell ref="A46:C46"/>
    <mergeCell ref="A24:C24"/>
    <mergeCell ref="A25:C25"/>
    <mergeCell ref="A29:C29"/>
    <mergeCell ref="A15:C15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12:C12"/>
    <mergeCell ref="A11:C11"/>
    <mergeCell ref="A5:C5"/>
    <mergeCell ref="A6:C6"/>
    <mergeCell ref="A4:C4"/>
    <mergeCell ref="A30:C30"/>
    <mergeCell ref="A26:C26"/>
    <mergeCell ref="A28:C28"/>
    <mergeCell ref="A27:C27"/>
    <mergeCell ref="A16:C16"/>
    <mergeCell ref="A7:C7"/>
    <mergeCell ref="A19:C19"/>
    <mergeCell ref="A9:C9"/>
    <mergeCell ref="A10:C10"/>
    <mergeCell ref="A18:C18"/>
    <mergeCell ref="A13:C13"/>
    <mergeCell ref="A14:C14"/>
    <mergeCell ref="A17:C17"/>
    <mergeCell ref="A8:C8"/>
    <mergeCell ref="A39:C39"/>
    <mergeCell ref="A35:C35"/>
    <mergeCell ref="A36:C36"/>
    <mergeCell ref="A37:C37"/>
    <mergeCell ref="A38:C38"/>
    <mergeCell ref="A31:C31"/>
    <mergeCell ref="A32:C32"/>
    <mergeCell ref="A33:C33"/>
    <mergeCell ref="A34:C34"/>
  </mergeCells>
  <printOptions/>
  <pageMargins left="1" right="0" top="0.984251968503937" bottom="0.3937007874015748" header="0.5118110236220472" footer="0.5118110236220472"/>
  <pageSetup fitToHeight="0" fitToWidth="1" horizontalDpi="600" verticalDpi="600" orientation="landscape" paperSize="8" r:id="rId1"/>
  <headerFooter alignWithMargins="0">
    <oddHeader>&amp;C&amp;A</oddHead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"/>
    </sheetView>
  </sheetViews>
  <sheetFormatPr defaultColWidth="9.00390625" defaultRowHeight="15" customHeight="1"/>
  <cols>
    <col min="1" max="1" width="36.75390625" style="2" customWidth="1"/>
    <col min="2" max="2" width="6.125" style="2" customWidth="1"/>
    <col min="3" max="18" width="11.75390625" style="2" customWidth="1"/>
    <col min="19" max="16384" width="9.00390625" style="2" customWidth="1"/>
  </cols>
  <sheetData>
    <row r="1" spans="1:10" ht="15" customHeight="1">
      <c r="A1" s="277" t="s">
        <v>40</v>
      </c>
      <c r="J1" s="280"/>
    </row>
    <row r="2" spans="1:23" ht="15" customHeight="1">
      <c r="A2" s="357" t="s">
        <v>41</v>
      </c>
      <c r="B2" s="357" t="s">
        <v>42</v>
      </c>
      <c r="C2" s="110">
        <v>2011</v>
      </c>
      <c r="D2" s="110">
        <v>2012</v>
      </c>
      <c r="E2" s="110">
        <v>2013</v>
      </c>
      <c r="F2" s="110">
        <v>2014</v>
      </c>
      <c r="G2" s="110">
        <v>2015</v>
      </c>
      <c r="H2" s="110">
        <v>2016</v>
      </c>
      <c r="I2" s="110">
        <v>2017</v>
      </c>
      <c r="J2" s="110">
        <v>2018</v>
      </c>
      <c r="K2" s="110">
        <v>2019</v>
      </c>
      <c r="L2" s="110">
        <v>2020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" customHeight="1">
      <c r="A3" s="358"/>
      <c r="B3" s="358"/>
      <c r="C3" s="139">
        <v>23</v>
      </c>
      <c r="D3" s="139">
        <v>24</v>
      </c>
      <c r="E3" s="139">
        <v>25</v>
      </c>
      <c r="F3" s="139">
        <v>26</v>
      </c>
      <c r="G3" s="139">
        <v>27</v>
      </c>
      <c r="H3" s="139">
        <v>28</v>
      </c>
      <c r="I3" s="139">
        <v>29</v>
      </c>
      <c r="J3" s="139">
        <v>30</v>
      </c>
      <c r="K3" s="139" t="s">
        <v>403</v>
      </c>
      <c r="L3" s="139" t="s">
        <v>410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2" ht="15" customHeight="1">
      <c r="A4" s="76" t="s">
        <v>180</v>
      </c>
      <c r="B4" s="77" t="s">
        <v>43</v>
      </c>
      <c r="C4" s="78">
        <f>'総生産推移'!D26/1000</f>
        <v>622932.265</v>
      </c>
      <c r="D4" s="78">
        <f>'総生産推移'!E26/1000</f>
        <v>592730.037</v>
      </c>
      <c r="E4" s="78">
        <f>'総生産推移'!F26/1000</f>
        <v>608211.238916</v>
      </c>
      <c r="F4" s="78">
        <f>'総生産推移'!G26/1000</f>
        <v>612278.28</v>
      </c>
      <c r="G4" s="78">
        <f>'総生産推移'!H26/1000</f>
        <v>628343.4525799999</v>
      </c>
      <c r="H4" s="78">
        <f>'総生産推移'!I26/1000</f>
        <v>621313.006608</v>
      </c>
      <c r="I4" s="78">
        <f>'総生産推移'!J26/1000</f>
        <v>622468.5040290001</v>
      </c>
      <c r="J4" s="78">
        <f>'総生産推移'!K26/1000</f>
        <v>627107.580013</v>
      </c>
      <c r="K4" s="78">
        <f>'総生産推移'!L26/1000</f>
        <v>631985.0541879999</v>
      </c>
      <c r="L4" s="78">
        <f>'総生産推移'!M26/1000</f>
        <v>611500.9784449999</v>
      </c>
    </row>
    <row r="5" spans="1:12" ht="15" customHeight="1">
      <c r="A5" s="76" t="s">
        <v>404</v>
      </c>
      <c r="B5" s="77" t="s">
        <v>44</v>
      </c>
      <c r="C5" s="78">
        <v>645425.6165259742</v>
      </c>
      <c r="D5" s="78">
        <v>618084.7864670363</v>
      </c>
      <c r="E5" s="78">
        <v>636634.5806224842</v>
      </c>
      <c r="F5" s="78">
        <v>623675.8228153401</v>
      </c>
      <c r="G5" s="78">
        <v>628938.8561796832</v>
      </c>
      <c r="H5" s="78">
        <v>615881.5637832715</v>
      </c>
      <c r="I5" s="78">
        <v>616255.8534393655</v>
      </c>
      <c r="J5" s="78">
        <v>619242.2028742525</v>
      </c>
      <c r="K5" s="78">
        <v>618543.721978216</v>
      </c>
      <c r="L5" s="78">
        <v>590363.2521617267</v>
      </c>
    </row>
    <row r="6" spans="1:12" ht="15" customHeight="1">
      <c r="A6" s="76" t="s">
        <v>181</v>
      </c>
      <c r="B6" s="77" t="s">
        <v>45</v>
      </c>
      <c r="C6" s="78">
        <f>'市民所得推移'!D19/1000</f>
        <v>436265.69</v>
      </c>
      <c r="D6" s="78">
        <f>'市民所得推移'!E19/1000</f>
        <v>431821.501</v>
      </c>
      <c r="E6" s="78">
        <f>'市民所得推移'!F19/1000</f>
        <v>445112.325</v>
      </c>
      <c r="F6" s="78">
        <f>'市民所得推移'!G19/1000</f>
        <v>444303.428</v>
      </c>
      <c r="G6" s="78">
        <f>'市民所得推移'!H19/1000</f>
        <v>456232.046</v>
      </c>
      <c r="H6" s="78">
        <f>'市民所得推移'!I19/1000</f>
        <v>448053.259</v>
      </c>
      <c r="I6" s="78">
        <f>'市民所得推移'!J19/1000</f>
        <v>452694.113</v>
      </c>
      <c r="J6" s="78">
        <f>'市民所得推移'!K19/1000</f>
        <v>449603.97</v>
      </c>
      <c r="K6" s="78">
        <f>'市民所得推移'!L19/1000</f>
        <v>450075.917</v>
      </c>
      <c r="L6" s="78">
        <f>'市民所得推移'!M19/1000</f>
        <v>417075.71</v>
      </c>
    </row>
    <row r="7" spans="1:12" ht="15" customHeight="1">
      <c r="A7" s="79" t="s">
        <v>182</v>
      </c>
      <c r="B7" s="80" t="s">
        <v>46</v>
      </c>
      <c r="C7" s="78">
        <f>C6/C10*1000</f>
        <v>2425.5174158396576</v>
      </c>
      <c r="D7" s="78">
        <f aca="true" t="shared" si="0" ref="D7:K7">D6/D10*1000</f>
        <v>2418.2197513580104</v>
      </c>
      <c r="E7" s="78">
        <f t="shared" si="0"/>
        <v>2510.7162196463323</v>
      </c>
      <c r="F7" s="78">
        <f t="shared" si="0"/>
        <v>2524.322210796039</v>
      </c>
      <c r="G7" s="78">
        <f t="shared" si="0"/>
        <v>2610.889459889437</v>
      </c>
      <c r="H7" s="78">
        <f t="shared" si="0"/>
        <v>2593.426093248054</v>
      </c>
      <c r="I7" s="78">
        <f t="shared" si="0"/>
        <v>2650.278748316843</v>
      </c>
      <c r="J7" s="78">
        <f t="shared" si="0"/>
        <v>2662.31618278392</v>
      </c>
      <c r="K7" s="78">
        <f t="shared" si="0"/>
        <v>2695.6141789346334</v>
      </c>
      <c r="L7" s="78">
        <f>L6/L10*1000</f>
        <v>2526.5525179158817</v>
      </c>
    </row>
    <row r="8" spans="1:12" ht="15" customHeight="1">
      <c r="A8" s="81" t="s">
        <v>183</v>
      </c>
      <c r="B8" s="77" t="s">
        <v>43</v>
      </c>
      <c r="C8" s="78">
        <f>'総生産及び要素所得'!J30/1000</f>
        <v>438276.499</v>
      </c>
      <c r="D8" s="78">
        <f>'総生産及び要素所得'!J58/1000</f>
        <v>418158.744</v>
      </c>
      <c r="E8" s="78">
        <f>'総生産及び要素所得'!J86/1000</f>
        <v>431416.748916</v>
      </c>
      <c r="F8" s="78">
        <f>'総生産及び要素所得'!J114/1000</f>
        <v>428177.984</v>
      </c>
      <c r="G8" s="78">
        <f>'総生産及び要素所得'!J142/1000</f>
        <v>435291.76258</v>
      </c>
      <c r="H8" s="78">
        <f>'総生産及び要素所得'!J170/1000</f>
        <v>432501.08260799997</v>
      </c>
      <c r="I8" s="78">
        <f>'総生産及び要素所得'!J198/1000</f>
        <v>432284.483029</v>
      </c>
      <c r="J8" s="78">
        <f>'総生産及び要素所得'!J226/1000</f>
        <v>434292.276013</v>
      </c>
      <c r="K8" s="78">
        <f>'総生産及び要素所得'!J254/1000</f>
        <v>436733.217188</v>
      </c>
      <c r="L8" s="78">
        <f>'総生産及び要素所得'!K254/1000</f>
        <v>324794.173</v>
      </c>
    </row>
    <row r="9" spans="1:12" ht="15" customHeight="1">
      <c r="A9" s="79" t="s">
        <v>184</v>
      </c>
      <c r="B9" s="80" t="s">
        <v>46</v>
      </c>
      <c r="C9" s="78">
        <f>C8/C11*1000</f>
        <v>5499.35378187111</v>
      </c>
      <c r="D9" s="78">
        <f aca="true" t="shared" si="1" ref="D9:K9">D8/D11*1000</f>
        <v>5308.40191436152</v>
      </c>
      <c r="E9" s="78">
        <f t="shared" si="1"/>
        <v>5537.657547762688</v>
      </c>
      <c r="F9" s="78">
        <f t="shared" si="1"/>
        <v>5557.865835929388</v>
      </c>
      <c r="G9" s="78">
        <f t="shared" si="1"/>
        <v>5714.2150856557755</v>
      </c>
      <c r="H9" s="78">
        <f t="shared" si="1"/>
        <v>5758.389021249401</v>
      </c>
      <c r="I9" s="78">
        <f t="shared" si="1"/>
        <v>5839.314913264893</v>
      </c>
      <c r="J9" s="78">
        <f t="shared" si="1"/>
        <v>5956.552955877109</v>
      </c>
      <c r="K9" s="78">
        <f t="shared" si="1"/>
        <v>6081.703599559955</v>
      </c>
      <c r="L9" s="78">
        <f>L8/L11*1000</f>
        <v>4592.093384608859</v>
      </c>
    </row>
    <row r="10" spans="1:12" ht="15" customHeight="1">
      <c r="A10" s="76" t="s">
        <v>185</v>
      </c>
      <c r="B10" s="77" t="s">
        <v>47</v>
      </c>
      <c r="C10" s="78">
        <v>179865</v>
      </c>
      <c r="D10" s="78">
        <v>178570</v>
      </c>
      <c r="E10" s="78">
        <v>177285</v>
      </c>
      <c r="F10" s="78">
        <v>176009</v>
      </c>
      <c r="G10" s="78">
        <v>174742</v>
      </c>
      <c r="H10" s="78">
        <v>172765</v>
      </c>
      <c r="I10" s="78">
        <v>170810</v>
      </c>
      <c r="J10" s="78">
        <v>168877</v>
      </c>
      <c r="K10" s="78">
        <v>166966</v>
      </c>
      <c r="L10" s="78">
        <v>165077</v>
      </c>
    </row>
    <row r="11" spans="1:12" ht="15" customHeight="1" thickBot="1">
      <c r="A11" s="82" t="s">
        <v>186</v>
      </c>
      <c r="B11" s="83" t="s">
        <v>48</v>
      </c>
      <c r="C11" s="78">
        <v>79696</v>
      </c>
      <c r="D11" s="78">
        <v>78773</v>
      </c>
      <c r="E11" s="78">
        <v>77906</v>
      </c>
      <c r="F11" s="78">
        <v>77040</v>
      </c>
      <c r="G11" s="78">
        <v>76177</v>
      </c>
      <c r="H11" s="78">
        <v>75108</v>
      </c>
      <c r="I11" s="78">
        <v>74030</v>
      </c>
      <c r="J11" s="105">
        <v>72910</v>
      </c>
      <c r="K11" s="105">
        <v>71811</v>
      </c>
      <c r="L11" s="105">
        <v>70729</v>
      </c>
    </row>
    <row r="12" spans="1:12" ht="15" customHeight="1" thickTop="1">
      <c r="A12" s="154" t="s">
        <v>54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279"/>
      <c r="L12" s="279"/>
    </row>
    <row r="13" spans="1:12" ht="15" customHeight="1">
      <c r="A13" s="146" t="s">
        <v>198</v>
      </c>
      <c r="B13" s="98" t="s">
        <v>144</v>
      </c>
      <c r="C13" s="147">
        <f>C4/C16*100</f>
        <v>3.368603317672582</v>
      </c>
      <c r="D13" s="147">
        <f aca="true" t="shared" si="2" ref="D13:K13">D4/D16*100</f>
        <v>3.223089555696211</v>
      </c>
      <c r="E13" s="147">
        <f t="shared" si="2"/>
        <v>3.215103236188474</v>
      </c>
      <c r="F13" s="147">
        <f t="shared" si="2"/>
        <v>3.16958732352012</v>
      </c>
      <c r="G13" s="147">
        <f t="shared" si="2"/>
        <v>3.142741010784263</v>
      </c>
      <c r="H13" s="147">
        <f t="shared" si="2"/>
        <v>3.112806989255204</v>
      </c>
      <c r="I13" s="147">
        <f t="shared" si="2"/>
        <v>3.0542626613762693</v>
      </c>
      <c r="J13" s="147">
        <f t="shared" si="2"/>
        <v>3.0693232364195593</v>
      </c>
      <c r="K13" s="147">
        <f t="shared" si="2"/>
        <v>3.0736010343690214</v>
      </c>
      <c r="L13" s="147">
        <f>L4/L16*100</f>
        <v>3.1000336336381547</v>
      </c>
    </row>
    <row r="14" spans="1:12" ht="15" customHeight="1" thickBot="1">
      <c r="A14" s="143" t="s">
        <v>397</v>
      </c>
      <c r="B14" s="144" t="s">
        <v>145</v>
      </c>
      <c r="C14" s="145">
        <f>C7/C19*100</f>
        <v>98.1990856615246</v>
      </c>
      <c r="D14" s="145">
        <f aca="true" t="shared" si="3" ref="D14:K14">D7/D19*100</f>
        <v>97.4695587004438</v>
      </c>
      <c r="E14" s="145">
        <f t="shared" si="3"/>
        <v>97.46569175645699</v>
      </c>
      <c r="F14" s="145">
        <f t="shared" si="3"/>
        <v>96.53239811839538</v>
      </c>
      <c r="G14" s="145">
        <f t="shared" si="3"/>
        <v>96.0238859834291</v>
      </c>
      <c r="H14" s="145">
        <f t="shared" si="3"/>
        <v>95.69837982465144</v>
      </c>
      <c r="I14" s="145">
        <f t="shared" si="3"/>
        <v>94.9920698321449</v>
      </c>
      <c r="J14" s="145">
        <f t="shared" si="3"/>
        <v>95.01485306152462</v>
      </c>
      <c r="K14" s="145">
        <f t="shared" si="3"/>
        <v>94.54977828602713</v>
      </c>
      <c r="L14" s="145">
        <f>L7/L19*100</f>
        <v>94.204046156446</v>
      </c>
    </row>
    <row r="15" spans="1:12" ht="15" customHeight="1" thickTop="1">
      <c r="A15" s="154" t="s">
        <v>146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279"/>
      <c r="L15" s="279"/>
    </row>
    <row r="16" spans="1:12" ht="15" customHeight="1">
      <c r="A16" s="76" t="s">
        <v>187</v>
      </c>
      <c r="B16" s="77" t="s">
        <v>147</v>
      </c>
      <c r="C16" s="78">
        <v>18492301</v>
      </c>
      <c r="D16" s="78">
        <v>18390120</v>
      </c>
      <c r="E16" s="78">
        <v>18917316</v>
      </c>
      <c r="F16" s="78">
        <v>19317287</v>
      </c>
      <c r="G16" s="78">
        <v>19993485</v>
      </c>
      <c r="H16" s="78">
        <v>19959895</v>
      </c>
      <c r="I16" s="78">
        <v>20380320</v>
      </c>
      <c r="J16" s="78">
        <v>20431461</v>
      </c>
      <c r="K16" s="78">
        <v>20561714</v>
      </c>
      <c r="L16" s="78">
        <v>19725624</v>
      </c>
    </row>
    <row r="17" spans="1:12" ht="15" customHeight="1">
      <c r="A17" s="79" t="s">
        <v>405</v>
      </c>
      <c r="B17" s="77" t="s">
        <v>148</v>
      </c>
      <c r="C17" s="78">
        <v>19105802</v>
      </c>
      <c r="D17" s="78">
        <v>19076694</v>
      </c>
      <c r="E17" s="78">
        <v>19754813</v>
      </c>
      <c r="F17" s="78">
        <v>19674216</v>
      </c>
      <c r="G17" s="78">
        <v>19994532</v>
      </c>
      <c r="H17" s="78">
        <v>19712174</v>
      </c>
      <c r="I17" s="78">
        <v>20097618</v>
      </c>
      <c r="J17" s="78">
        <v>20103725</v>
      </c>
      <c r="K17" s="78">
        <v>20091623</v>
      </c>
      <c r="L17" s="78">
        <v>19052384</v>
      </c>
    </row>
    <row r="18" spans="1:12" ht="15" customHeight="1">
      <c r="A18" s="76" t="s">
        <v>188</v>
      </c>
      <c r="B18" s="77" t="s">
        <v>149</v>
      </c>
      <c r="C18" s="78">
        <v>13554504</v>
      </c>
      <c r="D18" s="78">
        <v>13560870</v>
      </c>
      <c r="E18" s="78">
        <v>14009303</v>
      </c>
      <c r="F18" s="78">
        <v>14145044</v>
      </c>
      <c r="G18" s="78">
        <v>14633800</v>
      </c>
      <c r="H18" s="78">
        <v>14512932</v>
      </c>
      <c r="I18" s="78">
        <v>14857873</v>
      </c>
      <c r="J18" s="78">
        <v>14830013</v>
      </c>
      <c r="K18" s="78">
        <v>14995648</v>
      </c>
      <c r="L18" s="78">
        <v>14011490</v>
      </c>
    </row>
    <row r="19" spans="1:12" ht="15" customHeight="1">
      <c r="A19" s="10" t="s">
        <v>189</v>
      </c>
      <c r="B19" s="13" t="s">
        <v>150</v>
      </c>
      <c r="C19" s="6">
        <v>2470</v>
      </c>
      <c r="D19" s="6">
        <v>2481</v>
      </c>
      <c r="E19" s="6">
        <v>2576</v>
      </c>
      <c r="F19" s="6">
        <v>2615</v>
      </c>
      <c r="G19" s="6">
        <v>2719</v>
      </c>
      <c r="H19" s="78">
        <v>2710</v>
      </c>
      <c r="I19" s="78">
        <v>2790</v>
      </c>
      <c r="J19" s="78">
        <v>2802</v>
      </c>
      <c r="K19" s="78">
        <v>2851</v>
      </c>
      <c r="L19" s="78">
        <v>2682</v>
      </c>
    </row>
    <row r="20" spans="4:8" ht="15" customHeight="1">
      <c r="D20" s="7"/>
      <c r="E20" s="7"/>
      <c r="F20" s="7"/>
      <c r="G20" s="7"/>
      <c r="H20" s="7"/>
    </row>
    <row r="21" spans="1:8" ht="15" customHeight="1">
      <c r="A21" s="277" t="s">
        <v>378</v>
      </c>
      <c r="D21" s="7"/>
      <c r="E21" s="7"/>
      <c r="F21" s="7"/>
      <c r="G21" s="7"/>
      <c r="H21" s="7"/>
    </row>
    <row r="22" spans="1:12" ht="15" customHeight="1">
      <c r="A22" s="357" t="s">
        <v>51</v>
      </c>
      <c r="B22" s="348" t="s">
        <v>42</v>
      </c>
      <c r="C22" s="110">
        <f>C2</f>
        <v>2011</v>
      </c>
      <c r="D22" s="110">
        <f aca="true" t="shared" si="4" ref="D22:K22">D2</f>
        <v>2012</v>
      </c>
      <c r="E22" s="110">
        <f t="shared" si="4"/>
        <v>2013</v>
      </c>
      <c r="F22" s="110">
        <f t="shared" si="4"/>
        <v>2014</v>
      </c>
      <c r="G22" s="110">
        <f t="shared" si="4"/>
        <v>2015</v>
      </c>
      <c r="H22" s="110">
        <f t="shared" si="4"/>
        <v>2016</v>
      </c>
      <c r="I22" s="110">
        <f t="shared" si="4"/>
        <v>2017</v>
      </c>
      <c r="J22" s="110">
        <f t="shared" si="4"/>
        <v>2018</v>
      </c>
      <c r="K22" s="110">
        <f t="shared" si="4"/>
        <v>2019</v>
      </c>
      <c r="L22" s="110">
        <f>L2</f>
        <v>2020</v>
      </c>
    </row>
    <row r="23" spans="1:12" ht="15" customHeight="1">
      <c r="A23" s="358"/>
      <c r="B23" s="351"/>
      <c r="C23" s="113">
        <f>C3</f>
        <v>23</v>
      </c>
      <c r="D23" s="113">
        <f aca="true" t="shared" si="5" ref="D23:K23">D3</f>
        <v>24</v>
      </c>
      <c r="E23" s="113">
        <f t="shared" si="5"/>
        <v>25</v>
      </c>
      <c r="F23" s="113">
        <f t="shared" si="5"/>
        <v>26</v>
      </c>
      <c r="G23" s="113">
        <f t="shared" si="5"/>
        <v>27</v>
      </c>
      <c r="H23" s="113">
        <f t="shared" si="5"/>
        <v>28</v>
      </c>
      <c r="I23" s="113">
        <f t="shared" si="5"/>
        <v>29</v>
      </c>
      <c r="J23" s="113">
        <f t="shared" si="5"/>
        <v>30</v>
      </c>
      <c r="K23" s="113" t="str">
        <f t="shared" si="5"/>
        <v>(令和元年度)</v>
      </c>
      <c r="L23" s="113" t="str">
        <f>L3</f>
        <v>(令和2年度)</v>
      </c>
    </row>
    <row r="24" spans="1:12" ht="15" customHeight="1">
      <c r="A24" s="10" t="s">
        <v>180</v>
      </c>
      <c r="B24" s="269" t="s">
        <v>52</v>
      </c>
      <c r="C24" s="223" t="s">
        <v>377</v>
      </c>
      <c r="D24" s="17">
        <f>(D4-C4)/ABS(C4)*100</f>
        <v>-4.848396799610308</v>
      </c>
      <c r="E24" s="17">
        <f aca="true" t="shared" si="6" ref="E24:L24">(E4-D4)/ABS(D4)*100</f>
        <v>2.6118470382158128</v>
      </c>
      <c r="F24" s="17">
        <f t="shared" si="6"/>
        <v>0.668688906710868</v>
      </c>
      <c r="G24" s="17">
        <f t="shared" si="6"/>
        <v>2.6238351260802353</v>
      </c>
      <c r="H24" s="17">
        <f t="shared" si="6"/>
        <v>-1.118885848676014</v>
      </c>
      <c r="I24" s="17">
        <f t="shared" si="6"/>
        <v>0.18597669913726192</v>
      </c>
      <c r="J24" s="17">
        <f t="shared" si="6"/>
        <v>0.7452707974737733</v>
      </c>
      <c r="K24" s="17">
        <f t="shared" si="6"/>
        <v>0.7777731174767102</v>
      </c>
      <c r="L24" s="17">
        <f t="shared" si="6"/>
        <v>-3.241227875130496</v>
      </c>
    </row>
    <row r="25" spans="1:12" ht="15" customHeight="1">
      <c r="A25" s="10" t="s">
        <v>404</v>
      </c>
      <c r="B25" s="269" t="s">
        <v>44</v>
      </c>
      <c r="C25" s="223" t="s">
        <v>377</v>
      </c>
      <c r="D25" s="17">
        <f aca="true" t="shared" si="7" ref="D25:L39">(D5-C5)/ABS(C5)*100</f>
        <v>-4.236093108002261</v>
      </c>
      <c r="E25" s="17">
        <f t="shared" si="7"/>
        <v>3.001173069066821</v>
      </c>
      <c r="F25" s="17">
        <f t="shared" si="7"/>
        <v>-2.0355095688445566</v>
      </c>
      <c r="G25" s="17">
        <f t="shared" si="7"/>
        <v>0.8438732385977711</v>
      </c>
      <c r="H25" s="17">
        <f t="shared" si="7"/>
        <v>-2.076082955937038</v>
      </c>
      <c r="I25" s="17">
        <f t="shared" si="7"/>
        <v>0.06077299242322425</v>
      </c>
      <c r="J25" s="17">
        <f t="shared" si="7"/>
        <v>0.4845957110540897</v>
      </c>
      <c r="K25" s="17">
        <f t="shared" si="7"/>
        <v>-0.11279607442684718</v>
      </c>
      <c r="L25" s="17">
        <f t="shared" si="7"/>
        <v>-4.555938216681428</v>
      </c>
    </row>
    <row r="26" spans="1:12" ht="15" customHeight="1">
      <c r="A26" s="10" t="s">
        <v>181</v>
      </c>
      <c r="B26" s="269" t="s">
        <v>45</v>
      </c>
      <c r="C26" s="223" t="s">
        <v>377</v>
      </c>
      <c r="D26" s="17">
        <f t="shared" si="7"/>
        <v>-1.01868863444201</v>
      </c>
      <c r="E26" s="17">
        <f t="shared" si="7"/>
        <v>3.0778513735933735</v>
      </c>
      <c r="F26" s="17">
        <f t="shared" si="7"/>
        <v>-0.1817287355500653</v>
      </c>
      <c r="G26" s="17">
        <f t="shared" si="7"/>
        <v>2.6847908992500407</v>
      </c>
      <c r="H26" s="17">
        <f t="shared" si="7"/>
        <v>-1.7926813935380492</v>
      </c>
      <c r="I26" s="17">
        <f t="shared" si="7"/>
        <v>1.035781775219716</v>
      </c>
      <c r="J26" s="17">
        <f t="shared" si="7"/>
        <v>-0.6826117042966804</v>
      </c>
      <c r="K26" s="17">
        <f t="shared" si="7"/>
        <v>0.10496949126139696</v>
      </c>
      <c r="L26" s="17">
        <f t="shared" si="7"/>
        <v>-7.332142368328495</v>
      </c>
    </row>
    <row r="27" spans="1:12" ht="15" customHeight="1">
      <c r="A27" s="14" t="s">
        <v>398</v>
      </c>
      <c r="B27" s="269" t="s">
        <v>45</v>
      </c>
      <c r="C27" s="223" t="s">
        <v>377</v>
      </c>
      <c r="D27" s="17">
        <f t="shared" si="7"/>
        <v>-0.30087042187330193</v>
      </c>
      <c r="E27" s="17">
        <f t="shared" si="7"/>
        <v>3.8249819205379607</v>
      </c>
      <c r="F27" s="17">
        <f t="shared" si="7"/>
        <v>0.5419167265197102</v>
      </c>
      <c r="G27" s="17">
        <f t="shared" si="7"/>
        <v>3.4293264434772466</v>
      </c>
      <c r="H27" s="17">
        <f t="shared" si="7"/>
        <v>-0.6688665648113216</v>
      </c>
      <c r="I27" s="17">
        <f t="shared" si="7"/>
        <v>2.192183352238352</v>
      </c>
      <c r="J27" s="17">
        <f t="shared" si="7"/>
        <v>0.45419503419108564</v>
      </c>
      <c r="K27" s="17">
        <f t="shared" si="7"/>
        <v>1.2507153119542174</v>
      </c>
      <c r="L27" s="17">
        <f t="shared" si="7"/>
        <v>-6.271730663086533</v>
      </c>
    </row>
    <row r="28" spans="1:12" ht="15" customHeight="1">
      <c r="A28" s="40" t="s">
        <v>183</v>
      </c>
      <c r="B28" s="269" t="s">
        <v>45</v>
      </c>
      <c r="C28" s="223" t="s">
        <v>377</v>
      </c>
      <c r="D28" s="17">
        <f t="shared" si="7"/>
        <v>-4.590197066441385</v>
      </c>
      <c r="E28" s="17">
        <f t="shared" si="7"/>
        <v>3.170567423552431</v>
      </c>
      <c r="F28" s="17">
        <f t="shared" si="7"/>
        <v>-0.7507276720567532</v>
      </c>
      <c r="G28" s="17">
        <f t="shared" si="7"/>
        <v>1.6614069022287667</v>
      </c>
      <c r="H28" s="17">
        <f t="shared" si="7"/>
        <v>-0.6411056242965609</v>
      </c>
      <c r="I28" s="17">
        <f t="shared" si="7"/>
        <v>-0.0500807021554415</v>
      </c>
      <c r="J28" s="17">
        <f t="shared" si="7"/>
        <v>0.4644610349951669</v>
      </c>
      <c r="K28" s="17">
        <f t="shared" si="7"/>
        <v>0.5620503310371836</v>
      </c>
      <c r="L28" s="17">
        <f t="shared" si="7"/>
        <v>-25.630989304807954</v>
      </c>
    </row>
    <row r="29" spans="1:12" ht="15" customHeight="1">
      <c r="A29" s="14" t="s">
        <v>184</v>
      </c>
      <c r="B29" s="269" t="s">
        <v>45</v>
      </c>
      <c r="C29" s="223" t="s">
        <v>377</v>
      </c>
      <c r="D29" s="17">
        <f t="shared" si="7"/>
        <v>-3.4722601069797103</v>
      </c>
      <c r="E29" s="17">
        <f t="shared" si="7"/>
        <v>4.318731646541933</v>
      </c>
      <c r="F29" s="17">
        <f t="shared" si="7"/>
        <v>0.3649248439868547</v>
      </c>
      <c r="G29" s="17">
        <f t="shared" si="7"/>
        <v>2.813116659197713</v>
      </c>
      <c r="H29" s="17">
        <f t="shared" si="7"/>
        <v>0.7730534278367241</v>
      </c>
      <c r="I29" s="17">
        <f t="shared" si="7"/>
        <v>1.4053564584966858</v>
      </c>
      <c r="J29" s="17">
        <f t="shared" si="7"/>
        <v>2.0077362559414516</v>
      </c>
      <c r="K29" s="17">
        <f t="shared" si="7"/>
        <v>2.1010581893570723</v>
      </c>
      <c r="L29" s="17">
        <f t="shared" si="7"/>
        <v>-24.49330505121752</v>
      </c>
    </row>
    <row r="30" spans="1:12" ht="15" customHeight="1">
      <c r="A30" s="10" t="s">
        <v>185</v>
      </c>
      <c r="B30" s="269" t="s">
        <v>48</v>
      </c>
      <c r="C30" s="223" t="s">
        <v>377</v>
      </c>
      <c r="D30" s="17">
        <f t="shared" si="7"/>
        <v>-0.7199844327690212</v>
      </c>
      <c r="E30" s="17">
        <f t="shared" si="7"/>
        <v>-0.7196057568460548</v>
      </c>
      <c r="F30" s="17">
        <f t="shared" si="7"/>
        <v>-0.7197450432918747</v>
      </c>
      <c r="G30" s="17">
        <f t="shared" si="7"/>
        <v>-0.7198495531478504</v>
      </c>
      <c r="H30" s="17">
        <f t="shared" si="7"/>
        <v>-1.1313822664270754</v>
      </c>
      <c r="I30" s="17">
        <f t="shared" si="7"/>
        <v>-1.131594941104969</v>
      </c>
      <c r="J30" s="17">
        <f t="shared" si="7"/>
        <v>-1.1316667642409695</v>
      </c>
      <c r="K30" s="17">
        <f t="shared" si="7"/>
        <v>-1.1315928160732367</v>
      </c>
      <c r="L30" s="17">
        <f t="shared" si="7"/>
        <v>-1.1313680629589258</v>
      </c>
    </row>
    <row r="31" spans="1:12" ht="15" customHeight="1" thickBot="1">
      <c r="A31" s="41" t="s">
        <v>186</v>
      </c>
      <c r="B31" s="270" t="s">
        <v>48</v>
      </c>
      <c r="C31" s="224" t="s">
        <v>377</v>
      </c>
      <c r="D31" s="107">
        <f t="shared" si="7"/>
        <v>-1.1581509737000604</v>
      </c>
      <c r="E31" s="107">
        <f t="shared" si="7"/>
        <v>-1.1006309268404149</v>
      </c>
      <c r="F31" s="107">
        <f t="shared" si="7"/>
        <v>-1.1115960259800273</v>
      </c>
      <c r="G31" s="107">
        <f t="shared" si="7"/>
        <v>-1.120197300103842</v>
      </c>
      <c r="H31" s="107">
        <f t="shared" si="7"/>
        <v>-1.4033107105819342</v>
      </c>
      <c r="I31" s="107">
        <f t="shared" si="7"/>
        <v>-1.4352665495020505</v>
      </c>
      <c r="J31" s="107">
        <f t="shared" si="7"/>
        <v>-1.5129001756044846</v>
      </c>
      <c r="K31" s="107">
        <f t="shared" si="7"/>
        <v>-1.507337813742971</v>
      </c>
      <c r="L31" s="107">
        <f t="shared" si="7"/>
        <v>-1.5067329517761903</v>
      </c>
    </row>
    <row r="32" spans="1:12" ht="15" customHeight="1" thickTop="1">
      <c r="A32" s="151" t="s">
        <v>5</v>
      </c>
      <c r="B32" s="152"/>
      <c r="C32" s="151"/>
      <c r="D32" s="152"/>
      <c r="E32" s="152"/>
      <c r="F32" s="152"/>
      <c r="G32" s="152"/>
      <c r="H32" s="152"/>
      <c r="I32" s="152"/>
      <c r="J32" s="152"/>
      <c r="K32" s="153"/>
      <c r="L32" s="153"/>
    </row>
    <row r="33" spans="1:12" ht="15" customHeight="1">
      <c r="A33" s="108" t="s">
        <v>198</v>
      </c>
      <c r="B33" s="271" t="s">
        <v>53</v>
      </c>
      <c r="C33" s="225" t="s">
        <v>377</v>
      </c>
      <c r="D33" s="109">
        <f>D13-C13</f>
        <v>-0.14551376197637067</v>
      </c>
      <c r="E33" s="109">
        <f aca="true" t="shared" si="8" ref="E33:L33">E13-D13</f>
        <v>-0.007986319507736983</v>
      </c>
      <c r="F33" s="109">
        <f t="shared" si="8"/>
        <v>-0.0455159126683542</v>
      </c>
      <c r="G33" s="109">
        <f t="shared" si="8"/>
        <v>-0.026846312735857136</v>
      </c>
      <c r="H33" s="109">
        <f t="shared" si="8"/>
        <v>-0.029934021529058885</v>
      </c>
      <c r="I33" s="109">
        <f t="shared" si="8"/>
        <v>-0.0585443278789346</v>
      </c>
      <c r="J33" s="109">
        <f t="shared" si="8"/>
        <v>0.015060575043289948</v>
      </c>
      <c r="K33" s="109">
        <f t="shared" si="8"/>
        <v>0.004277797949462148</v>
      </c>
      <c r="L33" s="109">
        <f t="shared" si="8"/>
        <v>0.026432599269133217</v>
      </c>
    </row>
    <row r="34" spans="1:12" ht="15" customHeight="1" thickBot="1">
      <c r="A34" s="42" t="s">
        <v>197</v>
      </c>
      <c r="B34" s="272" t="s">
        <v>49</v>
      </c>
      <c r="C34" s="226" t="s">
        <v>377</v>
      </c>
      <c r="D34" s="43">
        <f>D14-C14</f>
        <v>-0.7295269610808077</v>
      </c>
      <c r="E34" s="43">
        <f aca="true" t="shared" si="9" ref="E34:L34">E14-D14</f>
        <v>-0.003866943986807314</v>
      </c>
      <c r="F34" s="43">
        <f t="shared" si="9"/>
        <v>-0.9332936380616133</v>
      </c>
      <c r="G34" s="43">
        <f t="shared" si="9"/>
        <v>-0.5085121349662813</v>
      </c>
      <c r="H34" s="43">
        <f t="shared" si="9"/>
        <v>-0.32550615877765665</v>
      </c>
      <c r="I34" s="43">
        <f t="shared" si="9"/>
        <v>-0.706309992506533</v>
      </c>
      <c r="J34" s="43">
        <f t="shared" si="9"/>
        <v>0.02278322937971211</v>
      </c>
      <c r="K34" s="43">
        <f t="shared" si="9"/>
        <v>-0.46507477549748444</v>
      </c>
      <c r="L34" s="43">
        <f t="shared" si="9"/>
        <v>-0.34573212958113686</v>
      </c>
    </row>
    <row r="35" spans="1:12" ht="15" customHeight="1" thickTop="1">
      <c r="A35" s="151" t="s">
        <v>55</v>
      </c>
      <c r="B35" s="152"/>
      <c r="C35" s="151"/>
      <c r="D35" s="152"/>
      <c r="E35" s="152"/>
      <c r="F35" s="152"/>
      <c r="G35" s="152"/>
      <c r="H35" s="152"/>
      <c r="I35" s="152"/>
      <c r="J35" s="152"/>
      <c r="K35" s="153"/>
      <c r="L35" s="153"/>
    </row>
    <row r="36" spans="1:12" ht="15" customHeight="1">
      <c r="A36" s="141" t="s">
        <v>187</v>
      </c>
      <c r="B36" s="271" t="s">
        <v>52</v>
      </c>
      <c r="C36" s="227" t="s">
        <v>377</v>
      </c>
      <c r="D36" s="142">
        <f t="shared" si="7"/>
        <v>-0.5525596841626145</v>
      </c>
      <c r="E36" s="142">
        <f t="shared" si="7"/>
        <v>2.866734964209043</v>
      </c>
      <c r="F36" s="142">
        <f t="shared" si="7"/>
        <v>2.1143115651290065</v>
      </c>
      <c r="G36" s="142">
        <f t="shared" si="7"/>
        <v>3.5004812011127653</v>
      </c>
      <c r="H36" s="142">
        <f t="shared" si="7"/>
        <v>-0.16800472753999615</v>
      </c>
      <c r="I36" s="142">
        <f t="shared" si="7"/>
        <v>2.1063487558426535</v>
      </c>
      <c r="J36" s="142">
        <f t="shared" si="7"/>
        <v>0.25093325325608234</v>
      </c>
      <c r="K36" s="142">
        <f t="shared" si="7"/>
        <v>0.6375119234008767</v>
      </c>
      <c r="L36" s="142">
        <f t="shared" si="7"/>
        <v>-4.066246617378298</v>
      </c>
    </row>
    <row r="37" spans="1:12" ht="15" customHeight="1">
      <c r="A37" s="14" t="s">
        <v>405</v>
      </c>
      <c r="B37" s="269" t="s">
        <v>44</v>
      </c>
      <c r="C37" s="223" t="s">
        <v>377</v>
      </c>
      <c r="D37" s="17">
        <f t="shared" si="7"/>
        <v>-0.1523516259615796</v>
      </c>
      <c r="E37" s="17">
        <f t="shared" si="7"/>
        <v>3.5546987334388236</v>
      </c>
      <c r="F37" s="17">
        <f t="shared" si="7"/>
        <v>-0.4079866511517978</v>
      </c>
      <c r="G37" s="17">
        <f t="shared" si="7"/>
        <v>1.6281004539138944</v>
      </c>
      <c r="H37" s="17">
        <f t="shared" si="7"/>
        <v>-1.412176088942717</v>
      </c>
      <c r="I37" s="17">
        <f t="shared" si="7"/>
        <v>1.95536017488482</v>
      </c>
      <c r="J37" s="17">
        <f t="shared" si="7"/>
        <v>0.030386685626127435</v>
      </c>
      <c r="K37" s="17">
        <f t="shared" si="7"/>
        <v>-0.06019779916408526</v>
      </c>
      <c r="L37" s="17">
        <f t="shared" si="7"/>
        <v>-5.172499006177849</v>
      </c>
    </row>
    <row r="38" spans="1:12" ht="15" customHeight="1">
      <c r="A38" s="10" t="s">
        <v>188</v>
      </c>
      <c r="B38" s="269" t="s">
        <v>50</v>
      </c>
      <c r="C38" s="223" t="s">
        <v>377</v>
      </c>
      <c r="D38" s="17">
        <f t="shared" si="7"/>
        <v>0.04696593840689412</v>
      </c>
      <c r="E38" s="17">
        <f t="shared" si="7"/>
        <v>3.30681586063431</v>
      </c>
      <c r="F38" s="17">
        <f t="shared" si="7"/>
        <v>0.9689347143109117</v>
      </c>
      <c r="G38" s="17">
        <f t="shared" si="7"/>
        <v>3.455316222416841</v>
      </c>
      <c r="H38" s="17">
        <f t="shared" si="7"/>
        <v>-0.8259508808375131</v>
      </c>
      <c r="I38" s="17">
        <f t="shared" si="7"/>
        <v>2.37678368506102</v>
      </c>
      <c r="J38" s="17">
        <f t="shared" si="7"/>
        <v>-0.187510015733746</v>
      </c>
      <c r="K38" s="17">
        <f t="shared" si="7"/>
        <v>1.1168904572099836</v>
      </c>
      <c r="L38" s="17">
        <f t="shared" si="7"/>
        <v>-6.562957466059487</v>
      </c>
    </row>
    <row r="39" spans="1:12" ht="15" customHeight="1">
      <c r="A39" s="10" t="s">
        <v>189</v>
      </c>
      <c r="B39" s="269" t="s">
        <v>50</v>
      </c>
      <c r="C39" s="228" t="s">
        <v>377</v>
      </c>
      <c r="D39" s="74">
        <f t="shared" si="7"/>
        <v>0.44534412955465585</v>
      </c>
      <c r="E39" s="74">
        <f t="shared" si="7"/>
        <v>3.829101168883515</v>
      </c>
      <c r="F39" s="74">
        <f t="shared" si="7"/>
        <v>1.513975155279503</v>
      </c>
      <c r="G39" s="74">
        <f t="shared" si="7"/>
        <v>3.9770554493307837</v>
      </c>
      <c r="H39" s="74">
        <f t="shared" si="7"/>
        <v>-0.33100404560500185</v>
      </c>
      <c r="I39" s="74">
        <f t="shared" si="7"/>
        <v>2.952029520295203</v>
      </c>
      <c r="J39" s="74">
        <f t="shared" si="7"/>
        <v>0.43010752688172044</v>
      </c>
      <c r="K39" s="74">
        <f t="shared" si="7"/>
        <v>1.7487508922198431</v>
      </c>
      <c r="L39" s="74">
        <f t="shared" si="7"/>
        <v>-5.927744650999649</v>
      </c>
    </row>
    <row r="40" spans="1:12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9:14" ht="15" customHeight="1">
      <c r="I41" s="11"/>
      <c r="J41" s="11"/>
      <c r="K41" s="11"/>
      <c r="L41" s="11"/>
      <c r="M41" s="11"/>
      <c r="N41" s="11"/>
    </row>
  </sheetData>
  <sheetProtection/>
  <mergeCells count="4">
    <mergeCell ref="A2:A3"/>
    <mergeCell ref="B2:B3"/>
    <mergeCell ref="A22:A23"/>
    <mergeCell ref="B22:B23"/>
  </mergeCells>
  <printOptions/>
  <pageMargins left="0.8" right="0" top="0.7874015748031497" bottom="0.3937007874015748" header="0.5118110236220472" footer="0.5118110236220472"/>
  <pageSetup fitToHeight="1" fitToWidth="1" horizontalDpi="600" verticalDpi="600" orientation="landscape" paperSize="8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5"/>
  <sheetViews>
    <sheetView showGridLines="0" zoomScale="140" zoomScaleNormal="140" zoomScaleSheetLayoutView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9.00390625" defaultRowHeight="14.25" customHeight="1"/>
  <cols>
    <col min="1" max="1" width="1.875" style="22" customWidth="1"/>
    <col min="2" max="2" width="22.125" style="22" customWidth="1"/>
    <col min="3" max="7" width="7.50390625" style="22" customWidth="1"/>
    <col min="8" max="8" width="8.25390625" style="22" customWidth="1"/>
    <col min="9" max="9" width="7.875" style="22" customWidth="1"/>
    <col min="10" max="11" width="7.50390625" style="22" customWidth="1"/>
    <col min="12" max="13" width="8.75390625" style="22" customWidth="1"/>
    <col min="14" max="16384" width="9.00390625" style="22" customWidth="1"/>
  </cols>
  <sheetData>
    <row r="1" spans="1:2" s="2" customFormat="1" ht="14.25" customHeight="1">
      <c r="A1" s="277" t="s">
        <v>411</v>
      </c>
      <c r="B1" s="8"/>
    </row>
    <row r="2" spans="1:6" s="2" customFormat="1" ht="14.25" customHeight="1">
      <c r="A2" s="277" t="s">
        <v>130</v>
      </c>
      <c r="B2" s="8"/>
      <c r="F2" s="3"/>
    </row>
    <row r="3" s="2" customFormat="1" ht="14.25" customHeight="1">
      <c r="A3" s="278" t="s">
        <v>229</v>
      </c>
    </row>
    <row r="4" spans="1:11" s="2" customFormat="1" ht="14.25" customHeight="1">
      <c r="A4" s="278" t="s">
        <v>80</v>
      </c>
      <c r="K4" s="3" t="s">
        <v>104</v>
      </c>
    </row>
    <row r="5" spans="1:11" ht="14.25" customHeight="1">
      <c r="A5" s="369" t="s">
        <v>105</v>
      </c>
      <c r="B5" s="370"/>
      <c r="C5" s="364" t="s">
        <v>106</v>
      </c>
      <c r="D5" s="368" t="s">
        <v>107</v>
      </c>
      <c r="E5" s="368" t="s">
        <v>108</v>
      </c>
      <c r="F5" s="364" t="s">
        <v>109</v>
      </c>
      <c r="G5" s="364" t="s">
        <v>110</v>
      </c>
      <c r="H5" s="368" t="s">
        <v>60</v>
      </c>
      <c r="I5" s="366" t="s">
        <v>416</v>
      </c>
      <c r="J5" s="18"/>
      <c r="K5" s="19"/>
    </row>
    <row r="6" spans="1:11" ht="19.5">
      <c r="A6" s="371"/>
      <c r="B6" s="372"/>
      <c r="C6" s="365"/>
      <c r="D6" s="365"/>
      <c r="E6" s="365"/>
      <c r="F6" s="365"/>
      <c r="G6" s="365"/>
      <c r="H6" s="365"/>
      <c r="I6" s="367"/>
      <c r="J6" s="1" t="s">
        <v>61</v>
      </c>
      <c r="K6" s="1" t="s">
        <v>65</v>
      </c>
    </row>
    <row r="7" spans="1:11" ht="14.25" customHeight="1">
      <c r="A7" s="373"/>
      <c r="B7" s="374"/>
      <c r="C7" s="5" t="s">
        <v>133</v>
      </c>
      <c r="D7" s="23" t="s">
        <v>134</v>
      </c>
      <c r="E7" s="24" t="s">
        <v>135</v>
      </c>
      <c r="F7" s="23" t="s">
        <v>136</v>
      </c>
      <c r="G7" s="23" t="s">
        <v>137</v>
      </c>
      <c r="H7" s="23" t="s">
        <v>138</v>
      </c>
      <c r="I7" s="4" t="s">
        <v>139</v>
      </c>
      <c r="J7" s="23" t="s">
        <v>140</v>
      </c>
      <c r="K7" s="23" t="s">
        <v>141</v>
      </c>
    </row>
    <row r="8" spans="1:11" ht="14.25" customHeight="1">
      <c r="A8" s="25" t="s">
        <v>256</v>
      </c>
      <c r="B8" s="26" t="s">
        <v>254</v>
      </c>
      <c r="C8" s="27">
        <v>8467231</v>
      </c>
      <c r="D8" s="27">
        <v>4514085</v>
      </c>
      <c r="E8" s="27">
        <v>3953146</v>
      </c>
      <c r="F8" s="27">
        <v>1196441</v>
      </c>
      <c r="G8" s="27">
        <v>2756705</v>
      </c>
      <c r="H8" s="375"/>
      <c r="I8" s="375"/>
      <c r="J8" s="375"/>
      <c r="K8" s="375"/>
    </row>
    <row r="9" spans="1:11" ht="14.25" customHeight="1" thickBot="1">
      <c r="A9" s="248" t="s">
        <v>257</v>
      </c>
      <c r="B9" s="231" t="s">
        <v>255</v>
      </c>
      <c r="C9" s="233">
        <v>368851</v>
      </c>
      <c r="D9" s="233">
        <v>147625</v>
      </c>
      <c r="E9" s="233">
        <v>221226</v>
      </c>
      <c r="F9" s="233">
        <v>48409</v>
      </c>
      <c r="G9" s="233">
        <v>172817</v>
      </c>
      <c r="H9" s="376"/>
      <c r="I9" s="376"/>
      <c r="J9" s="376"/>
      <c r="K9" s="376"/>
    </row>
    <row r="10" spans="1:11" ht="14.25" customHeight="1" thickTop="1">
      <c r="A10" s="385" t="s">
        <v>113</v>
      </c>
      <c r="B10" s="386"/>
      <c r="C10" s="229">
        <v>8836082</v>
      </c>
      <c r="D10" s="229">
        <v>4661710</v>
      </c>
      <c r="E10" s="229">
        <v>4174372</v>
      </c>
      <c r="F10" s="229">
        <v>1244850</v>
      </c>
      <c r="G10" s="229">
        <v>2929522</v>
      </c>
      <c r="H10" s="229">
        <v>-953582</v>
      </c>
      <c r="I10" s="229">
        <v>3883104</v>
      </c>
      <c r="J10" s="229">
        <v>1768132</v>
      </c>
      <c r="K10" s="229">
        <v>2114972</v>
      </c>
    </row>
    <row r="11" spans="1:11" ht="14.25" customHeight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4.25" customHeight="1">
      <c r="A12" s="12" t="s">
        <v>67</v>
      </c>
      <c r="B12" s="38"/>
      <c r="C12" s="39"/>
      <c r="D12" s="39"/>
      <c r="E12" s="39"/>
      <c r="F12" s="39"/>
      <c r="G12" s="39"/>
      <c r="H12" s="39"/>
      <c r="I12" s="39"/>
      <c r="J12" s="39"/>
      <c r="K12" s="3" t="s">
        <v>104</v>
      </c>
    </row>
    <row r="13" spans="1:11" ht="14.25" customHeight="1">
      <c r="A13" s="369" t="s">
        <v>105</v>
      </c>
      <c r="B13" s="370"/>
      <c r="C13" s="364" t="s">
        <v>106</v>
      </c>
      <c r="D13" s="368" t="s">
        <v>107</v>
      </c>
      <c r="E13" s="368" t="s">
        <v>108</v>
      </c>
      <c r="F13" s="364" t="s">
        <v>109</v>
      </c>
      <c r="G13" s="364" t="s">
        <v>110</v>
      </c>
      <c r="H13" s="368" t="s">
        <v>60</v>
      </c>
      <c r="I13" s="366" t="s">
        <v>416</v>
      </c>
      <c r="J13" s="18"/>
      <c r="K13" s="19"/>
    </row>
    <row r="14" spans="1:11" ht="19.5" customHeight="1">
      <c r="A14" s="371"/>
      <c r="B14" s="372"/>
      <c r="C14" s="365"/>
      <c r="D14" s="365"/>
      <c r="E14" s="365"/>
      <c r="F14" s="365"/>
      <c r="G14" s="365"/>
      <c r="H14" s="365"/>
      <c r="I14" s="367"/>
      <c r="J14" s="1" t="s">
        <v>61</v>
      </c>
      <c r="K14" s="1" t="s">
        <v>65</v>
      </c>
    </row>
    <row r="15" spans="1:11" ht="14.25" customHeight="1">
      <c r="A15" s="373"/>
      <c r="B15" s="374"/>
      <c r="C15" s="5" t="s">
        <v>133</v>
      </c>
      <c r="D15" s="23" t="s">
        <v>134</v>
      </c>
      <c r="E15" s="24" t="s">
        <v>135</v>
      </c>
      <c r="F15" s="23" t="s">
        <v>136</v>
      </c>
      <c r="G15" s="23" t="s">
        <v>137</v>
      </c>
      <c r="H15" s="23" t="s">
        <v>138</v>
      </c>
      <c r="I15" s="4" t="s">
        <v>139</v>
      </c>
      <c r="J15" s="23" t="s">
        <v>140</v>
      </c>
      <c r="K15" s="23" t="s">
        <v>141</v>
      </c>
    </row>
    <row r="16" spans="1:11" ht="14.25" customHeight="1">
      <c r="A16" s="387" t="s">
        <v>56</v>
      </c>
      <c r="B16" s="388"/>
      <c r="C16" s="27">
        <v>524814</v>
      </c>
      <c r="D16" s="27">
        <v>260539</v>
      </c>
      <c r="E16" s="27">
        <v>264275</v>
      </c>
      <c r="F16" s="27">
        <v>67443</v>
      </c>
      <c r="G16" s="27">
        <v>196832</v>
      </c>
      <c r="H16" s="27">
        <v>30098</v>
      </c>
      <c r="I16" s="27">
        <v>166734</v>
      </c>
      <c r="J16" s="27">
        <v>515206</v>
      </c>
      <c r="K16" s="27">
        <v>-348472</v>
      </c>
    </row>
    <row r="18" spans="1:11" s="2" customFormat="1" ht="14.25" customHeight="1">
      <c r="A18" s="8" t="s">
        <v>68</v>
      </c>
      <c r="B18" s="8"/>
      <c r="K18" s="3" t="s">
        <v>104</v>
      </c>
    </row>
    <row r="19" spans="1:11" ht="14.25" customHeight="1">
      <c r="A19" s="369" t="s">
        <v>105</v>
      </c>
      <c r="B19" s="370"/>
      <c r="C19" s="364" t="s">
        <v>106</v>
      </c>
      <c r="D19" s="368" t="s">
        <v>107</v>
      </c>
      <c r="E19" s="368" t="s">
        <v>108</v>
      </c>
      <c r="F19" s="364" t="s">
        <v>109</v>
      </c>
      <c r="G19" s="364" t="s">
        <v>110</v>
      </c>
      <c r="H19" s="368" t="s">
        <v>60</v>
      </c>
      <c r="I19" s="366" t="s">
        <v>416</v>
      </c>
      <c r="J19" s="18"/>
      <c r="K19" s="19"/>
    </row>
    <row r="20" spans="1:11" ht="19.5">
      <c r="A20" s="371"/>
      <c r="B20" s="372"/>
      <c r="C20" s="365"/>
      <c r="D20" s="365"/>
      <c r="E20" s="365"/>
      <c r="F20" s="365"/>
      <c r="G20" s="365"/>
      <c r="H20" s="365"/>
      <c r="I20" s="367"/>
      <c r="J20" s="1" t="s">
        <v>61</v>
      </c>
      <c r="K20" s="1" t="s">
        <v>65</v>
      </c>
    </row>
    <row r="21" spans="1:11" ht="14.25" customHeight="1">
      <c r="A21" s="373"/>
      <c r="B21" s="374"/>
      <c r="C21" s="5" t="s">
        <v>133</v>
      </c>
      <c r="D21" s="23" t="s">
        <v>134</v>
      </c>
      <c r="E21" s="24" t="s">
        <v>135</v>
      </c>
      <c r="F21" s="23" t="s">
        <v>136</v>
      </c>
      <c r="G21" s="23" t="s">
        <v>137</v>
      </c>
      <c r="H21" s="23" t="s">
        <v>138</v>
      </c>
      <c r="I21" s="4" t="s">
        <v>139</v>
      </c>
      <c r="J21" s="23" t="s">
        <v>140</v>
      </c>
      <c r="K21" s="23" t="s">
        <v>141</v>
      </c>
    </row>
    <row r="22" spans="1:11" ht="14.25" customHeight="1">
      <c r="A22" s="25" t="s">
        <v>142</v>
      </c>
      <c r="B22" s="26" t="s">
        <v>114</v>
      </c>
      <c r="C22" s="27">
        <v>8980881</v>
      </c>
      <c r="D22" s="27">
        <v>3365971</v>
      </c>
      <c r="E22" s="27">
        <v>5614910</v>
      </c>
      <c r="F22" s="27">
        <v>1164850</v>
      </c>
      <c r="G22" s="27">
        <v>4450060</v>
      </c>
      <c r="H22" s="382"/>
      <c r="I22" s="382"/>
      <c r="J22" s="382"/>
      <c r="K22" s="382"/>
    </row>
    <row r="23" spans="1:11" ht="14.25" customHeight="1">
      <c r="A23" s="25" t="s">
        <v>151</v>
      </c>
      <c r="B23" s="26" t="s">
        <v>115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  <c r="H23" s="383"/>
      <c r="I23" s="383"/>
      <c r="J23" s="383"/>
      <c r="K23" s="383"/>
    </row>
    <row r="24" spans="1:11" ht="14.25" customHeight="1">
      <c r="A24" s="25" t="s">
        <v>152</v>
      </c>
      <c r="B24" s="26" t="s">
        <v>116</v>
      </c>
      <c r="C24" s="28">
        <v>26283</v>
      </c>
      <c r="D24" s="28">
        <v>9858</v>
      </c>
      <c r="E24" s="28">
        <v>16425</v>
      </c>
      <c r="F24" s="28">
        <v>3404</v>
      </c>
      <c r="G24" s="28">
        <v>13021</v>
      </c>
      <c r="H24" s="383"/>
      <c r="I24" s="383"/>
      <c r="J24" s="383"/>
      <c r="K24" s="383"/>
    </row>
    <row r="25" spans="1:11" ht="14.25" customHeight="1" thickBot="1">
      <c r="A25" s="248" t="s">
        <v>153</v>
      </c>
      <c r="B25" s="231" t="s">
        <v>118</v>
      </c>
      <c r="C25" s="256">
        <v>4789</v>
      </c>
      <c r="D25" s="256">
        <v>1839</v>
      </c>
      <c r="E25" s="256">
        <v>2950</v>
      </c>
      <c r="F25" s="256">
        <v>613</v>
      </c>
      <c r="G25" s="256">
        <v>2337</v>
      </c>
      <c r="H25" s="384"/>
      <c r="I25" s="384"/>
      <c r="J25" s="384"/>
      <c r="K25" s="384"/>
    </row>
    <row r="26" spans="1:11" ht="14.25" customHeight="1" thickTop="1">
      <c r="A26" s="385" t="s">
        <v>113</v>
      </c>
      <c r="B26" s="386"/>
      <c r="C26" s="229">
        <v>9011953</v>
      </c>
      <c r="D26" s="229">
        <v>3377668</v>
      </c>
      <c r="E26" s="229">
        <v>5634285</v>
      </c>
      <c r="F26" s="229">
        <v>1168867</v>
      </c>
      <c r="G26" s="229">
        <v>4465418</v>
      </c>
      <c r="H26" s="229">
        <v>582291</v>
      </c>
      <c r="I26" s="229">
        <v>3883127</v>
      </c>
      <c r="J26" s="229">
        <v>2079976</v>
      </c>
      <c r="K26" s="229">
        <v>1803151</v>
      </c>
    </row>
    <row r="28" spans="1:11" s="2" customFormat="1" ht="14.25" customHeight="1">
      <c r="A28" s="8" t="s">
        <v>244</v>
      </c>
      <c r="B28" s="8"/>
      <c r="K28" s="3" t="s">
        <v>104</v>
      </c>
    </row>
    <row r="29" spans="1:11" ht="14.25" customHeight="1">
      <c r="A29" s="369" t="s">
        <v>105</v>
      </c>
      <c r="B29" s="370"/>
      <c r="C29" s="364" t="s">
        <v>106</v>
      </c>
      <c r="D29" s="368" t="s">
        <v>107</v>
      </c>
      <c r="E29" s="368" t="s">
        <v>108</v>
      </c>
      <c r="F29" s="364" t="s">
        <v>109</v>
      </c>
      <c r="G29" s="364" t="s">
        <v>110</v>
      </c>
      <c r="H29" s="368" t="s">
        <v>60</v>
      </c>
      <c r="I29" s="366" t="s">
        <v>416</v>
      </c>
      <c r="J29" s="18"/>
      <c r="K29" s="19"/>
    </row>
    <row r="30" spans="1:11" ht="19.5">
      <c r="A30" s="371"/>
      <c r="B30" s="372"/>
      <c r="C30" s="365"/>
      <c r="D30" s="365"/>
      <c r="E30" s="365"/>
      <c r="F30" s="365"/>
      <c r="G30" s="365"/>
      <c r="H30" s="365"/>
      <c r="I30" s="367"/>
      <c r="J30" s="1" t="s">
        <v>61</v>
      </c>
      <c r="K30" s="1" t="s">
        <v>65</v>
      </c>
    </row>
    <row r="31" spans="1:11" ht="14.25" customHeight="1">
      <c r="A31" s="373"/>
      <c r="B31" s="374"/>
      <c r="C31" s="5" t="s">
        <v>133</v>
      </c>
      <c r="D31" s="23" t="s">
        <v>134</v>
      </c>
      <c r="E31" s="24" t="s">
        <v>135</v>
      </c>
      <c r="F31" s="23" t="s">
        <v>136</v>
      </c>
      <c r="G31" s="23" t="s">
        <v>137</v>
      </c>
      <c r="H31" s="23" t="s">
        <v>138</v>
      </c>
      <c r="I31" s="4" t="s">
        <v>139</v>
      </c>
      <c r="J31" s="23" t="s">
        <v>140</v>
      </c>
      <c r="K31" s="23" t="s">
        <v>141</v>
      </c>
    </row>
    <row r="32" spans="1:11" ht="14.25" customHeight="1">
      <c r="A32" s="387" t="s">
        <v>349</v>
      </c>
      <c r="B32" s="388"/>
      <c r="C32" s="27">
        <v>7361622</v>
      </c>
      <c r="D32" s="27">
        <v>3438337</v>
      </c>
      <c r="E32" s="27">
        <v>3923285</v>
      </c>
      <c r="F32" s="27">
        <v>2051543</v>
      </c>
      <c r="G32" s="27">
        <v>1871742</v>
      </c>
      <c r="H32" s="27">
        <v>598273</v>
      </c>
      <c r="I32" s="27">
        <v>1273469</v>
      </c>
      <c r="J32" s="27">
        <v>1187707</v>
      </c>
      <c r="K32" s="27">
        <v>85762</v>
      </c>
    </row>
    <row r="34" spans="1:11" s="2" customFormat="1" ht="14.25" customHeight="1">
      <c r="A34" s="8" t="s">
        <v>245</v>
      </c>
      <c r="B34" s="8"/>
      <c r="K34" s="3" t="s">
        <v>104</v>
      </c>
    </row>
    <row r="35" spans="1:11" ht="14.25" customHeight="1">
      <c r="A35" s="369" t="s">
        <v>105</v>
      </c>
      <c r="B35" s="370"/>
      <c r="C35" s="364" t="s">
        <v>106</v>
      </c>
      <c r="D35" s="368" t="s">
        <v>107</v>
      </c>
      <c r="E35" s="368" t="s">
        <v>108</v>
      </c>
      <c r="F35" s="364" t="s">
        <v>109</v>
      </c>
      <c r="G35" s="364" t="s">
        <v>110</v>
      </c>
      <c r="H35" s="368" t="s">
        <v>60</v>
      </c>
      <c r="I35" s="366" t="s">
        <v>416</v>
      </c>
      <c r="J35" s="18"/>
      <c r="K35" s="19"/>
    </row>
    <row r="36" spans="1:11" ht="19.5">
      <c r="A36" s="371"/>
      <c r="B36" s="372"/>
      <c r="C36" s="365"/>
      <c r="D36" s="365"/>
      <c r="E36" s="365"/>
      <c r="F36" s="365"/>
      <c r="G36" s="365"/>
      <c r="H36" s="365"/>
      <c r="I36" s="367"/>
      <c r="J36" s="1" t="s">
        <v>61</v>
      </c>
      <c r="K36" s="1" t="s">
        <v>65</v>
      </c>
    </row>
    <row r="37" spans="1:11" ht="14.25" customHeight="1">
      <c r="A37" s="373"/>
      <c r="B37" s="374"/>
      <c r="C37" s="5" t="s">
        <v>133</v>
      </c>
      <c r="D37" s="23" t="s">
        <v>134</v>
      </c>
      <c r="E37" s="24" t="s">
        <v>135</v>
      </c>
      <c r="F37" s="23" t="s">
        <v>136</v>
      </c>
      <c r="G37" s="23" t="s">
        <v>137</v>
      </c>
      <c r="H37" s="23" t="s">
        <v>138</v>
      </c>
      <c r="I37" s="4" t="s">
        <v>139</v>
      </c>
      <c r="J37" s="23" t="s">
        <v>140</v>
      </c>
      <c r="K37" s="23" t="s">
        <v>141</v>
      </c>
    </row>
    <row r="38" spans="1:11" ht="14.25" customHeight="1">
      <c r="A38" s="378" t="s">
        <v>258</v>
      </c>
      <c r="B38" s="379"/>
      <c r="C38" s="27">
        <v>227116897</v>
      </c>
      <c r="D38" s="27">
        <v>141428493</v>
      </c>
      <c r="E38" s="27">
        <v>85688404</v>
      </c>
      <c r="F38" s="27">
        <v>27090830</v>
      </c>
      <c r="G38" s="27">
        <v>58597574</v>
      </c>
      <c r="H38" s="27">
        <v>14972646</v>
      </c>
      <c r="I38" s="27">
        <v>43624928</v>
      </c>
      <c r="J38" s="27">
        <v>23692435</v>
      </c>
      <c r="K38" s="27">
        <v>19932493</v>
      </c>
    </row>
    <row r="39" spans="1:11" ht="14.25" customHeight="1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4.25" customHeight="1">
      <c r="A40" s="8" t="s">
        <v>347</v>
      </c>
      <c r="B40" s="8"/>
      <c r="C40" s="2"/>
      <c r="D40" s="2"/>
      <c r="E40" s="2"/>
      <c r="F40" s="2"/>
      <c r="G40" s="2"/>
      <c r="H40" s="2"/>
      <c r="I40" s="2"/>
      <c r="J40" s="2"/>
      <c r="K40" s="3" t="s">
        <v>104</v>
      </c>
    </row>
    <row r="41" spans="1:11" ht="14.25" customHeight="1">
      <c r="A41" s="369" t="s">
        <v>105</v>
      </c>
      <c r="B41" s="370"/>
      <c r="C41" s="364" t="s">
        <v>106</v>
      </c>
      <c r="D41" s="368" t="s">
        <v>107</v>
      </c>
      <c r="E41" s="368" t="s">
        <v>108</v>
      </c>
      <c r="F41" s="364" t="s">
        <v>109</v>
      </c>
      <c r="G41" s="364" t="s">
        <v>110</v>
      </c>
      <c r="H41" s="368" t="s">
        <v>60</v>
      </c>
      <c r="I41" s="366" t="s">
        <v>416</v>
      </c>
      <c r="J41" s="18"/>
      <c r="K41" s="19"/>
    </row>
    <row r="42" spans="1:11" ht="19.5" customHeight="1">
      <c r="A42" s="371"/>
      <c r="B42" s="372"/>
      <c r="C42" s="365"/>
      <c r="D42" s="365"/>
      <c r="E42" s="365"/>
      <c r="F42" s="365"/>
      <c r="G42" s="365"/>
      <c r="H42" s="365"/>
      <c r="I42" s="367"/>
      <c r="J42" s="1" t="s">
        <v>61</v>
      </c>
      <c r="K42" s="1" t="s">
        <v>65</v>
      </c>
    </row>
    <row r="43" spans="1:11" ht="14.25" customHeight="1">
      <c r="A43" s="373"/>
      <c r="B43" s="374"/>
      <c r="C43" s="5" t="s">
        <v>133</v>
      </c>
      <c r="D43" s="23" t="s">
        <v>134</v>
      </c>
      <c r="E43" s="24" t="s">
        <v>135</v>
      </c>
      <c r="F43" s="23" t="s">
        <v>136</v>
      </c>
      <c r="G43" s="23" t="s">
        <v>137</v>
      </c>
      <c r="H43" s="23" t="s">
        <v>138</v>
      </c>
      <c r="I43" s="4" t="s">
        <v>139</v>
      </c>
      <c r="J43" s="23" t="s">
        <v>140</v>
      </c>
      <c r="K43" s="23" t="s">
        <v>141</v>
      </c>
    </row>
    <row r="44" spans="1:11" ht="14.25" customHeight="1">
      <c r="A44" s="25" t="s">
        <v>142</v>
      </c>
      <c r="B44" s="26" t="s">
        <v>196</v>
      </c>
      <c r="C44" s="27">
        <v>26904700</v>
      </c>
      <c r="D44" s="27">
        <v>14453743</v>
      </c>
      <c r="E44" s="27">
        <v>12450957</v>
      </c>
      <c r="F44" s="27">
        <v>5938288</v>
      </c>
      <c r="G44" s="27">
        <v>6512669</v>
      </c>
      <c r="H44" s="359"/>
      <c r="I44" s="359"/>
      <c r="J44" s="359"/>
      <c r="K44" s="359"/>
    </row>
    <row r="45" spans="1:11" ht="14.25" customHeight="1">
      <c r="A45" s="25" t="s">
        <v>155</v>
      </c>
      <c r="B45" s="26" t="s">
        <v>259</v>
      </c>
      <c r="C45" s="27">
        <v>16059232</v>
      </c>
      <c r="D45" s="27">
        <v>11875234</v>
      </c>
      <c r="E45" s="27">
        <v>4183998</v>
      </c>
      <c r="F45" s="27">
        <v>2539968</v>
      </c>
      <c r="G45" s="27">
        <v>1644030</v>
      </c>
      <c r="H45" s="360"/>
      <c r="I45" s="360"/>
      <c r="J45" s="360"/>
      <c r="K45" s="360"/>
    </row>
    <row r="46" spans="1:11" s="2" customFormat="1" ht="14.25" customHeight="1">
      <c r="A46" s="25" t="s">
        <v>156</v>
      </c>
      <c r="B46" s="26" t="s">
        <v>58</v>
      </c>
      <c r="C46" s="27">
        <v>10557048</v>
      </c>
      <c r="D46" s="27">
        <v>3546649</v>
      </c>
      <c r="E46" s="27">
        <v>7010399</v>
      </c>
      <c r="F46" s="27">
        <v>763763</v>
      </c>
      <c r="G46" s="27">
        <v>6246636</v>
      </c>
      <c r="H46" s="360"/>
      <c r="I46" s="360"/>
      <c r="J46" s="360"/>
      <c r="K46" s="360"/>
    </row>
    <row r="47" spans="1:11" ht="14.25" customHeight="1">
      <c r="A47" s="25" t="s">
        <v>157</v>
      </c>
      <c r="B47" s="26" t="s">
        <v>59</v>
      </c>
      <c r="C47" s="27">
        <v>4151807</v>
      </c>
      <c r="D47" s="27">
        <v>1461580</v>
      </c>
      <c r="E47" s="27">
        <v>2690227</v>
      </c>
      <c r="F47" s="27">
        <v>1188135</v>
      </c>
      <c r="G47" s="27">
        <v>1502092</v>
      </c>
      <c r="H47" s="360"/>
      <c r="I47" s="360"/>
      <c r="J47" s="360"/>
      <c r="K47" s="360"/>
    </row>
    <row r="48" spans="1:11" ht="14.25" customHeight="1">
      <c r="A48" s="25" t="s">
        <v>158</v>
      </c>
      <c r="B48" s="26" t="s">
        <v>262</v>
      </c>
      <c r="C48" s="27">
        <v>4139887</v>
      </c>
      <c r="D48" s="27">
        <v>1779279</v>
      </c>
      <c r="E48" s="27">
        <v>2360608</v>
      </c>
      <c r="F48" s="27">
        <v>2079789</v>
      </c>
      <c r="G48" s="27">
        <v>280819</v>
      </c>
      <c r="H48" s="360"/>
      <c r="I48" s="360"/>
      <c r="J48" s="360"/>
      <c r="K48" s="360"/>
    </row>
    <row r="49" spans="1:11" ht="14.25" customHeight="1" thickBot="1">
      <c r="A49" s="248" t="s">
        <v>261</v>
      </c>
      <c r="B49" s="231" t="s">
        <v>263</v>
      </c>
      <c r="C49" s="233">
        <v>3186432</v>
      </c>
      <c r="D49" s="233">
        <v>2005856</v>
      </c>
      <c r="E49" s="233">
        <v>1180576</v>
      </c>
      <c r="F49" s="233">
        <v>802016</v>
      </c>
      <c r="G49" s="233">
        <v>378560</v>
      </c>
      <c r="H49" s="361"/>
      <c r="I49" s="361"/>
      <c r="J49" s="361"/>
      <c r="K49" s="361"/>
    </row>
    <row r="50" spans="1:11" ht="14.25" customHeight="1" thickTop="1">
      <c r="A50" s="385" t="s">
        <v>113</v>
      </c>
      <c r="B50" s="386"/>
      <c r="C50" s="229">
        <v>64999106</v>
      </c>
      <c r="D50" s="229">
        <v>35122341</v>
      </c>
      <c r="E50" s="229">
        <v>29876765</v>
      </c>
      <c r="F50" s="229">
        <v>13311959</v>
      </c>
      <c r="G50" s="229">
        <v>16564806</v>
      </c>
      <c r="H50" s="229">
        <v>2732289</v>
      </c>
      <c r="I50" s="229">
        <v>13832517</v>
      </c>
      <c r="J50" s="229">
        <v>6292915</v>
      </c>
      <c r="K50" s="229">
        <v>7539602</v>
      </c>
    </row>
    <row r="52" spans="1:11" ht="14.25" customHeight="1">
      <c r="A52" s="12" t="s">
        <v>246</v>
      </c>
      <c r="B52" s="38"/>
      <c r="C52" s="39"/>
      <c r="D52" s="39"/>
      <c r="E52" s="39"/>
      <c r="F52" s="39"/>
      <c r="G52" s="39"/>
      <c r="H52" s="39"/>
      <c r="I52" s="39"/>
      <c r="J52" s="39"/>
      <c r="K52" s="3" t="s">
        <v>104</v>
      </c>
    </row>
    <row r="53" spans="1:11" ht="14.25" customHeight="1">
      <c r="A53" s="369" t="s">
        <v>105</v>
      </c>
      <c r="B53" s="370"/>
      <c r="C53" s="364" t="s">
        <v>106</v>
      </c>
      <c r="D53" s="368" t="s">
        <v>107</v>
      </c>
      <c r="E53" s="368" t="s">
        <v>108</v>
      </c>
      <c r="F53" s="364" t="s">
        <v>109</v>
      </c>
      <c r="G53" s="364" t="s">
        <v>110</v>
      </c>
      <c r="H53" s="368" t="s">
        <v>60</v>
      </c>
      <c r="I53" s="366" t="s">
        <v>416</v>
      </c>
      <c r="J53" s="18"/>
      <c r="K53" s="19"/>
    </row>
    <row r="54" spans="1:11" ht="19.5" customHeight="1">
      <c r="A54" s="371"/>
      <c r="B54" s="372"/>
      <c r="C54" s="365"/>
      <c r="D54" s="365"/>
      <c r="E54" s="365"/>
      <c r="F54" s="365"/>
      <c r="G54" s="365"/>
      <c r="H54" s="365"/>
      <c r="I54" s="367"/>
      <c r="J54" s="1" t="s">
        <v>61</v>
      </c>
      <c r="K54" s="1" t="s">
        <v>65</v>
      </c>
    </row>
    <row r="55" spans="1:11" ht="14.25" customHeight="1">
      <c r="A55" s="373"/>
      <c r="B55" s="374"/>
      <c r="C55" s="5" t="s">
        <v>133</v>
      </c>
      <c r="D55" s="23" t="s">
        <v>134</v>
      </c>
      <c r="E55" s="24" t="s">
        <v>135</v>
      </c>
      <c r="F55" s="23" t="s">
        <v>136</v>
      </c>
      <c r="G55" s="23" t="s">
        <v>137</v>
      </c>
      <c r="H55" s="23" t="s">
        <v>138</v>
      </c>
      <c r="I55" s="4" t="s">
        <v>139</v>
      </c>
      <c r="J55" s="23" t="s">
        <v>140</v>
      </c>
      <c r="K55" s="23" t="s">
        <v>141</v>
      </c>
    </row>
    <row r="56" spans="1:11" ht="14.25" customHeight="1">
      <c r="A56" s="387" t="s">
        <v>57</v>
      </c>
      <c r="B56" s="388"/>
      <c r="C56" s="27">
        <v>76838923.445</v>
      </c>
      <c r="D56" s="27">
        <v>39714725</v>
      </c>
      <c r="E56" s="27">
        <v>37124198.44499999</v>
      </c>
      <c r="F56" s="27">
        <v>3572578</v>
      </c>
      <c r="G56" s="27">
        <v>33551620.444999993</v>
      </c>
      <c r="H56" s="27">
        <v>3334059</v>
      </c>
      <c r="I56" s="27">
        <v>30217561.444999993</v>
      </c>
      <c r="J56" s="27">
        <v>29855654</v>
      </c>
      <c r="K56" s="27">
        <v>361907.44499999285</v>
      </c>
    </row>
    <row r="58" spans="1:11" s="85" customFormat="1" ht="14.25" customHeight="1">
      <c r="A58" s="84" t="s">
        <v>247</v>
      </c>
      <c r="B58" s="84"/>
      <c r="K58" s="86" t="s">
        <v>104</v>
      </c>
    </row>
    <row r="59" spans="1:11" ht="14.25" customHeight="1">
      <c r="A59" s="369" t="s">
        <v>105</v>
      </c>
      <c r="B59" s="370"/>
      <c r="C59" s="364" t="s">
        <v>106</v>
      </c>
      <c r="D59" s="368" t="s">
        <v>107</v>
      </c>
      <c r="E59" s="368" t="s">
        <v>108</v>
      </c>
      <c r="F59" s="364" t="s">
        <v>109</v>
      </c>
      <c r="G59" s="364" t="s">
        <v>110</v>
      </c>
      <c r="H59" s="368" t="s">
        <v>60</v>
      </c>
      <c r="I59" s="366" t="s">
        <v>416</v>
      </c>
      <c r="J59" s="18"/>
      <c r="K59" s="19"/>
    </row>
    <row r="60" spans="1:11" ht="19.5">
      <c r="A60" s="371"/>
      <c r="B60" s="372"/>
      <c r="C60" s="365"/>
      <c r="D60" s="365"/>
      <c r="E60" s="365"/>
      <c r="F60" s="365"/>
      <c r="G60" s="365"/>
      <c r="H60" s="365"/>
      <c r="I60" s="367"/>
      <c r="J60" s="1" t="s">
        <v>61</v>
      </c>
      <c r="K60" s="1" t="s">
        <v>65</v>
      </c>
    </row>
    <row r="61" spans="1:11" ht="14.25" customHeight="1">
      <c r="A61" s="373"/>
      <c r="B61" s="374"/>
      <c r="C61" s="5" t="s">
        <v>133</v>
      </c>
      <c r="D61" s="23" t="s">
        <v>134</v>
      </c>
      <c r="E61" s="24" t="s">
        <v>135</v>
      </c>
      <c r="F61" s="23" t="s">
        <v>136</v>
      </c>
      <c r="G61" s="23" t="s">
        <v>137</v>
      </c>
      <c r="H61" s="23" t="s">
        <v>138</v>
      </c>
      <c r="I61" s="4" t="s">
        <v>139</v>
      </c>
      <c r="J61" s="23" t="s">
        <v>140</v>
      </c>
      <c r="K61" s="23" t="s">
        <v>141</v>
      </c>
    </row>
    <row r="62" spans="1:11" ht="14.25" customHeight="1">
      <c r="A62" s="25" t="s">
        <v>142</v>
      </c>
      <c r="B62" s="26" t="s">
        <v>119</v>
      </c>
      <c r="C62" s="36">
        <v>50343236</v>
      </c>
      <c r="D62" s="36">
        <v>15479937</v>
      </c>
      <c r="E62" s="36">
        <v>34863299</v>
      </c>
      <c r="F62" s="36">
        <v>4142827</v>
      </c>
      <c r="G62" s="36">
        <v>30720472</v>
      </c>
      <c r="H62" s="382"/>
      <c r="I62" s="382"/>
      <c r="J62" s="382"/>
      <c r="K62" s="382"/>
    </row>
    <row r="63" spans="1:11" ht="14.25" customHeight="1" thickBot="1">
      <c r="A63" s="248" t="s">
        <v>143</v>
      </c>
      <c r="B63" s="231" t="s">
        <v>120</v>
      </c>
      <c r="C63" s="255">
        <v>78172179</v>
      </c>
      <c r="D63" s="255">
        <v>36243204</v>
      </c>
      <c r="E63" s="255">
        <v>41928975</v>
      </c>
      <c r="F63" s="255">
        <v>5941162</v>
      </c>
      <c r="G63" s="255">
        <v>35987813</v>
      </c>
      <c r="H63" s="384"/>
      <c r="I63" s="384"/>
      <c r="J63" s="384"/>
      <c r="K63" s="384"/>
    </row>
    <row r="64" spans="1:11" ht="14.25" customHeight="1" thickTop="1">
      <c r="A64" s="385" t="s">
        <v>113</v>
      </c>
      <c r="B64" s="386"/>
      <c r="C64" s="229">
        <v>128515415</v>
      </c>
      <c r="D64" s="229">
        <v>51723141</v>
      </c>
      <c r="E64" s="229">
        <v>76792274</v>
      </c>
      <c r="F64" s="229">
        <v>10083989</v>
      </c>
      <c r="G64" s="229">
        <v>66708285</v>
      </c>
      <c r="H64" s="229">
        <v>8193189</v>
      </c>
      <c r="I64" s="229">
        <v>58515096</v>
      </c>
      <c r="J64" s="229">
        <v>46333442</v>
      </c>
      <c r="K64" s="250">
        <v>12181654</v>
      </c>
    </row>
    <row r="65" spans="6:7" ht="14.25" customHeight="1">
      <c r="F65" s="37"/>
      <c r="G65" s="37"/>
    </row>
    <row r="66" spans="1:11" s="2" customFormat="1" ht="14.25" customHeight="1">
      <c r="A66" s="84" t="s">
        <v>276</v>
      </c>
      <c r="B66" s="84"/>
      <c r="C66" s="85"/>
      <c r="D66" s="85"/>
      <c r="E66" s="85"/>
      <c r="F66" s="85"/>
      <c r="G66" s="85"/>
      <c r="H66" s="85"/>
      <c r="I66" s="85"/>
      <c r="J66" s="85"/>
      <c r="K66" s="86" t="s">
        <v>104</v>
      </c>
    </row>
    <row r="67" spans="1:11" ht="14.25" customHeight="1">
      <c r="A67" s="369" t="s">
        <v>105</v>
      </c>
      <c r="B67" s="370"/>
      <c r="C67" s="364" t="s">
        <v>106</v>
      </c>
      <c r="D67" s="368" t="s">
        <v>107</v>
      </c>
      <c r="E67" s="368" t="s">
        <v>108</v>
      </c>
      <c r="F67" s="364" t="s">
        <v>109</v>
      </c>
      <c r="G67" s="364" t="s">
        <v>110</v>
      </c>
      <c r="H67" s="368" t="s">
        <v>60</v>
      </c>
      <c r="I67" s="366" t="s">
        <v>416</v>
      </c>
      <c r="J67" s="18"/>
      <c r="K67" s="19"/>
    </row>
    <row r="68" spans="1:11" ht="19.5">
      <c r="A68" s="371"/>
      <c r="B68" s="372"/>
      <c r="C68" s="365"/>
      <c r="D68" s="365"/>
      <c r="E68" s="365"/>
      <c r="F68" s="365"/>
      <c r="G68" s="365"/>
      <c r="H68" s="365"/>
      <c r="I68" s="367"/>
      <c r="J68" s="1" t="s">
        <v>61</v>
      </c>
      <c r="K68" s="1" t="s">
        <v>65</v>
      </c>
    </row>
    <row r="69" spans="1:11" ht="14.25" customHeight="1">
      <c r="A69" s="373"/>
      <c r="B69" s="374"/>
      <c r="C69" s="5" t="s">
        <v>133</v>
      </c>
      <c r="D69" s="23" t="s">
        <v>134</v>
      </c>
      <c r="E69" s="24" t="s">
        <v>135</v>
      </c>
      <c r="F69" s="23" t="s">
        <v>136</v>
      </c>
      <c r="G69" s="23" t="s">
        <v>137</v>
      </c>
      <c r="H69" s="23" t="s">
        <v>138</v>
      </c>
      <c r="I69" s="4" t="s">
        <v>139</v>
      </c>
      <c r="J69" s="23" t="s">
        <v>140</v>
      </c>
      <c r="K69" s="23" t="s">
        <v>141</v>
      </c>
    </row>
    <row r="70" spans="1:11" ht="14.25" customHeight="1">
      <c r="A70" s="25" t="s">
        <v>256</v>
      </c>
      <c r="B70" s="26" t="s">
        <v>264</v>
      </c>
      <c r="C70" s="27">
        <v>1330022</v>
      </c>
      <c r="D70" s="27">
        <v>690784</v>
      </c>
      <c r="E70" s="27">
        <v>639238</v>
      </c>
      <c r="F70" s="27">
        <v>630171</v>
      </c>
      <c r="G70" s="27">
        <v>9067</v>
      </c>
      <c r="H70" s="375"/>
      <c r="I70" s="375"/>
      <c r="J70" s="375"/>
      <c r="K70" s="375"/>
    </row>
    <row r="71" spans="1:11" ht="14.25" customHeight="1">
      <c r="A71" s="25" t="s">
        <v>257</v>
      </c>
      <c r="B71" s="26" t="s">
        <v>265</v>
      </c>
      <c r="C71" s="27">
        <v>41457692</v>
      </c>
      <c r="D71" s="27">
        <v>11997065</v>
      </c>
      <c r="E71" s="27">
        <v>29460627</v>
      </c>
      <c r="F71" s="27">
        <v>5255968</v>
      </c>
      <c r="G71" s="27">
        <v>24204659</v>
      </c>
      <c r="H71" s="375"/>
      <c r="I71" s="375"/>
      <c r="J71" s="375"/>
      <c r="K71" s="375"/>
    </row>
    <row r="72" spans="1:11" ht="14.25" customHeight="1">
      <c r="A72" s="25" t="s">
        <v>272</v>
      </c>
      <c r="B72" s="26" t="s">
        <v>266</v>
      </c>
      <c r="C72" s="27">
        <v>9466782</v>
      </c>
      <c r="D72" s="27">
        <v>6634380</v>
      </c>
      <c r="E72" s="27">
        <v>2832402</v>
      </c>
      <c r="F72" s="27">
        <v>1605029</v>
      </c>
      <c r="G72" s="27">
        <v>1227373</v>
      </c>
      <c r="H72" s="375"/>
      <c r="I72" s="375"/>
      <c r="J72" s="375"/>
      <c r="K72" s="375"/>
    </row>
    <row r="73" spans="1:11" ht="14.25" customHeight="1">
      <c r="A73" s="25" t="s">
        <v>273</v>
      </c>
      <c r="B73" s="26" t="s">
        <v>267</v>
      </c>
      <c r="C73" s="27">
        <v>2712480</v>
      </c>
      <c r="D73" s="27">
        <v>2540475</v>
      </c>
      <c r="E73" s="27">
        <v>172005</v>
      </c>
      <c r="F73" s="27">
        <v>828748</v>
      </c>
      <c r="G73" s="27">
        <v>-656743</v>
      </c>
      <c r="H73" s="375"/>
      <c r="I73" s="375"/>
      <c r="J73" s="375"/>
      <c r="K73" s="375"/>
    </row>
    <row r="74" spans="1:11" ht="14.25" customHeight="1">
      <c r="A74" s="25" t="s">
        <v>274</v>
      </c>
      <c r="B74" s="26" t="s">
        <v>268</v>
      </c>
      <c r="C74" s="27">
        <v>16847532</v>
      </c>
      <c r="D74" s="27">
        <v>5839313</v>
      </c>
      <c r="E74" s="27">
        <v>11008219</v>
      </c>
      <c r="F74" s="27">
        <v>3207461</v>
      </c>
      <c r="G74" s="27">
        <v>7800758</v>
      </c>
      <c r="H74" s="375"/>
      <c r="I74" s="375"/>
      <c r="J74" s="375"/>
      <c r="K74" s="375"/>
    </row>
    <row r="75" spans="1:11" ht="14.25" customHeight="1">
      <c r="A75" s="25" t="s">
        <v>260</v>
      </c>
      <c r="B75" s="26" t="s">
        <v>269</v>
      </c>
      <c r="C75" s="27">
        <v>3670013</v>
      </c>
      <c r="D75" s="27">
        <v>836572</v>
      </c>
      <c r="E75" s="27">
        <v>2833441</v>
      </c>
      <c r="F75" s="27">
        <v>181880</v>
      </c>
      <c r="G75" s="27">
        <v>2651561</v>
      </c>
      <c r="H75" s="375"/>
      <c r="I75" s="375"/>
      <c r="J75" s="375"/>
      <c r="K75" s="375"/>
    </row>
    <row r="76" spans="1:11" ht="14.25" customHeight="1">
      <c r="A76" s="25" t="s">
        <v>248</v>
      </c>
      <c r="B76" s="26" t="s">
        <v>270</v>
      </c>
      <c r="C76" s="27">
        <v>4272482</v>
      </c>
      <c r="D76" s="27">
        <v>592477</v>
      </c>
      <c r="E76" s="27">
        <v>3680005</v>
      </c>
      <c r="F76" s="27">
        <v>2915828</v>
      </c>
      <c r="G76" s="27">
        <v>764177</v>
      </c>
      <c r="H76" s="375"/>
      <c r="I76" s="375"/>
      <c r="J76" s="375"/>
      <c r="K76" s="375"/>
    </row>
    <row r="77" spans="1:11" s="2" customFormat="1" ht="14.25" customHeight="1" thickBot="1">
      <c r="A77" s="248" t="s">
        <v>275</v>
      </c>
      <c r="B77" s="231" t="s">
        <v>271</v>
      </c>
      <c r="C77" s="233">
        <v>65445</v>
      </c>
      <c r="D77" s="233">
        <v>20007</v>
      </c>
      <c r="E77" s="233">
        <v>45438</v>
      </c>
      <c r="F77" s="233">
        <v>38702</v>
      </c>
      <c r="G77" s="233">
        <v>6736</v>
      </c>
      <c r="H77" s="376"/>
      <c r="I77" s="376"/>
      <c r="J77" s="376"/>
      <c r="K77" s="376"/>
    </row>
    <row r="78" spans="1:11" ht="14.25" customHeight="1" thickTop="1">
      <c r="A78" s="377" t="s">
        <v>113</v>
      </c>
      <c r="B78" s="377"/>
      <c r="C78" s="229">
        <v>79822448</v>
      </c>
      <c r="D78" s="229">
        <v>29151073</v>
      </c>
      <c r="E78" s="229">
        <v>50671375</v>
      </c>
      <c r="F78" s="229">
        <v>14663787</v>
      </c>
      <c r="G78" s="229">
        <v>36007588</v>
      </c>
      <c r="H78" s="229">
        <v>5464911</v>
      </c>
      <c r="I78" s="229">
        <v>30542677</v>
      </c>
      <c r="J78" s="229">
        <v>27833158</v>
      </c>
      <c r="K78" s="250">
        <v>2709519</v>
      </c>
    </row>
    <row r="79" ht="14.25" customHeight="1"/>
    <row r="80" spans="1:11" ht="14.25" customHeight="1">
      <c r="A80" s="8" t="s">
        <v>249</v>
      </c>
      <c r="B80" s="8"/>
      <c r="C80" s="2"/>
      <c r="D80" s="2"/>
      <c r="E80" s="2"/>
      <c r="F80" s="2"/>
      <c r="G80" s="2"/>
      <c r="H80" s="2"/>
      <c r="I80" s="2"/>
      <c r="J80" s="2"/>
      <c r="K80" s="3" t="s">
        <v>104</v>
      </c>
    </row>
    <row r="81" spans="1:11" ht="14.25" customHeight="1">
      <c r="A81" s="369" t="s">
        <v>105</v>
      </c>
      <c r="B81" s="370"/>
      <c r="C81" s="364" t="s">
        <v>106</v>
      </c>
      <c r="D81" s="368" t="s">
        <v>107</v>
      </c>
      <c r="E81" s="368" t="s">
        <v>108</v>
      </c>
      <c r="F81" s="364" t="s">
        <v>109</v>
      </c>
      <c r="G81" s="364" t="s">
        <v>110</v>
      </c>
      <c r="H81" s="368" t="s">
        <v>60</v>
      </c>
      <c r="I81" s="366" t="s">
        <v>416</v>
      </c>
      <c r="J81" s="18"/>
      <c r="K81" s="19"/>
    </row>
    <row r="82" spans="1:11" ht="20.25" customHeight="1">
      <c r="A82" s="371"/>
      <c r="B82" s="372"/>
      <c r="C82" s="365"/>
      <c r="D82" s="365"/>
      <c r="E82" s="365"/>
      <c r="F82" s="365"/>
      <c r="G82" s="365"/>
      <c r="H82" s="365"/>
      <c r="I82" s="367"/>
      <c r="J82" s="1" t="s">
        <v>61</v>
      </c>
      <c r="K82" s="1" t="s">
        <v>65</v>
      </c>
    </row>
    <row r="83" spans="1:11" ht="14.25" customHeight="1">
      <c r="A83" s="371"/>
      <c r="B83" s="372"/>
      <c r="C83" s="5" t="s">
        <v>133</v>
      </c>
      <c r="D83" s="23" t="s">
        <v>134</v>
      </c>
      <c r="E83" s="24" t="s">
        <v>135</v>
      </c>
      <c r="F83" s="23" t="s">
        <v>136</v>
      </c>
      <c r="G83" s="23" t="s">
        <v>137</v>
      </c>
      <c r="H83" s="23" t="s">
        <v>138</v>
      </c>
      <c r="I83" s="4" t="s">
        <v>139</v>
      </c>
      <c r="J83" s="23" t="s">
        <v>140</v>
      </c>
      <c r="K83" s="23" t="s">
        <v>141</v>
      </c>
    </row>
    <row r="84" spans="1:11" ht="14.25" customHeight="1">
      <c r="A84" s="30" t="s">
        <v>142</v>
      </c>
      <c r="B84" s="26" t="s">
        <v>277</v>
      </c>
      <c r="C84" s="35">
        <v>19749307</v>
      </c>
      <c r="D84" s="35">
        <v>11532470</v>
      </c>
      <c r="E84" s="35">
        <v>8216837</v>
      </c>
      <c r="F84" s="35">
        <v>1111373</v>
      </c>
      <c r="G84" s="35">
        <v>7105464</v>
      </c>
      <c r="H84" s="389"/>
      <c r="I84" s="389"/>
      <c r="J84" s="389"/>
      <c r="K84" s="389"/>
    </row>
    <row r="85" spans="1:11" ht="14.25" customHeight="1" thickBot="1">
      <c r="A85" s="253" t="s">
        <v>111</v>
      </c>
      <c r="B85" s="231" t="s">
        <v>278</v>
      </c>
      <c r="C85" s="254">
        <v>7826511</v>
      </c>
      <c r="D85" s="254">
        <v>5654399</v>
      </c>
      <c r="E85" s="254">
        <v>2172112</v>
      </c>
      <c r="F85" s="254">
        <v>1036542</v>
      </c>
      <c r="G85" s="254">
        <v>1135570</v>
      </c>
      <c r="H85" s="390"/>
      <c r="I85" s="390"/>
      <c r="J85" s="390"/>
      <c r="K85" s="390"/>
    </row>
    <row r="86" spans="1:11" ht="14.25" customHeight="1" thickTop="1">
      <c r="A86" s="377" t="s">
        <v>113</v>
      </c>
      <c r="B86" s="377"/>
      <c r="C86" s="251">
        <v>27575818</v>
      </c>
      <c r="D86" s="251">
        <v>17186869</v>
      </c>
      <c r="E86" s="251">
        <v>10388949</v>
      </c>
      <c r="F86" s="251">
        <v>2147915</v>
      </c>
      <c r="G86" s="251">
        <v>8241034</v>
      </c>
      <c r="H86" s="251">
        <v>1084028</v>
      </c>
      <c r="I86" s="251">
        <v>7157006</v>
      </c>
      <c r="J86" s="251">
        <v>12583389</v>
      </c>
      <c r="K86" s="252">
        <v>-5426383</v>
      </c>
    </row>
    <row r="87" ht="14.25" customHeight="1"/>
    <row r="88" spans="1:11" ht="14.25" customHeight="1">
      <c r="A88" s="84" t="s">
        <v>250</v>
      </c>
      <c r="K88" s="22" t="s">
        <v>104</v>
      </c>
    </row>
    <row r="89" spans="1:11" ht="14.25" customHeight="1">
      <c r="A89" s="369" t="s">
        <v>105</v>
      </c>
      <c r="B89" s="370"/>
      <c r="C89" s="364" t="s">
        <v>106</v>
      </c>
      <c r="D89" s="368" t="s">
        <v>107</v>
      </c>
      <c r="E89" s="368" t="s">
        <v>108</v>
      </c>
      <c r="F89" s="364" t="s">
        <v>109</v>
      </c>
      <c r="G89" s="364" t="s">
        <v>110</v>
      </c>
      <c r="H89" s="368" t="s">
        <v>60</v>
      </c>
      <c r="I89" s="366" t="s">
        <v>416</v>
      </c>
      <c r="J89" s="18"/>
      <c r="K89" s="19"/>
    </row>
    <row r="90" spans="1:11" ht="19.5" customHeight="1">
      <c r="A90" s="371"/>
      <c r="B90" s="372"/>
      <c r="C90" s="365"/>
      <c r="D90" s="365"/>
      <c r="E90" s="365"/>
      <c r="F90" s="365"/>
      <c r="G90" s="365"/>
      <c r="H90" s="365"/>
      <c r="I90" s="367"/>
      <c r="J90" s="1" t="s">
        <v>61</v>
      </c>
      <c r="K90" s="1" t="s">
        <v>65</v>
      </c>
    </row>
    <row r="91" spans="1:11" ht="14.25" customHeight="1">
      <c r="A91" s="373"/>
      <c r="B91" s="374"/>
      <c r="C91" s="5" t="s">
        <v>12</v>
      </c>
      <c r="D91" s="23" t="s">
        <v>13</v>
      </c>
      <c r="E91" s="24" t="s">
        <v>14</v>
      </c>
      <c r="F91" s="23" t="s">
        <v>15</v>
      </c>
      <c r="G91" s="23" t="s">
        <v>16</v>
      </c>
      <c r="H91" s="23" t="s">
        <v>17</v>
      </c>
      <c r="I91" s="4" t="s">
        <v>18</v>
      </c>
      <c r="J91" s="23" t="s">
        <v>19</v>
      </c>
      <c r="K91" s="23" t="s">
        <v>20</v>
      </c>
    </row>
    <row r="92" spans="1:11" ht="14.25" customHeight="1">
      <c r="A92" s="25" t="s">
        <v>256</v>
      </c>
      <c r="B92" s="26" t="s">
        <v>279</v>
      </c>
      <c r="C92" s="27">
        <v>22234106</v>
      </c>
      <c r="D92" s="27">
        <v>12146764</v>
      </c>
      <c r="E92" s="27">
        <v>10087342</v>
      </c>
      <c r="F92" s="27">
        <v>3972303</v>
      </c>
      <c r="G92" s="27">
        <v>6115039</v>
      </c>
      <c r="H92" s="375"/>
      <c r="I92" s="375"/>
      <c r="J92" s="375"/>
      <c r="K92" s="375"/>
    </row>
    <row r="93" spans="1:11" ht="14.25" customHeight="1">
      <c r="A93" s="25" t="s">
        <v>257</v>
      </c>
      <c r="B93" s="26" t="s">
        <v>280</v>
      </c>
      <c r="C93" s="27">
        <v>1669754</v>
      </c>
      <c r="D93" s="27">
        <v>948480</v>
      </c>
      <c r="E93" s="27">
        <v>721274</v>
      </c>
      <c r="F93" s="27">
        <v>278156</v>
      </c>
      <c r="G93" s="27">
        <v>443118</v>
      </c>
      <c r="H93" s="375"/>
      <c r="I93" s="375"/>
      <c r="J93" s="375"/>
      <c r="K93" s="375"/>
    </row>
    <row r="94" spans="1:11" ht="14.25" customHeight="1">
      <c r="A94" s="25" t="s">
        <v>272</v>
      </c>
      <c r="B94" s="26" t="s">
        <v>281</v>
      </c>
      <c r="C94" s="27">
        <v>1270435</v>
      </c>
      <c r="D94" s="27">
        <v>546137</v>
      </c>
      <c r="E94" s="27">
        <v>724298</v>
      </c>
      <c r="F94" s="27">
        <v>83784</v>
      </c>
      <c r="G94" s="27">
        <v>640514</v>
      </c>
      <c r="H94" s="375"/>
      <c r="I94" s="375"/>
      <c r="J94" s="375"/>
      <c r="K94" s="375"/>
    </row>
    <row r="95" spans="1:11" ht="14.25" customHeight="1" thickBot="1">
      <c r="A95" s="248" t="s">
        <v>273</v>
      </c>
      <c r="B95" s="231" t="s">
        <v>282</v>
      </c>
      <c r="C95" s="233">
        <v>3786468</v>
      </c>
      <c r="D95" s="233">
        <v>2357095</v>
      </c>
      <c r="E95" s="233">
        <v>1429373</v>
      </c>
      <c r="F95" s="233">
        <v>539843</v>
      </c>
      <c r="G95" s="233">
        <v>889530</v>
      </c>
      <c r="H95" s="376"/>
      <c r="I95" s="376"/>
      <c r="J95" s="376"/>
      <c r="K95" s="376"/>
    </row>
    <row r="96" spans="1:11" ht="14.25" customHeight="1" thickTop="1">
      <c r="A96" s="377" t="s">
        <v>113</v>
      </c>
      <c r="B96" s="377"/>
      <c r="C96" s="229">
        <v>28960763</v>
      </c>
      <c r="D96" s="229">
        <v>15998476</v>
      </c>
      <c r="E96" s="229">
        <v>12962287</v>
      </c>
      <c r="F96" s="229">
        <v>4874086</v>
      </c>
      <c r="G96" s="229">
        <v>8088201</v>
      </c>
      <c r="H96" s="229">
        <v>1168176</v>
      </c>
      <c r="I96" s="229">
        <v>6920025</v>
      </c>
      <c r="J96" s="229">
        <v>2824186</v>
      </c>
      <c r="K96" s="250">
        <v>4095839</v>
      </c>
    </row>
    <row r="97" ht="14.25" customHeight="1"/>
    <row r="98" spans="1:11" ht="14.25" customHeight="1">
      <c r="A98" s="8" t="s">
        <v>251</v>
      </c>
      <c r="B98" s="8"/>
      <c r="C98" s="2"/>
      <c r="D98" s="2"/>
      <c r="E98" s="2"/>
      <c r="F98" s="2"/>
      <c r="G98" s="2"/>
      <c r="H98" s="2"/>
      <c r="I98" s="2"/>
      <c r="J98" s="2"/>
      <c r="K98" s="3" t="s">
        <v>104</v>
      </c>
    </row>
    <row r="99" spans="1:11" ht="14.25" customHeight="1">
      <c r="A99" s="369" t="s">
        <v>105</v>
      </c>
      <c r="B99" s="370"/>
      <c r="C99" s="364" t="s">
        <v>106</v>
      </c>
      <c r="D99" s="368" t="s">
        <v>107</v>
      </c>
      <c r="E99" s="368" t="s">
        <v>108</v>
      </c>
      <c r="F99" s="364" t="s">
        <v>109</v>
      </c>
      <c r="G99" s="364" t="s">
        <v>110</v>
      </c>
      <c r="H99" s="368" t="s">
        <v>60</v>
      </c>
      <c r="I99" s="366" t="s">
        <v>416</v>
      </c>
      <c r="J99" s="18"/>
      <c r="K99" s="19"/>
    </row>
    <row r="100" spans="1:11" ht="19.5" customHeight="1">
      <c r="A100" s="371"/>
      <c r="B100" s="372"/>
      <c r="C100" s="365"/>
      <c r="D100" s="365"/>
      <c r="E100" s="365"/>
      <c r="F100" s="365"/>
      <c r="G100" s="365"/>
      <c r="H100" s="365"/>
      <c r="I100" s="367"/>
      <c r="J100" s="1" t="s">
        <v>61</v>
      </c>
      <c r="K100" s="1" t="s">
        <v>65</v>
      </c>
    </row>
    <row r="101" spans="1:11" ht="14.25" customHeight="1">
      <c r="A101" s="373"/>
      <c r="B101" s="374"/>
      <c r="C101" s="5" t="s">
        <v>133</v>
      </c>
      <c r="D101" s="23" t="s">
        <v>134</v>
      </c>
      <c r="E101" s="24" t="s">
        <v>135</v>
      </c>
      <c r="F101" s="23" t="s">
        <v>136</v>
      </c>
      <c r="G101" s="23" t="s">
        <v>137</v>
      </c>
      <c r="H101" s="23" t="s">
        <v>138</v>
      </c>
      <c r="I101" s="4" t="s">
        <v>139</v>
      </c>
      <c r="J101" s="23" t="s">
        <v>140</v>
      </c>
      <c r="K101" s="23" t="s">
        <v>141</v>
      </c>
    </row>
    <row r="102" spans="1:11" ht="14.25" customHeight="1">
      <c r="A102" s="25" t="s">
        <v>142</v>
      </c>
      <c r="B102" s="26" t="s">
        <v>121</v>
      </c>
      <c r="C102" s="27">
        <v>13786778</v>
      </c>
      <c r="D102" s="27">
        <v>4978261</v>
      </c>
      <c r="E102" s="27">
        <v>8808517</v>
      </c>
      <c r="F102" s="27">
        <v>892452</v>
      </c>
      <c r="G102" s="27">
        <v>7916065</v>
      </c>
      <c r="H102" s="375"/>
      <c r="I102" s="375"/>
      <c r="J102" s="375"/>
      <c r="K102" s="375"/>
    </row>
    <row r="103" spans="1:11" ht="14.25" customHeight="1" thickBot="1">
      <c r="A103" s="248" t="s">
        <v>154</v>
      </c>
      <c r="B103" s="231" t="s">
        <v>122</v>
      </c>
      <c r="C103" s="233">
        <v>18256967</v>
      </c>
      <c r="D103" s="233">
        <v>6957758</v>
      </c>
      <c r="E103" s="233">
        <v>11299209</v>
      </c>
      <c r="F103" s="233">
        <v>1523139</v>
      </c>
      <c r="G103" s="233">
        <v>9776070</v>
      </c>
      <c r="H103" s="376"/>
      <c r="I103" s="376"/>
      <c r="J103" s="376"/>
      <c r="K103" s="376"/>
    </row>
    <row r="104" spans="1:11" ht="14.25" customHeight="1" thickTop="1">
      <c r="A104" s="385" t="s">
        <v>113</v>
      </c>
      <c r="B104" s="386"/>
      <c r="C104" s="229">
        <v>32043745</v>
      </c>
      <c r="D104" s="229">
        <v>11936019</v>
      </c>
      <c r="E104" s="229">
        <v>20107726</v>
      </c>
      <c r="F104" s="229">
        <v>2415591</v>
      </c>
      <c r="G104" s="229">
        <v>17692135</v>
      </c>
      <c r="H104" s="229">
        <v>289190</v>
      </c>
      <c r="I104" s="229">
        <v>17402945</v>
      </c>
      <c r="J104" s="229">
        <v>8355459</v>
      </c>
      <c r="K104" s="229">
        <v>9047486</v>
      </c>
    </row>
    <row r="106" spans="1:11" s="2" customFormat="1" ht="14.25" customHeight="1">
      <c r="A106" s="8" t="s">
        <v>252</v>
      </c>
      <c r="B106" s="8"/>
      <c r="K106" s="3" t="s">
        <v>104</v>
      </c>
    </row>
    <row r="107" spans="1:11" ht="14.25" customHeight="1">
      <c r="A107" s="369" t="s">
        <v>105</v>
      </c>
      <c r="B107" s="370"/>
      <c r="C107" s="364" t="s">
        <v>106</v>
      </c>
      <c r="D107" s="368" t="s">
        <v>107</v>
      </c>
      <c r="E107" s="368" t="s">
        <v>108</v>
      </c>
      <c r="F107" s="364" t="s">
        <v>109</v>
      </c>
      <c r="G107" s="364" t="s">
        <v>110</v>
      </c>
      <c r="H107" s="368" t="s">
        <v>60</v>
      </c>
      <c r="I107" s="366" t="s">
        <v>416</v>
      </c>
      <c r="J107" s="18"/>
      <c r="K107" s="19"/>
    </row>
    <row r="108" spans="1:11" ht="19.5">
      <c r="A108" s="371"/>
      <c r="B108" s="372"/>
      <c r="C108" s="365"/>
      <c r="D108" s="365"/>
      <c r="E108" s="365"/>
      <c r="F108" s="365"/>
      <c r="G108" s="365"/>
      <c r="H108" s="365"/>
      <c r="I108" s="367"/>
      <c r="J108" s="1" t="s">
        <v>61</v>
      </c>
      <c r="K108" s="1" t="s">
        <v>65</v>
      </c>
    </row>
    <row r="109" spans="1:11" ht="14.25" customHeight="1">
      <c r="A109" s="371"/>
      <c r="B109" s="372"/>
      <c r="C109" s="5" t="s">
        <v>133</v>
      </c>
      <c r="D109" s="23" t="s">
        <v>134</v>
      </c>
      <c r="E109" s="24" t="s">
        <v>135</v>
      </c>
      <c r="F109" s="23" t="s">
        <v>136</v>
      </c>
      <c r="G109" s="23" t="s">
        <v>137</v>
      </c>
      <c r="H109" s="23" t="s">
        <v>138</v>
      </c>
      <c r="I109" s="4" t="s">
        <v>139</v>
      </c>
      <c r="J109" s="23" t="s">
        <v>140</v>
      </c>
      <c r="K109" s="23" t="s">
        <v>141</v>
      </c>
    </row>
    <row r="110" spans="1:11" ht="14.25" customHeight="1">
      <c r="A110" s="25" t="s">
        <v>142</v>
      </c>
      <c r="B110" s="26" t="s">
        <v>283</v>
      </c>
      <c r="C110" s="27">
        <v>60425886</v>
      </c>
      <c r="D110" s="27">
        <v>9340272</v>
      </c>
      <c r="E110" s="27">
        <v>51085614</v>
      </c>
      <c r="F110" s="27">
        <v>22413791</v>
      </c>
      <c r="G110" s="27">
        <v>28671823</v>
      </c>
      <c r="H110" s="375"/>
      <c r="I110" s="375"/>
      <c r="J110" s="375"/>
      <c r="K110" s="375"/>
    </row>
    <row r="111" spans="1:11" ht="14.25" customHeight="1">
      <c r="A111" s="25" t="s">
        <v>159</v>
      </c>
      <c r="B111" s="26" t="s">
        <v>284</v>
      </c>
      <c r="C111" s="27">
        <v>3535757</v>
      </c>
      <c r="D111" s="27">
        <v>1244018</v>
      </c>
      <c r="E111" s="27">
        <v>2291739</v>
      </c>
      <c r="F111" s="27">
        <v>281818</v>
      </c>
      <c r="G111" s="27">
        <v>2009921</v>
      </c>
      <c r="H111" s="375"/>
      <c r="I111" s="375"/>
      <c r="J111" s="375"/>
      <c r="K111" s="375"/>
    </row>
    <row r="112" spans="1:11" ht="14.25" customHeight="1" thickBot="1">
      <c r="A112" s="248" t="s">
        <v>160</v>
      </c>
      <c r="B112" s="231" t="s">
        <v>285</v>
      </c>
      <c r="C112" s="233">
        <v>12674198</v>
      </c>
      <c r="D112" s="233">
        <v>2521056</v>
      </c>
      <c r="E112" s="233">
        <v>10153142</v>
      </c>
      <c r="F112" s="233">
        <v>4549415</v>
      </c>
      <c r="G112" s="233">
        <v>5603727</v>
      </c>
      <c r="H112" s="376"/>
      <c r="I112" s="376"/>
      <c r="J112" s="376"/>
      <c r="K112" s="376"/>
    </row>
    <row r="113" spans="1:11" ht="14.25" customHeight="1" thickTop="1">
      <c r="A113" s="377" t="s">
        <v>113</v>
      </c>
      <c r="B113" s="377"/>
      <c r="C113" s="229">
        <v>76635841</v>
      </c>
      <c r="D113" s="229">
        <v>13105346</v>
      </c>
      <c r="E113" s="229">
        <v>63530495</v>
      </c>
      <c r="F113" s="229">
        <v>27245024</v>
      </c>
      <c r="G113" s="229">
        <v>36285471</v>
      </c>
      <c r="H113" s="229">
        <v>5252417</v>
      </c>
      <c r="I113" s="229">
        <v>31033054</v>
      </c>
      <c r="J113" s="229">
        <v>2141986</v>
      </c>
      <c r="K113" s="229">
        <v>28891068</v>
      </c>
    </row>
    <row r="115" spans="1:11" ht="14.25" customHeight="1">
      <c r="A115" s="2" t="s">
        <v>287</v>
      </c>
      <c r="K115" s="3" t="s">
        <v>104</v>
      </c>
    </row>
    <row r="116" spans="1:11" ht="14.25" customHeight="1">
      <c r="A116" s="369" t="s">
        <v>105</v>
      </c>
      <c r="B116" s="370"/>
      <c r="C116" s="364" t="s">
        <v>106</v>
      </c>
      <c r="D116" s="368" t="s">
        <v>107</v>
      </c>
      <c r="E116" s="368" t="s">
        <v>108</v>
      </c>
      <c r="F116" s="364" t="s">
        <v>109</v>
      </c>
      <c r="G116" s="364" t="s">
        <v>110</v>
      </c>
      <c r="H116" s="368" t="s">
        <v>60</v>
      </c>
      <c r="I116" s="366" t="s">
        <v>416</v>
      </c>
      <c r="J116" s="18"/>
      <c r="K116" s="19"/>
    </row>
    <row r="117" spans="1:11" ht="19.5">
      <c r="A117" s="371"/>
      <c r="B117" s="372"/>
      <c r="C117" s="365"/>
      <c r="D117" s="365"/>
      <c r="E117" s="365"/>
      <c r="F117" s="365"/>
      <c r="G117" s="365"/>
      <c r="H117" s="365"/>
      <c r="I117" s="367"/>
      <c r="J117" s="1" t="s">
        <v>61</v>
      </c>
      <c r="K117" s="1" t="s">
        <v>65</v>
      </c>
    </row>
    <row r="118" spans="1:11" ht="14.25" customHeight="1">
      <c r="A118" s="373"/>
      <c r="B118" s="374"/>
      <c r="C118" s="5" t="s">
        <v>12</v>
      </c>
      <c r="D118" s="23" t="s">
        <v>13</v>
      </c>
      <c r="E118" s="24" t="s">
        <v>14</v>
      </c>
      <c r="F118" s="23" t="s">
        <v>15</v>
      </c>
      <c r="G118" s="23" t="s">
        <v>16</v>
      </c>
      <c r="H118" s="23" t="s">
        <v>17</v>
      </c>
      <c r="I118" s="4" t="s">
        <v>18</v>
      </c>
      <c r="J118" s="23" t="s">
        <v>19</v>
      </c>
      <c r="K118" s="23" t="s">
        <v>20</v>
      </c>
    </row>
    <row r="119" spans="1:11" ht="22.5" customHeight="1">
      <c r="A119" s="25" t="s">
        <v>142</v>
      </c>
      <c r="B119" s="116" t="s">
        <v>288</v>
      </c>
      <c r="C119" s="27">
        <v>67146943</v>
      </c>
      <c r="D119" s="27">
        <v>19936477</v>
      </c>
      <c r="E119" s="27">
        <v>47210466</v>
      </c>
      <c r="F119" s="27">
        <v>5188082</v>
      </c>
      <c r="G119" s="27">
        <v>42022384</v>
      </c>
      <c r="H119" s="375"/>
      <c r="I119" s="375"/>
      <c r="J119" s="375"/>
      <c r="K119" s="375"/>
    </row>
    <row r="120" spans="1:11" ht="14.25" customHeight="1">
      <c r="A120" s="25" t="s">
        <v>111</v>
      </c>
      <c r="B120" s="26" t="s">
        <v>289</v>
      </c>
      <c r="C120" s="282">
        <v>0</v>
      </c>
      <c r="D120" s="282">
        <v>0</v>
      </c>
      <c r="E120" s="282">
        <v>0</v>
      </c>
      <c r="F120" s="282">
        <v>0</v>
      </c>
      <c r="G120" s="282">
        <v>0</v>
      </c>
      <c r="H120" s="375"/>
      <c r="I120" s="375"/>
      <c r="J120" s="375"/>
      <c r="K120" s="375"/>
    </row>
    <row r="121" spans="1:11" ht="21.75" customHeight="1" thickBot="1">
      <c r="A121" s="248" t="s">
        <v>112</v>
      </c>
      <c r="B121" s="249" t="s">
        <v>290</v>
      </c>
      <c r="C121" s="233">
        <v>683436</v>
      </c>
      <c r="D121" s="233">
        <v>165345</v>
      </c>
      <c r="E121" s="233">
        <v>518091</v>
      </c>
      <c r="F121" s="233">
        <v>395428</v>
      </c>
      <c r="G121" s="233">
        <v>122663</v>
      </c>
      <c r="H121" s="376"/>
      <c r="I121" s="376"/>
      <c r="J121" s="376"/>
      <c r="K121" s="376"/>
    </row>
    <row r="122" spans="1:11" ht="14.25" customHeight="1" thickTop="1">
      <c r="A122" s="377" t="s">
        <v>113</v>
      </c>
      <c r="B122" s="377"/>
      <c r="C122" s="229">
        <v>67830379</v>
      </c>
      <c r="D122" s="229">
        <v>20101822</v>
      </c>
      <c r="E122" s="229">
        <v>47728557</v>
      </c>
      <c r="F122" s="229">
        <v>5583510</v>
      </c>
      <c r="G122" s="229">
        <v>42145047</v>
      </c>
      <c r="H122" s="229">
        <v>4175246</v>
      </c>
      <c r="I122" s="229">
        <v>37969801</v>
      </c>
      <c r="J122" s="229">
        <v>30252754</v>
      </c>
      <c r="K122" s="229">
        <v>7717047</v>
      </c>
    </row>
    <row r="124" spans="1:11" s="2" customFormat="1" ht="14.25" customHeight="1">
      <c r="A124" s="8" t="s">
        <v>253</v>
      </c>
      <c r="K124" s="3" t="s">
        <v>104</v>
      </c>
    </row>
    <row r="125" spans="1:11" ht="14.25" customHeight="1">
      <c r="A125" s="369" t="s">
        <v>105</v>
      </c>
      <c r="B125" s="370"/>
      <c r="C125" s="364" t="s">
        <v>106</v>
      </c>
      <c r="D125" s="368" t="s">
        <v>107</v>
      </c>
      <c r="E125" s="368" t="s">
        <v>108</v>
      </c>
      <c r="F125" s="364" t="s">
        <v>109</v>
      </c>
      <c r="G125" s="364" t="s">
        <v>110</v>
      </c>
      <c r="H125" s="368" t="s">
        <v>60</v>
      </c>
      <c r="I125" s="366" t="s">
        <v>416</v>
      </c>
      <c r="J125" s="18"/>
      <c r="K125" s="19"/>
    </row>
    <row r="126" spans="1:11" ht="19.5">
      <c r="A126" s="371"/>
      <c r="B126" s="372"/>
      <c r="C126" s="365"/>
      <c r="D126" s="365"/>
      <c r="E126" s="365"/>
      <c r="F126" s="365"/>
      <c r="G126" s="365"/>
      <c r="H126" s="365"/>
      <c r="I126" s="367"/>
      <c r="J126" s="1" t="s">
        <v>61</v>
      </c>
      <c r="K126" s="1" t="s">
        <v>65</v>
      </c>
    </row>
    <row r="127" spans="1:11" ht="14.25" customHeight="1">
      <c r="A127" s="373"/>
      <c r="B127" s="374"/>
      <c r="C127" s="31" t="s">
        <v>161</v>
      </c>
      <c r="D127" s="23" t="s">
        <v>134</v>
      </c>
      <c r="E127" s="24" t="s">
        <v>162</v>
      </c>
      <c r="F127" s="23" t="s">
        <v>136</v>
      </c>
      <c r="G127" s="24" t="s">
        <v>163</v>
      </c>
      <c r="H127" s="23" t="s">
        <v>138</v>
      </c>
      <c r="I127" s="32" t="s">
        <v>164</v>
      </c>
      <c r="J127" s="23" t="s">
        <v>140</v>
      </c>
      <c r="K127" s="24" t="s">
        <v>165</v>
      </c>
    </row>
    <row r="128" spans="1:11" ht="14.25" customHeight="1">
      <c r="A128" s="378" t="s">
        <v>286</v>
      </c>
      <c r="B128" s="379"/>
      <c r="C128" s="27">
        <v>50170534</v>
      </c>
      <c r="D128" s="27">
        <v>12031842</v>
      </c>
      <c r="E128" s="27">
        <v>38138692</v>
      </c>
      <c r="F128" s="27">
        <v>12896953</v>
      </c>
      <c r="G128" s="27">
        <v>25241739</v>
      </c>
      <c r="H128" s="27">
        <v>37877</v>
      </c>
      <c r="I128" s="27">
        <v>25203862</v>
      </c>
      <c r="J128" s="27">
        <v>25203862</v>
      </c>
      <c r="K128" s="115"/>
    </row>
    <row r="130" spans="1:11" s="2" customFormat="1" ht="14.25" customHeight="1">
      <c r="A130" s="8" t="s">
        <v>291</v>
      </c>
      <c r="K130" s="3" t="s">
        <v>104</v>
      </c>
    </row>
    <row r="131" spans="1:11" ht="14.25" customHeight="1">
      <c r="A131" s="369" t="s">
        <v>105</v>
      </c>
      <c r="B131" s="370"/>
      <c r="C131" s="364" t="s">
        <v>106</v>
      </c>
      <c r="D131" s="368" t="s">
        <v>107</v>
      </c>
      <c r="E131" s="368" t="s">
        <v>108</v>
      </c>
      <c r="F131" s="364" t="s">
        <v>109</v>
      </c>
      <c r="G131" s="364" t="s">
        <v>110</v>
      </c>
      <c r="H131" s="368" t="s">
        <v>60</v>
      </c>
      <c r="I131" s="366" t="s">
        <v>416</v>
      </c>
      <c r="J131" s="18"/>
      <c r="K131" s="19"/>
    </row>
    <row r="132" spans="1:11" ht="19.5">
      <c r="A132" s="371"/>
      <c r="B132" s="372"/>
      <c r="C132" s="365"/>
      <c r="D132" s="365"/>
      <c r="E132" s="365"/>
      <c r="F132" s="365"/>
      <c r="G132" s="365"/>
      <c r="H132" s="365"/>
      <c r="I132" s="367"/>
      <c r="J132" s="1" t="s">
        <v>61</v>
      </c>
      <c r="K132" s="1" t="s">
        <v>65</v>
      </c>
    </row>
    <row r="133" spans="1:11" ht="14.25" customHeight="1">
      <c r="A133" s="373"/>
      <c r="B133" s="374"/>
      <c r="C133" s="31" t="s">
        <v>368</v>
      </c>
      <c r="D133" s="23" t="s">
        <v>369</v>
      </c>
      <c r="E133" s="24" t="s">
        <v>370</v>
      </c>
      <c r="F133" s="23" t="s">
        <v>371</v>
      </c>
      <c r="G133" s="24" t="s">
        <v>372</v>
      </c>
      <c r="H133" s="23" t="s">
        <v>373</v>
      </c>
      <c r="I133" s="32" t="s">
        <v>367</v>
      </c>
      <c r="J133" s="23" t="s">
        <v>374</v>
      </c>
      <c r="K133" s="24" t="s">
        <v>375</v>
      </c>
    </row>
    <row r="134" spans="1:11" ht="14.25" customHeight="1">
      <c r="A134" s="25" t="s">
        <v>292</v>
      </c>
      <c r="B134" s="26" t="s">
        <v>348</v>
      </c>
      <c r="C134" s="27">
        <v>1051509</v>
      </c>
      <c r="D134" s="27">
        <v>200762</v>
      </c>
      <c r="E134" s="27">
        <v>850747</v>
      </c>
      <c r="F134" s="27">
        <v>92310</v>
      </c>
      <c r="G134" s="27">
        <v>758437</v>
      </c>
      <c r="H134" s="359"/>
      <c r="I134" s="359"/>
      <c r="J134" s="359"/>
      <c r="K134" s="359"/>
    </row>
    <row r="135" spans="1:11" ht="14.25" customHeight="1">
      <c r="A135" s="25" t="s">
        <v>111</v>
      </c>
      <c r="B135" s="26" t="s">
        <v>293</v>
      </c>
      <c r="C135" s="27">
        <v>26468246</v>
      </c>
      <c r="D135" s="27">
        <v>4729097</v>
      </c>
      <c r="E135" s="27">
        <v>21739149</v>
      </c>
      <c r="F135" s="27">
        <v>4899240</v>
      </c>
      <c r="G135" s="27">
        <v>16839909</v>
      </c>
      <c r="H135" s="360"/>
      <c r="I135" s="360"/>
      <c r="J135" s="360"/>
      <c r="K135" s="360"/>
    </row>
    <row r="136" spans="1:11" ht="14.25" customHeight="1" thickBot="1">
      <c r="A136" s="241" t="s">
        <v>112</v>
      </c>
      <c r="B136" s="231" t="s">
        <v>294</v>
      </c>
      <c r="C136" s="233">
        <v>8003201</v>
      </c>
      <c r="D136" s="233">
        <v>1373732</v>
      </c>
      <c r="E136" s="233">
        <v>6629469</v>
      </c>
      <c r="F136" s="233">
        <v>1893893</v>
      </c>
      <c r="G136" s="233">
        <v>4735576</v>
      </c>
      <c r="H136" s="361"/>
      <c r="I136" s="361"/>
      <c r="J136" s="361"/>
      <c r="K136" s="361"/>
    </row>
    <row r="137" spans="1:11" ht="14.25" customHeight="1" thickTop="1">
      <c r="A137" s="377" t="s">
        <v>113</v>
      </c>
      <c r="B137" s="377"/>
      <c r="C137" s="229">
        <v>35522956</v>
      </c>
      <c r="D137" s="229">
        <v>6303591</v>
      </c>
      <c r="E137" s="229">
        <v>29219365</v>
      </c>
      <c r="F137" s="229">
        <v>6885443</v>
      </c>
      <c r="G137" s="229">
        <v>22333922</v>
      </c>
      <c r="H137" s="229">
        <v>179193</v>
      </c>
      <c r="I137" s="229">
        <v>22154729</v>
      </c>
      <c r="J137" s="229">
        <v>21219174</v>
      </c>
      <c r="K137" s="229">
        <v>935555</v>
      </c>
    </row>
    <row r="139" spans="1:11" ht="14.25" customHeight="1">
      <c r="A139" s="2" t="s">
        <v>345</v>
      </c>
      <c r="K139" s="22" t="s">
        <v>104</v>
      </c>
    </row>
    <row r="140" spans="1:11" ht="14.25" customHeight="1">
      <c r="A140" s="369" t="s">
        <v>105</v>
      </c>
      <c r="B140" s="370"/>
      <c r="C140" s="364" t="s">
        <v>106</v>
      </c>
      <c r="D140" s="368" t="s">
        <v>107</v>
      </c>
      <c r="E140" s="368" t="s">
        <v>108</v>
      </c>
      <c r="F140" s="364" t="s">
        <v>109</v>
      </c>
      <c r="G140" s="364" t="s">
        <v>110</v>
      </c>
      <c r="H140" s="368" t="s">
        <v>60</v>
      </c>
      <c r="I140" s="366" t="s">
        <v>416</v>
      </c>
      <c r="J140" s="18"/>
      <c r="K140" s="19"/>
    </row>
    <row r="141" spans="1:11" ht="19.5">
      <c r="A141" s="371"/>
      <c r="B141" s="372"/>
      <c r="C141" s="365"/>
      <c r="D141" s="365"/>
      <c r="E141" s="365"/>
      <c r="F141" s="365"/>
      <c r="G141" s="365"/>
      <c r="H141" s="365"/>
      <c r="I141" s="367"/>
      <c r="J141" s="1" t="s">
        <v>61</v>
      </c>
      <c r="K141" s="1" t="s">
        <v>65</v>
      </c>
    </row>
    <row r="142" spans="1:11" ht="14.25" customHeight="1">
      <c r="A142" s="373"/>
      <c r="B142" s="374"/>
      <c r="C142" s="31" t="s">
        <v>368</v>
      </c>
      <c r="D142" s="23" t="s">
        <v>369</v>
      </c>
      <c r="E142" s="24" t="s">
        <v>370</v>
      </c>
      <c r="F142" s="23" t="s">
        <v>371</v>
      </c>
      <c r="G142" s="24" t="s">
        <v>372</v>
      </c>
      <c r="H142" s="23" t="s">
        <v>373</v>
      </c>
      <c r="I142" s="32" t="s">
        <v>367</v>
      </c>
      <c r="J142" s="23" t="s">
        <v>374</v>
      </c>
      <c r="K142" s="24" t="s">
        <v>375</v>
      </c>
    </row>
    <row r="143" spans="1:11" ht="14.25" customHeight="1">
      <c r="A143" s="25" t="s">
        <v>292</v>
      </c>
      <c r="B143" s="26" t="s">
        <v>295</v>
      </c>
      <c r="C143" s="27">
        <v>72005351</v>
      </c>
      <c r="D143" s="27">
        <v>25820532</v>
      </c>
      <c r="E143" s="27">
        <v>46184819</v>
      </c>
      <c r="F143" s="27">
        <v>5474359</v>
      </c>
      <c r="G143" s="27">
        <v>40710460</v>
      </c>
      <c r="H143" s="359"/>
      <c r="I143" s="359"/>
      <c r="J143" s="359"/>
      <c r="K143" s="359"/>
    </row>
    <row r="144" spans="1:11" ht="14.25" customHeight="1">
      <c r="A144" s="25" t="s">
        <v>111</v>
      </c>
      <c r="B144" s="26" t="s">
        <v>296</v>
      </c>
      <c r="C144" s="27">
        <v>15461644</v>
      </c>
      <c r="D144" s="27">
        <v>3624874</v>
      </c>
      <c r="E144" s="27">
        <v>11836770</v>
      </c>
      <c r="F144" s="27">
        <v>1123295</v>
      </c>
      <c r="G144" s="27">
        <v>10713475</v>
      </c>
      <c r="H144" s="360"/>
      <c r="I144" s="360"/>
      <c r="J144" s="360"/>
      <c r="K144" s="360"/>
    </row>
    <row r="145" spans="1:11" ht="14.25" customHeight="1">
      <c r="A145" s="25" t="s">
        <v>112</v>
      </c>
      <c r="B145" s="26" t="s">
        <v>297</v>
      </c>
      <c r="C145" s="27">
        <v>7395626</v>
      </c>
      <c r="D145" s="27">
        <v>2822254</v>
      </c>
      <c r="E145" s="27">
        <v>4573372</v>
      </c>
      <c r="F145" s="27">
        <v>743077</v>
      </c>
      <c r="G145" s="27">
        <v>3830295</v>
      </c>
      <c r="H145" s="360"/>
      <c r="I145" s="360"/>
      <c r="J145" s="360"/>
      <c r="K145" s="360"/>
    </row>
    <row r="146" spans="1:11" ht="14.25" customHeight="1" thickBot="1">
      <c r="A146" s="241" t="s">
        <v>117</v>
      </c>
      <c r="B146" s="231" t="s">
        <v>298</v>
      </c>
      <c r="C146" s="233">
        <v>7114644</v>
      </c>
      <c r="D146" s="233">
        <v>1855582</v>
      </c>
      <c r="E146" s="233">
        <v>5259062</v>
      </c>
      <c r="F146" s="233">
        <v>227376</v>
      </c>
      <c r="G146" s="233">
        <v>5031686</v>
      </c>
      <c r="H146" s="361"/>
      <c r="I146" s="361"/>
      <c r="J146" s="361"/>
      <c r="K146" s="361"/>
    </row>
    <row r="147" spans="1:11" ht="14.25" customHeight="1" thickTop="1">
      <c r="A147" s="377" t="s">
        <v>113</v>
      </c>
      <c r="B147" s="377"/>
      <c r="C147" s="229">
        <v>101977265</v>
      </c>
      <c r="D147" s="229">
        <v>34123242</v>
      </c>
      <c r="E147" s="229">
        <v>67854023</v>
      </c>
      <c r="F147" s="229">
        <v>7568107</v>
      </c>
      <c r="G147" s="229">
        <v>60285916</v>
      </c>
      <c r="H147" s="229">
        <v>-713389</v>
      </c>
      <c r="I147" s="229">
        <v>60999305</v>
      </c>
      <c r="J147" s="229">
        <v>63445784</v>
      </c>
      <c r="K147" s="229">
        <v>-2446479</v>
      </c>
    </row>
    <row r="149" spans="1:11" ht="14.25" customHeight="1">
      <c r="A149" s="2" t="s">
        <v>346</v>
      </c>
      <c r="K149" s="22" t="s">
        <v>104</v>
      </c>
    </row>
    <row r="150" spans="1:11" ht="14.25" customHeight="1">
      <c r="A150" s="369" t="s">
        <v>105</v>
      </c>
      <c r="B150" s="370"/>
      <c r="C150" s="364" t="s">
        <v>106</v>
      </c>
      <c r="D150" s="368" t="s">
        <v>107</v>
      </c>
      <c r="E150" s="368" t="s">
        <v>108</v>
      </c>
      <c r="F150" s="364" t="s">
        <v>109</v>
      </c>
      <c r="G150" s="364" t="s">
        <v>110</v>
      </c>
      <c r="H150" s="368" t="s">
        <v>60</v>
      </c>
      <c r="I150" s="366" t="s">
        <v>416</v>
      </c>
      <c r="J150" s="18"/>
      <c r="K150" s="19"/>
    </row>
    <row r="151" spans="1:11" ht="19.5">
      <c r="A151" s="371"/>
      <c r="B151" s="372"/>
      <c r="C151" s="365"/>
      <c r="D151" s="365"/>
      <c r="E151" s="365"/>
      <c r="F151" s="365"/>
      <c r="G151" s="365"/>
      <c r="H151" s="365"/>
      <c r="I151" s="367"/>
      <c r="J151" s="1" t="s">
        <v>61</v>
      </c>
      <c r="K151" s="1" t="s">
        <v>65</v>
      </c>
    </row>
    <row r="152" spans="1:11" ht="14.25" customHeight="1">
      <c r="A152" s="373"/>
      <c r="B152" s="374"/>
      <c r="C152" s="31" t="s">
        <v>368</v>
      </c>
      <c r="D152" s="23" t="s">
        <v>369</v>
      </c>
      <c r="E152" s="24" t="s">
        <v>370</v>
      </c>
      <c r="F152" s="23" t="s">
        <v>371</v>
      </c>
      <c r="G152" s="24" t="s">
        <v>372</v>
      </c>
      <c r="H152" s="23" t="s">
        <v>373</v>
      </c>
      <c r="I152" s="32" t="s">
        <v>367</v>
      </c>
      <c r="J152" s="23" t="s">
        <v>374</v>
      </c>
      <c r="K152" s="24" t="s">
        <v>375</v>
      </c>
    </row>
    <row r="153" spans="1:11" ht="14.25" customHeight="1">
      <c r="A153" s="25" t="s">
        <v>292</v>
      </c>
      <c r="B153" s="26" t="s">
        <v>303</v>
      </c>
      <c r="C153" s="27">
        <v>10211191</v>
      </c>
      <c r="D153" s="27">
        <v>6132565</v>
      </c>
      <c r="E153" s="27">
        <v>4078626</v>
      </c>
      <c r="F153" s="27">
        <v>494511</v>
      </c>
      <c r="G153" s="27">
        <v>3584115</v>
      </c>
      <c r="H153" s="359"/>
      <c r="I153" s="359"/>
      <c r="J153" s="359"/>
      <c r="K153" s="359"/>
    </row>
    <row r="154" spans="1:11" ht="14.25" customHeight="1">
      <c r="A154" s="25" t="s">
        <v>299</v>
      </c>
      <c r="B154" s="26" t="s">
        <v>304</v>
      </c>
      <c r="C154" s="27">
        <v>1204781</v>
      </c>
      <c r="D154" s="27">
        <v>672179</v>
      </c>
      <c r="E154" s="27">
        <v>532602</v>
      </c>
      <c r="F154" s="27">
        <v>78943</v>
      </c>
      <c r="G154" s="27">
        <v>453659</v>
      </c>
      <c r="H154" s="360"/>
      <c r="I154" s="360"/>
      <c r="J154" s="360"/>
      <c r="K154" s="360"/>
    </row>
    <row r="155" spans="1:11" ht="14.25" customHeight="1">
      <c r="A155" s="25" t="s">
        <v>300</v>
      </c>
      <c r="B155" s="26" t="s">
        <v>305</v>
      </c>
      <c r="C155" s="27">
        <v>7225866</v>
      </c>
      <c r="D155" s="27">
        <v>2186750</v>
      </c>
      <c r="E155" s="27">
        <v>5039116</v>
      </c>
      <c r="F155" s="27">
        <v>1116733</v>
      </c>
      <c r="G155" s="27">
        <v>3922383</v>
      </c>
      <c r="H155" s="360"/>
      <c r="I155" s="360"/>
      <c r="J155" s="360"/>
      <c r="K155" s="360"/>
    </row>
    <row r="156" spans="1:11" ht="14.25" customHeight="1">
      <c r="A156" s="25" t="s">
        <v>117</v>
      </c>
      <c r="B156" s="26" t="s">
        <v>306</v>
      </c>
      <c r="C156" s="27">
        <v>6191318</v>
      </c>
      <c r="D156" s="27">
        <v>2417412</v>
      </c>
      <c r="E156" s="27">
        <v>3773906</v>
      </c>
      <c r="F156" s="27">
        <v>938233</v>
      </c>
      <c r="G156" s="27">
        <v>2835673</v>
      </c>
      <c r="H156" s="360"/>
      <c r="I156" s="360"/>
      <c r="J156" s="360"/>
      <c r="K156" s="360"/>
    </row>
    <row r="157" spans="1:11" ht="21.75" customHeight="1">
      <c r="A157" s="25" t="s">
        <v>301</v>
      </c>
      <c r="B157" s="116" t="s">
        <v>307</v>
      </c>
      <c r="C157" s="27">
        <v>9596733</v>
      </c>
      <c r="D157" s="27">
        <v>3870121</v>
      </c>
      <c r="E157" s="27">
        <v>5726612</v>
      </c>
      <c r="F157" s="27">
        <v>1172609</v>
      </c>
      <c r="G157" s="27">
        <v>4554003</v>
      </c>
      <c r="H157" s="360"/>
      <c r="I157" s="360"/>
      <c r="J157" s="360"/>
      <c r="K157" s="360"/>
    </row>
    <row r="158" spans="1:11" ht="14.25" customHeight="1">
      <c r="A158" s="25" t="s">
        <v>261</v>
      </c>
      <c r="B158" s="26" t="s">
        <v>308</v>
      </c>
      <c r="C158" s="27">
        <v>1399270</v>
      </c>
      <c r="D158" s="27">
        <v>589735</v>
      </c>
      <c r="E158" s="27">
        <v>809535</v>
      </c>
      <c r="F158" s="27">
        <v>390096</v>
      </c>
      <c r="G158" s="27">
        <v>419439</v>
      </c>
      <c r="H158" s="360"/>
      <c r="I158" s="360"/>
      <c r="J158" s="360"/>
      <c r="K158" s="360"/>
    </row>
    <row r="159" spans="1:11" ht="14.25" customHeight="1">
      <c r="A159" s="25" t="s">
        <v>302</v>
      </c>
      <c r="B159" s="26" t="s">
        <v>309</v>
      </c>
      <c r="C159" s="27">
        <v>218750</v>
      </c>
      <c r="D159" s="27">
        <v>108664</v>
      </c>
      <c r="E159" s="27">
        <v>110086</v>
      </c>
      <c r="F159" s="27">
        <v>9003</v>
      </c>
      <c r="G159" s="27">
        <v>101083</v>
      </c>
      <c r="H159" s="360"/>
      <c r="I159" s="360"/>
      <c r="J159" s="360"/>
      <c r="K159" s="360"/>
    </row>
    <row r="160" spans="1:11" ht="14.25" customHeight="1" thickBot="1">
      <c r="A160" s="241" t="s">
        <v>275</v>
      </c>
      <c r="B160" s="231" t="s">
        <v>310</v>
      </c>
      <c r="C160" s="233">
        <v>3517232</v>
      </c>
      <c r="D160" s="233">
        <v>1230434</v>
      </c>
      <c r="E160" s="233">
        <v>2286798</v>
      </c>
      <c r="F160" s="233">
        <v>172549</v>
      </c>
      <c r="G160" s="233">
        <v>2114249</v>
      </c>
      <c r="H160" s="361"/>
      <c r="I160" s="361"/>
      <c r="J160" s="361"/>
      <c r="K160" s="361"/>
    </row>
    <row r="161" spans="1:11" ht="14.25" customHeight="1" thickTop="1">
      <c r="A161" s="377" t="s">
        <v>113</v>
      </c>
      <c r="B161" s="377"/>
      <c r="C161" s="229">
        <v>39565141</v>
      </c>
      <c r="D161" s="229">
        <v>17207860</v>
      </c>
      <c r="E161" s="229">
        <v>22357281</v>
      </c>
      <c r="F161" s="229">
        <v>4372677</v>
      </c>
      <c r="G161" s="229">
        <v>17984604</v>
      </c>
      <c r="H161" s="229">
        <v>2736958</v>
      </c>
      <c r="I161" s="229">
        <v>15247646</v>
      </c>
      <c r="J161" s="229">
        <v>11803442</v>
      </c>
      <c r="K161" s="229">
        <v>3444204</v>
      </c>
    </row>
    <row r="163" spans="1:2" s="2" customFormat="1" ht="14.25" customHeight="1">
      <c r="A163" s="8" t="s">
        <v>82</v>
      </c>
      <c r="B163" s="8"/>
    </row>
    <row r="164" spans="1:3" s="2" customFormat="1" ht="14.25" customHeight="1">
      <c r="A164" s="8" t="s">
        <v>66</v>
      </c>
      <c r="C164" s="3" t="s">
        <v>104</v>
      </c>
    </row>
    <row r="165" spans="1:10" ht="14.25" customHeight="1">
      <c r="A165" s="369" t="s">
        <v>105</v>
      </c>
      <c r="B165" s="391"/>
      <c r="C165" s="262" t="s">
        <v>341</v>
      </c>
      <c r="D165" s="117"/>
      <c r="E165" s="117"/>
      <c r="F165" s="117"/>
      <c r="G165" s="117"/>
      <c r="H165" s="117"/>
      <c r="I165" s="118"/>
      <c r="J165" s="118"/>
    </row>
    <row r="166" spans="1:10" ht="14.25" customHeight="1" thickBot="1">
      <c r="A166" s="241" t="s">
        <v>315</v>
      </c>
      <c r="B166" s="247"/>
      <c r="C166" s="233">
        <v>319151611</v>
      </c>
      <c r="D166" s="117"/>
      <c r="E166" s="117"/>
      <c r="F166" s="117"/>
      <c r="G166" s="117"/>
      <c r="H166" s="117"/>
      <c r="I166" s="118"/>
      <c r="J166" s="118"/>
    </row>
    <row r="167" spans="1:10" ht="14.25" customHeight="1" thickTop="1">
      <c r="A167" s="33" t="s">
        <v>142</v>
      </c>
      <c r="B167" s="120" t="s">
        <v>311</v>
      </c>
      <c r="C167" s="229">
        <v>271009411</v>
      </c>
      <c r="D167" s="39"/>
      <c r="E167" s="39"/>
      <c r="F167" s="39"/>
      <c r="G167" s="39"/>
      <c r="H167" s="39"/>
      <c r="I167" s="39"/>
      <c r="J167" s="39"/>
    </row>
    <row r="168" spans="1:10" ht="14.25" customHeight="1">
      <c r="A168" s="25" t="s">
        <v>111</v>
      </c>
      <c r="B168" s="114" t="s">
        <v>312</v>
      </c>
      <c r="C168" s="27">
        <v>48142200</v>
      </c>
      <c r="D168" s="39"/>
      <c r="E168" s="39"/>
      <c r="F168" s="39"/>
      <c r="G168" s="39"/>
      <c r="H168" s="39"/>
      <c r="I168" s="39"/>
      <c r="J168" s="39"/>
    </row>
    <row r="169" spans="1:10" ht="14.25" customHeight="1">
      <c r="A169" s="121"/>
      <c r="B169" s="122" t="s">
        <v>313</v>
      </c>
      <c r="C169" s="260">
        <v>44061587</v>
      </c>
      <c r="D169" s="39"/>
      <c r="E169" s="39"/>
      <c r="F169" s="39"/>
      <c r="G169" s="39"/>
      <c r="H169" s="39"/>
      <c r="I169" s="39"/>
      <c r="J169" s="39"/>
    </row>
    <row r="170" spans="1:10" ht="14.25" customHeight="1">
      <c r="A170" s="33"/>
      <c r="B170" s="120" t="s">
        <v>314</v>
      </c>
      <c r="C170" s="261">
        <v>4080613</v>
      </c>
      <c r="D170" s="39"/>
      <c r="E170" s="39"/>
      <c r="F170" s="39"/>
      <c r="G170" s="39"/>
      <c r="H170" s="39"/>
      <c r="I170" s="39"/>
      <c r="J170" s="39"/>
    </row>
    <row r="172" spans="1:3" s="2" customFormat="1" ht="14.25" customHeight="1">
      <c r="A172" s="8" t="s">
        <v>83</v>
      </c>
      <c r="C172" s="3" t="s">
        <v>104</v>
      </c>
    </row>
    <row r="173" spans="1:3" ht="14.25" customHeight="1">
      <c r="A173" s="362" t="s">
        <v>105</v>
      </c>
      <c r="B173" s="363"/>
      <c r="C173" s="160" t="s">
        <v>342</v>
      </c>
    </row>
    <row r="174" spans="1:3" ht="14.25" customHeight="1">
      <c r="A174" s="119" t="s">
        <v>316</v>
      </c>
      <c r="B174" s="20"/>
      <c r="C174" s="260">
        <v>18971258</v>
      </c>
    </row>
    <row r="175" spans="1:3" ht="14.25" customHeight="1">
      <c r="A175" s="125"/>
      <c r="B175" s="126" t="s">
        <v>323</v>
      </c>
      <c r="C175" s="263">
        <v>20614526</v>
      </c>
    </row>
    <row r="176" spans="1:3" ht="14.25" customHeight="1" thickBot="1">
      <c r="A176" s="243"/>
      <c r="B176" s="244" t="s">
        <v>324</v>
      </c>
      <c r="C176" s="264">
        <v>1643268</v>
      </c>
    </row>
    <row r="177" spans="1:3" ht="14.25" customHeight="1" thickTop="1">
      <c r="A177" s="29" t="s">
        <v>317</v>
      </c>
      <c r="B177" s="117"/>
      <c r="C177" s="265">
        <v>72050</v>
      </c>
    </row>
    <row r="178" spans="1:3" ht="14.25" customHeight="1">
      <c r="A178" s="127"/>
      <c r="B178" s="126" t="s">
        <v>323</v>
      </c>
      <c r="C178" s="263">
        <v>1239002</v>
      </c>
    </row>
    <row r="179" spans="1:3" ht="14.25" customHeight="1">
      <c r="A179" s="33"/>
      <c r="B179" s="120" t="s">
        <v>324</v>
      </c>
      <c r="C179" s="229">
        <v>1166952</v>
      </c>
    </row>
    <row r="180" spans="1:3" ht="14.25" customHeight="1">
      <c r="A180" s="29" t="s">
        <v>321</v>
      </c>
      <c r="B180" s="117"/>
      <c r="C180" s="265">
        <v>18493075</v>
      </c>
    </row>
    <row r="181" spans="1:3" ht="14.25" customHeight="1">
      <c r="A181" s="127"/>
      <c r="B181" s="126" t="s">
        <v>322</v>
      </c>
      <c r="C181" s="263">
        <v>3937322</v>
      </c>
    </row>
    <row r="182" spans="1:3" ht="14.25" customHeight="1">
      <c r="A182" s="29"/>
      <c r="B182" s="117" t="s">
        <v>323</v>
      </c>
      <c r="C182" s="266">
        <v>4358248</v>
      </c>
    </row>
    <row r="183" spans="1:3" ht="14.25" customHeight="1">
      <c r="A183" s="29"/>
      <c r="B183" s="117" t="s">
        <v>325</v>
      </c>
      <c r="C183" s="265">
        <v>420926</v>
      </c>
    </row>
    <row r="184" spans="1:3" ht="14.25" customHeight="1">
      <c r="A184" s="128" t="s">
        <v>318</v>
      </c>
      <c r="B184" s="129"/>
      <c r="C184" s="267">
        <v>4077321</v>
      </c>
    </row>
    <row r="185" spans="1:3" ht="14.25" customHeight="1">
      <c r="A185" s="128" t="s">
        <v>319</v>
      </c>
      <c r="B185" s="129"/>
      <c r="C185" s="267">
        <v>7030635</v>
      </c>
    </row>
    <row r="186" spans="1:3" ht="14.25" customHeight="1">
      <c r="A186" s="245" t="s">
        <v>320</v>
      </c>
      <c r="B186" s="246"/>
      <c r="C186" s="261">
        <v>3447797</v>
      </c>
    </row>
    <row r="187" spans="1:3" ht="14.25" customHeight="1">
      <c r="A187" s="29" t="s">
        <v>327</v>
      </c>
      <c r="B187" s="117" t="s">
        <v>326</v>
      </c>
      <c r="C187" s="265">
        <v>406133</v>
      </c>
    </row>
    <row r="188" spans="1:3" ht="14.25" customHeight="1">
      <c r="A188" s="127"/>
      <c r="B188" s="126" t="s">
        <v>323</v>
      </c>
      <c r="C188" s="263">
        <v>461523</v>
      </c>
    </row>
    <row r="189" spans="1:3" ht="14.25" customHeight="1">
      <c r="A189" s="33"/>
      <c r="B189" s="120" t="s">
        <v>324</v>
      </c>
      <c r="C189" s="229">
        <v>55390</v>
      </c>
    </row>
    <row r="191" spans="1:10" s="2" customFormat="1" ht="14.25" customHeight="1">
      <c r="A191" s="8" t="s">
        <v>84</v>
      </c>
      <c r="C191" s="3" t="s">
        <v>104</v>
      </c>
      <c r="J191" s="22"/>
    </row>
    <row r="192" spans="1:7" ht="14.25" customHeight="1">
      <c r="A192" s="380" t="s">
        <v>105</v>
      </c>
      <c r="B192" s="381"/>
      <c r="C192" s="160" t="s">
        <v>342</v>
      </c>
      <c r="D192" s="29"/>
      <c r="E192" s="117"/>
      <c r="F192" s="117"/>
      <c r="G192" s="117"/>
    </row>
    <row r="193" spans="1:7" ht="14.25" customHeight="1" thickBot="1">
      <c r="A193" s="241" t="s">
        <v>343</v>
      </c>
      <c r="B193" s="242"/>
      <c r="C193" s="232">
        <v>78952841</v>
      </c>
      <c r="D193" s="29"/>
      <c r="E193" s="117"/>
      <c r="F193" s="117"/>
      <c r="G193" s="117"/>
    </row>
    <row r="194" spans="1:7" ht="14.25" customHeight="1" thickTop="1">
      <c r="A194" s="33" t="s">
        <v>142</v>
      </c>
      <c r="B194" s="123" t="s">
        <v>328</v>
      </c>
      <c r="C194" s="156">
        <v>46484228</v>
      </c>
      <c r="D194" s="124"/>
      <c r="E194" s="39"/>
      <c r="F194" s="39"/>
      <c r="G194" s="39"/>
    </row>
    <row r="195" spans="1:7" ht="14.25" customHeight="1">
      <c r="A195" s="130"/>
      <c r="B195" s="131" t="s">
        <v>332</v>
      </c>
      <c r="C195" s="159">
        <v>36409783</v>
      </c>
      <c r="D195" s="124"/>
      <c r="E195" s="39"/>
      <c r="F195" s="39"/>
      <c r="G195" s="39"/>
    </row>
    <row r="196" spans="1:7" ht="14.25" customHeight="1">
      <c r="A196" s="33"/>
      <c r="B196" s="123" t="s">
        <v>333</v>
      </c>
      <c r="C196" s="157">
        <v>10074445</v>
      </c>
      <c r="D196" s="124"/>
      <c r="E196" s="39"/>
      <c r="F196" s="39"/>
      <c r="G196" s="39"/>
    </row>
    <row r="197" spans="1:7" ht="14.25" customHeight="1">
      <c r="A197" s="25" t="s">
        <v>329</v>
      </c>
      <c r="B197" s="26" t="s">
        <v>330</v>
      </c>
      <c r="C197" s="73">
        <v>-5530451</v>
      </c>
      <c r="D197" s="124"/>
      <c r="E197" s="39"/>
      <c r="F197" s="39"/>
      <c r="G197" s="39"/>
    </row>
    <row r="198" spans="1:7" ht="14.25" customHeight="1">
      <c r="A198" s="25" t="s">
        <v>112</v>
      </c>
      <c r="B198" s="26" t="s">
        <v>331</v>
      </c>
      <c r="C198" s="73">
        <v>37999064</v>
      </c>
      <c r="D198" s="124"/>
      <c r="E198" s="39"/>
      <c r="F198" s="39"/>
      <c r="G198" s="39"/>
    </row>
    <row r="199" spans="1:12" ht="14.25" customHeight="1">
      <c r="A199" s="75"/>
      <c r="B199" s="21" t="s">
        <v>123</v>
      </c>
      <c r="C199" s="159">
        <v>5175057</v>
      </c>
      <c r="D199" s="124"/>
      <c r="E199" s="39"/>
      <c r="F199" s="39"/>
      <c r="G199" s="39"/>
      <c r="L199" s="2"/>
    </row>
    <row r="200" spans="1:12" ht="14.25" customHeight="1">
      <c r="A200" s="132"/>
      <c r="B200" s="133" t="s">
        <v>74</v>
      </c>
      <c r="C200" s="158">
        <v>13775603</v>
      </c>
      <c r="D200" s="124"/>
      <c r="E200" s="39"/>
      <c r="F200" s="39"/>
      <c r="G200" s="39"/>
      <c r="L200" s="2"/>
    </row>
    <row r="201" spans="1:7" ht="14.25" customHeight="1">
      <c r="A201" s="33"/>
      <c r="B201" s="123" t="s">
        <v>124</v>
      </c>
      <c r="C201" s="157">
        <v>19048404</v>
      </c>
      <c r="D201" s="124"/>
      <c r="E201" s="39"/>
      <c r="F201" s="39"/>
      <c r="G201" s="39"/>
    </row>
    <row r="202" spans="10:13" s="2" customFormat="1" ht="14.25" customHeight="1">
      <c r="J202" s="22"/>
      <c r="K202" s="22"/>
      <c r="L202" s="22"/>
      <c r="M202" s="22"/>
    </row>
    <row r="203" spans="1:12" s="2" customFormat="1" ht="14.25" customHeight="1">
      <c r="A203" s="8" t="s">
        <v>190</v>
      </c>
      <c r="E203" s="3" t="s">
        <v>125</v>
      </c>
      <c r="G203" s="9"/>
      <c r="J203" s="22"/>
      <c r="K203" s="22"/>
      <c r="L203" s="22"/>
    </row>
    <row r="204" spans="1:9" ht="14.25" customHeight="1">
      <c r="A204" s="369" t="s">
        <v>105</v>
      </c>
      <c r="B204" s="370"/>
      <c r="C204" s="134" t="s">
        <v>337</v>
      </c>
      <c r="D204" s="138" t="s">
        <v>338</v>
      </c>
      <c r="E204" s="138" t="s">
        <v>338</v>
      </c>
      <c r="F204" s="117"/>
      <c r="G204" s="117"/>
      <c r="H204" s="117"/>
      <c r="I204" s="117"/>
    </row>
    <row r="205" spans="1:9" ht="14.25" customHeight="1">
      <c r="A205" s="373"/>
      <c r="B205" s="374"/>
      <c r="C205" s="4" t="s">
        <v>339</v>
      </c>
      <c r="D205" s="23" t="s">
        <v>339</v>
      </c>
      <c r="E205" s="23" t="s">
        <v>340</v>
      </c>
      <c r="F205" s="135"/>
      <c r="G205" s="135"/>
      <c r="H205" s="117"/>
      <c r="I205" s="135"/>
    </row>
    <row r="206" spans="1:9" ht="14.25" customHeight="1">
      <c r="A206" s="234">
        <v>1</v>
      </c>
      <c r="B206" s="131" t="s">
        <v>350</v>
      </c>
      <c r="C206" s="159">
        <v>1623</v>
      </c>
      <c r="D206" s="235">
        <v>1077</v>
      </c>
      <c r="E206" s="359"/>
      <c r="F206" s="39"/>
      <c r="G206" s="39"/>
      <c r="H206" s="136"/>
      <c r="I206" s="136"/>
    </row>
    <row r="207" spans="1:9" ht="14.25" customHeight="1">
      <c r="A207" s="236"/>
      <c r="B207" s="133" t="s">
        <v>334</v>
      </c>
      <c r="C207" s="158">
        <v>951</v>
      </c>
      <c r="D207" s="237">
        <v>604</v>
      </c>
      <c r="E207" s="360"/>
      <c r="F207" s="39"/>
      <c r="G207" s="137"/>
      <c r="H207" s="136"/>
      <c r="I207" s="136"/>
    </row>
    <row r="208" spans="1:9" ht="14.25" customHeight="1">
      <c r="A208" s="236"/>
      <c r="B208" s="133" t="s">
        <v>335</v>
      </c>
      <c r="C208" s="158">
        <v>183</v>
      </c>
      <c r="D208" s="237">
        <v>176</v>
      </c>
      <c r="E208" s="360"/>
      <c r="F208" s="39"/>
      <c r="G208" s="39"/>
      <c r="H208" s="136"/>
      <c r="I208" s="136"/>
    </row>
    <row r="209" spans="1:9" ht="14.25" customHeight="1">
      <c r="A209" s="238"/>
      <c r="B209" s="239" t="s">
        <v>336</v>
      </c>
      <c r="C209" s="157">
        <v>489</v>
      </c>
      <c r="D209" s="240">
        <v>297</v>
      </c>
      <c r="E209" s="360"/>
      <c r="F209" s="137"/>
      <c r="G209" s="39"/>
      <c r="H209" s="136"/>
      <c r="I209" s="136"/>
    </row>
    <row r="210" spans="1:9" ht="14.25" customHeight="1">
      <c r="A210" s="34">
        <v>2</v>
      </c>
      <c r="B210" s="26" t="s">
        <v>351</v>
      </c>
      <c r="C210" s="73">
        <v>233</v>
      </c>
      <c r="D210" s="27">
        <v>230</v>
      </c>
      <c r="E210" s="360"/>
      <c r="F210" s="39"/>
      <c r="G210" s="39"/>
      <c r="H210" s="136"/>
      <c r="I210" s="136"/>
    </row>
    <row r="211" spans="1:9" ht="14.25" customHeight="1">
      <c r="A211" s="34">
        <v>3</v>
      </c>
      <c r="B211" s="26" t="s">
        <v>352</v>
      </c>
      <c r="C211" s="73">
        <v>6188</v>
      </c>
      <c r="D211" s="27">
        <v>5664</v>
      </c>
      <c r="E211" s="360"/>
      <c r="F211" s="39"/>
      <c r="G211" s="39"/>
      <c r="H211" s="136"/>
      <c r="I211" s="136"/>
    </row>
    <row r="212" spans="1:9" ht="14.25" customHeight="1">
      <c r="A212" s="34">
        <v>4</v>
      </c>
      <c r="B212" s="116" t="s">
        <v>353</v>
      </c>
      <c r="C212" s="73">
        <v>947</v>
      </c>
      <c r="D212" s="27">
        <v>921</v>
      </c>
      <c r="E212" s="360"/>
      <c r="F212" s="137"/>
      <c r="G212" s="137"/>
      <c r="H212" s="136"/>
      <c r="I212" s="136"/>
    </row>
    <row r="213" spans="1:9" ht="14.25" customHeight="1">
      <c r="A213" s="34">
        <v>5</v>
      </c>
      <c r="B213" s="26" t="s">
        <v>354</v>
      </c>
      <c r="C213" s="73">
        <v>6611</v>
      </c>
      <c r="D213" s="27">
        <v>5577</v>
      </c>
      <c r="E213" s="360"/>
      <c r="F213" s="137"/>
      <c r="G213" s="137"/>
      <c r="H213" s="136"/>
      <c r="I213" s="136"/>
    </row>
    <row r="214" spans="1:9" ht="14.25" customHeight="1">
      <c r="A214" s="34">
        <v>6</v>
      </c>
      <c r="B214" s="26" t="s">
        <v>355</v>
      </c>
      <c r="C214" s="73">
        <v>12595</v>
      </c>
      <c r="D214" s="27">
        <v>11638</v>
      </c>
      <c r="E214" s="360"/>
      <c r="F214" s="137"/>
      <c r="G214" s="137"/>
      <c r="H214" s="136"/>
      <c r="I214" s="136"/>
    </row>
    <row r="215" spans="1:9" ht="14.25" customHeight="1">
      <c r="A215" s="34">
        <v>7</v>
      </c>
      <c r="B215" s="26" t="s">
        <v>356</v>
      </c>
      <c r="C215" s="73">
        <v>5994</v>
      </c>
      <c r="D215" s="27">
        <v>5728</v>
      </c>
      <c r="E215" s="360"/>
      <c r="F215" s="137"/>
      <c r="G215" s="137"/>
      <c r="H215" s="136"/>
      <c r="I215" s="136"/>
    </row>
    <row r="216" spans="1:9" ht="14.25" customHeight="1">
      <c r="A216" s="34">
        <v>8</v>
      </c>
      <c r="B216" s="26" t="s">
        <v>357</v>
      </c>
      <c r="C216" s="73">
        <v>5188</v>
      </c>
      <c r="D216" s="27">
        <v>4125</v>
      </c>
      <c r="E216" s="360"/>
      <c r="F216" s="137"/>
      <c r="G216" s="137"/>
      <c r="H216" s="136"/>
      <c r="I216" s="136"/>
    </row>
    <row r="217" spans="1:9" ht="14.25" customHeight="1">
      <c r="A217" s="34">
        <v>9</v>
      </c>
      <c r="B217" s="26" t="s">
        <v>358</v>
      </c>
      <c r="C217" s="73">
        <v>453</v>
      </c>
      <c r="D217" s="27">
        <v>395</v>
      </c>
      <c r="E217" s="360"/>
      <c r="F217" s="137"/>
      <c r="G217" s="137"/>
      <c r="H217" s="136"/>
      <c r="I217" s="136"/>
    </row>
    <row r="218" spans="1:9" ht="14.25" customHeight="1">
      <c r="A218" s="34">
        <v>10</v>
      </c>
      <c r="B218" s="26" t="s">
        <v>359</v>
      </c>
      <c r="C218" s="73">
        <v>1661</v>
      </c>
      <c r="D218" s="27">
        <v>1554</v>
      </c>
      <c r="E218" s="360"/>
      <c r="F218" s="137"/>
      <c r="G218" s="137"/>
      <c r="H218" s="136"/>
      <c r="I218" s="136"/>
    </row>
    <row r="219" spans="1:9" ht="14.25" customHeight="1">
      <c r="A219" s="34">
        <v>11</v>
      </c>
      <c r="B219" s="26" t="s">
        <v>360</v>
      </c>
      <c r="C219" s="73">
        <v>881</v>
      </c>
      <c r="D219" s="27">
        <v>680</v>
      </c>
      <c r="E219" s="360"/>
      <c r="F219" s="137"/>
      <c r="G219" s="137"/>
      <c r="H219" s="136"/>
      <c r="I219" s="136"/>
    </row>
    <row r="220" spans="1:9" ht="14.25" customHeight="1">
      <c r="A220" s="34">
        <v>12</v>
      </c>
      <c r="B220" s="116" t="s">
        <v>361</v>
      </c>
      <c r="C220" s="73">
        <v>5315</v>
      </c>
      <c r="D220" s="27">
        <v>4718</v>
      </c>
      <c r="E220" s="360"/>
      <c r="F220" s="137"/>
      <c r="G220" s="137"/>
      <c r="H220" s="136"/>
      <c r="I220" s="136"/>
    </row>
    <row r="221" spans="1:9" ht="14.25" customHeight="1">
      <c r="A221" s="34">
        <v>13</v>
      </c>
      <c r="B221" s="26" t="s">
        <v>362</v>
      </c>
      <c r="C221" s="73">
        <v>3577</v>
      </c>
      <c r="D221" s="27">
        <v>3568</v>
      </c>
      <c r="E221" s="360"/>
      <c r="F221" s="39"/>
      <c r="G221" s="39"/>
      <c r="H221" s="136"/>
      <c r="I221" s="136"/>
    </row>
    <row r="222" spans="1:9" ht="14.25" customHeight="1">
      <c r="A222" s="34">
        <v>14</v>
      </c>
      <c r="B222" s="26" t="s">
        <v>363</v>
      </c>
      <c r="C222" s="73">
        <v>3754</v>
      </c>
      <c r="D222" s="27">
        <v>3474</v>
      </c>
      <c r="E222" s="360"/>
      <c r="F222" s="39"/>
      <c r="G222" s="39"/>
      <c r="H222" s="136"/>
      <c r="I222" s="136"/>
    </row>
    <row r="223" spans="1:9" ht="14.25" customHeight="1">
      <c r="A223" s="34">
        <v>15</v>
      </c>
      <c r="B223" s="26" t="s">
        <v>364</v>
      </c>
      <c r="C223" s="73">
        <v>11756</v>
      </c>
      <c r="D223" s="27">
        <v>11262</v>
      </c>
      <c r="E223" s="360"/>
      <c r="F223" s="39"/>
      <c r="G223" s="39"/>
      <c r="H223" s="136"/>
      <c r="I223" s="136"/>
    </row>
    <row r="224" spans="1:9" ht="14.25" customHeight="1" thickBot="1">
      <c r="A224" s="230">
        <v>16</v>
      </c>
      <c r="B224" s="231" t="s">
        <v>365</v>
      </c>
      <c r="C224" s="232">
        <v>3953</v>
      </c>
      <c r="D224" s="233">
        <v>3109</v>
      </c>
      <c r="E224" s="361"/>
      <c r="F224" s="39"/>
      <c r="G224" s="39"/>
      <c r="H224" s="136"/>
      <c r="I224" s="136"/>
    </row>
    <row r="225" spans="1:9" ht="14.25" customHeight="1" thickTop="1">
      <c r="A225" s="377" t="s">
        <v>113</v>
      </c>
      <c r="B225" s="377"/>
      <c r="C225" s="156">
        <v>70729</v>
      </c>
      <c r="D225" s="229">
        <v>63720</v>
      </c>
      <c r="E225" s="229"/>
      <c r="F225" s="39"/>
      <c r="G225" s="39"/>
      <c r="H225" s="136"/>
      <c r="I225" s="136"/>
    </row>
  </sheetData>
  <sheetProtection/>
  <mergeCells count="220">
    <mergeCell ref="K143:K146"/>
    <mergeCell ref="A147:B147"/>
    <mergeCell ref="A150:B152"/>
    <mergeCell ref="C150:C151"/>
    <mergeCell ref="A165:B165"/>
    <mergeCell ref="G150:G151"/>
    <mergeCell ref="H150:H151"/>
    <mergeCell ref="I150:I151"/>
    <mergeCell ref="K153:K160"/>
    <mergeCell ref="H143:H146"/>
    <mergeCell ref="F89:F90"/>
    <mergeCell ref="F125:F126"/>
    <mergeCell ref="D150:D151"/>
    <mergeCell ref="E150:E151"/>
    <mergeCell ref="F150:F151"/>
    <mergeCell ref="J143:J146"/>
    <mergeCell ref="G89:G90"/>
    <mergeCell ref="H89:H90"/>
    <mergeCell ref="J92:J95"/>
    <mergeCell ref="J110:J112"/>
    <mergeCell ref="D99:D100"/>
    <mergeCell ref="I110:I112"/>
    <mergeCell ref="A113:B113"/>
    <mergeCell ref="A107:B109"/>
    <mergeCell ref="A96:B96"/>
    <mergeCell ref="A104:B104"/>
    <mergeCell ref="D107:D108"/>
    <mergeCell ref="F107:F108"/>
    <mergeCell ref="H107:H108"/>
    <mergeCell ref="I102:I103"/>
    <mergeCell ref="I143:I146"/>
    <mergeCell ref="I92:I95"/>
    <mergeCell ref="C89:C90"/>
    <mergeCell ref="D89:D90"/>
    <mergeCell ref="E89:E90"/>
    <mergeCell ref="H110:H112"/>
    <mergeCell ref="C107:C108"/>
    <mergeCell ref="I140:I141"/>
    <mergeCell ref="F99:F100"/>
    <mergeCell ref="I107:I108"/>
    <mergeCell ref="G29:G30"/>
    <mergeCell ref="C131:C132"/>
    <mergeCell ref="A125:B127"/>
    <mergeCell ref="A50:B50"/>
    <mergeCell ref="A41:B43"/>
    <mergeCell ref="D67:D68"/>
    <mergeCell ref="C67:C68"/>
    <mergeCell ref="A67:B69"/>
    <mergeCell ref="C41:C42"/>
    <mergeCell ref="D41:D42"/>
    <mergeCell ref="A137:B137"/>
    <mergeCell ref="D125:D126"/>
    <mergeCell ref="F35:F36"/>
    <mergeCell ref="F53:F54"/>
    <mergeCell ref="H59:H60"/>
    <mergeCell ref="G99:G100"/>
    <mergeCell ref="H62:H63"/>
    <mergeCell ref="F67:F68"/>
    <mergeCell ref="G67:G68"/>
    <mergeCell ref="H67:H68"/>
    <mergeCell ref="C59:C60"/>
    <mergeCell ref="E41:E42"/>
    <mergeCell ref="A56:B56"/>
    <mergeCell ref="A53:B55"/>
    <mergeCell ref="I13:I14"/>
    <mergeCell ref="A13:B15"/>
    <mergeCell ref="C13:C14"/>
    <mergeCell ref="D13:D14"/>
    <mergeCell ref="E13:E14"/>
    <mergeCell ref="C53:C54"/>
    <mergeCell ref="G59:G60"/>
    <mergeCell ref="E67:E68"/>
    <mergeCell ref="D81:D82"/>
    <mergeCell ref="E99:E100"/>
    <mergeCell ref="G107:G108"/>
    <mergeCell ref="H92:H95"/>
    <mergeCell ref="D59:D60"/>
    <mergeCell ref="E107:E108"/>
    <mergeCell ref="H99:H100"/>
    <mergeCell ref="F59:F60"/>
    <mergeCell ref="A59:B61"/>
    <mergeCell ref="A99:B101"/>
    <mergeCell ref="C99:C100"/>
    <mergeCell ref="A86:B86"/>
    <mergeCell ref="A78:B78"/>
    <mergeCell ref="I44:I49"/>
    <mergeCell ref="G53:G54"/>
    <mergeCell ref="H81:H82"/>
    <mergeCell ref="E59:E60"/>
    <mergeCell ref="A64:B64"/>
    <mergeCell ref="H125:H126"/>
    <mergeCell ref="K62:K63"/>
    <mergeCell ref="J102:J103"/>
    <mergeCell ref="K102:K103"/>
    <mergeCell ref="K70:K77"/>
    <mergeCell ref="K84:K85"/>
    <mergeCell ref="J84:J85"/>
    <mergeCell ref="K110:K112"/>
    <mergeCell ref="K92:K95"/>
    <mergeCell ref="J70:J77"/>
    <mergeCell ref="I53:I54"/>
    <mergeCell ref="I62:I63"/>
    <mergeCell ref="H102:H103"/>
    <mergeCell ref="I84:I85"/>
    <mergeCell ref="I81:I82"/>
    <mergeCell ref="I41:I42"/>
    <mergeCell ref="H70:H77"/>
    <mergeCell ref="I70:I77"/>
    <mergeCell ref="I89:I90"/>
    <mergeCell ref="I59:I60"/>
    <mergeCell ref="H84:H85"/>
    <mergeCell ref="E35:E36"/>
    <mergeCell ref="G41:G42"/>
    <mergeCell ref="F41:F42"/>
    <mergeCell ref="D53:D54"/>
    <mergeCell ref="A38:B38"/>
    <mergeCell ref="C35:C36"/>
    <mergeCell ref="E53:E54"/>
    <mergeCell ref="G35:G36"/>
    <mergeCell ref="D35:D36"/>
    <mergeCell ref="A32:B32"/>
    <mergeCell ref="A26:B26"/>
    <mergeCell ref="A29:B31"/>
    <mergeCell ref="C29:C30"/>
    <mergeCell ref="D29:D30"/>
    <mergeCell ref="A35:B37"/>
    <mergeCell ref="A5:B7"/>
    <mergeCell ref="C19:C20"/>
    <mergeCell ref="D19:D20"/>
    <mergeCell ref="E19:E20"/>
    <mergeCell ref="A19:B21"/>
    <mergeCell ref="A10:B10"/>
    <mergeCell ref="A16:B16"/>
    <mergeCell ref="C5:C6"/>
    <mergeCell ref="D5:D6"/>
    <mergeCell ref="E5:E6"/>
    <mergeCell ref="F5:F6"/>
    <mergeCell ref="H8:H9"/>
    <mergeCell ref="G5:G6"/>
    <mergeCell ref="E29:E30"/>
    <mergeCell ref="G13:G14"/>
    <mergeCell ref="H13:H14"/>
    <mergeCell ref="F13:F14"/>
    <mergeCell ref="F19:F20"/>
    <mergeCell ref="F29:F30"/>
    <mergeCell ref="G19:G20"/>
    <mergeCell ref="J8:J9"/>
    <mergeCell ref="I35:I36"/>
    <mergeCell ref="I8:I9"/>
    <mergeCell ref="I22:I25"/>
    <mergeCell ref="H5:H6"/>
    <mergeCell ref="I5:I6"/>
    <mergeCell ref="H22:H25"/>
    <mergeCell ref="I116:I117"/>
    <mergeCell ref="H119:H121"/>
    <mergeCell ref="I119:I121"/>
    <mergeCell ref="J119:J121"/>
    <mergeCell ref="K22:K25"/>
    <mergeCell ref="I29:I30"/>
    <mergeCell ref="H35:H36"/>
    <mergeCell ref="H41:H42"/>
    <mergeCell ref="J44:J49"/>
    <mergeCell ref="I99:I100"/>
    <mergeCell ref="K8:K9"/>
    <mergeCell ref="J22:J25"/>
    <mergeCell ref="H19:H20"/>
    <mergeCell ref="I19:I20"/>
    <mergeCell ref="H29:H30"/>
    <mergeCell ref="H116:H117"/>
    <mergeCell ref="I67:I68"/>
    <mergeCell ref="H53:H54"/>
    <mergeCell ref="H44:H49"/>
    <mergeCell ref="J62:J63"/>
    <mergeCell ref="F81:F82"/>
    <mergeCell ref="G125:G126"/>
    <mergeCell ref="E125:E126"/>
    <mergeCell ref="A81:B83"/>
    <mergeCell ref="C81:C82"/>
    <mergeCell ref="G81:G82"/>
    <mergeCell ref="E116:E117"/>
    <mergeCell ref="F116:F117"/>
    <mergeCell ref="G116:G117"/>
    <mergeCell ref="A89:B91"/>
    <mergeCell ref="A225:B225"/>
    <mergeCell ref="A204:B205"/>
    <mergeCell ref="A192:B192"/>
    <mergeCell ref="D140:D141"/>
    <mergeCell ref="E140:E141"/>
    <mergeCell ref="A161:B161"/>
    <mergeCell ref="E206:E224"/>
    <mergeCell ref="K44:K49"/>
    <mergeCell ref="A128:B128"/>
    <mergeCell ref="A116:B118"/>
    <mergeCell ref="C116:C117"/>
    <mergeCell ref="D116:D117"/>
    <mergeCell ref="I131:I132"/>
    <mergeCell ref="E131:E132"/>
    <mergeCell ref="A131:B133"/>
    <mergeCell ref="C125:C126"/>
    <mergeCell ref="E81:E82"/>
    <mergeCell ref="F140:F141"/>
    <mergeCell ref="G140:G141"/>
    <mergeCell ref="H140:H141"/>
    <mergeCell ref="K119:K121"/>
    <mergeCell ref="A122:B122"/>
    <mergeCell ref="K134:K136"/>
    <mergeCell ref="H134:H136"/>
    <mergeCell ref="I134:I136"/>
    <mergeCell ref="J134:J136"/>
    <mergeCell ref="G131:G132"/>
    <mergeCell ref="J153:J160"/>
    <mergeCell ref="A173:B173"/>
    <mergeCell ref="H153:H160"/>
    <mergeCell ref="I153:I160"/>
    <mergeCell ref="F131:F132"/>
    <mergeCell ref="I125:I126"/>
    <mergeCell ref="H131:H132"/>
    <mergeCell ref="A140:B142"/>
    <mergeCell ref="D131:D132"/>
    <mergeCell ref="C140:C141"/>
  </mergeCells>
  <printOptions/>
  <pageMargins left="0.82" right="0.2" top="0.7874015748031497" bottom="0.7480314960629921" header="0.5118110236220472" footer="0.5118110236220472"/>
  <pageSetup horizontalDpi="600" verticalDpi="600" orientation="portrait" paperSize="9" r:id="rId1"/>
  <headerFooter alignWithMargins="0">
    <oddHeader>&amp;C&amp;A</oddHeader>
  </headerFooter>
  <rowBreaks count="4" manualBreakCount="4">
    <brk id="50" max="255" man="1"/>
    <brk id="96" max="255" man="1"/>
    <brk id="147" max="255" man="1"/>
    <brk id="1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="120" zoomScaleNormal="120" zoomScalePageLayoutView="0" workbookViewId="0" topLeftCell="A1">
      <selection activeCell="U2" sqref="U2"/>
    </sheetView>
  </sheetViews>
  <sheetFormatPr defaultColWidth="9.00390625" defaultRowHeight="13.5"/>
  <cols>
    <col min="1" max="1" width="2.125" style="44" customWidth="1"/>
    <col min="2" max="2" width="10.625" style="44" customWidth="1"/>
    <col min="3" max="3" width="2.125" style="44" customWidth="1"/>
    <col min="4" max="23" width="2.625" style="44" customWidth="1"/>
    <col min="24" max="24" width="10.625" style="44" customWidth="1"/>
    <col min="25" max="32" width="2.625" style="44" customWidth="1"/>
    <col min="33" max="16384" width="9.00390625" style="44" customWidth="1"/>
  </cols>
  <sheetData>
    <row r="1" spans="1:28" ht="13.5">
      <c r="A1" s="281" t="s">
        <v>415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7"/>
      <c r="AA1" s="67"/>
      <c r="AB1" s="67"/>
    </row>
    <row r="2" spans="1:28" ht="13.5">
      <c r="A2" s="4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03" t="s">
        <v>406</v>
      </c>
      <c r="Y2" s="52"/>
      <c r="Z2" s="51"/>
      <c r="AA2" s="51"/>
      <c r="AB2" s="51"/>
    </row>
    <row r="3" spans="1:28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39.75" customHeight="1">
      <c r="A4" s="392" t="s">
        <v>100</v>
      </c>
      <c r="B4" s="392"/>
      <c r="C4" s="393"/>
      <c r="D4" s="394" t="s">
        <v>86</v>
      </c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6"/>
      <c r="X4" s="53" t="s">
        <v>87</v>
      </c>
      <c r="Y4" s="54"/>
      <c r="Z4" s="51"/>
      <c r="AA4" s="51"/>
      <c r="AB4" s="51"/>
    </row>
    <row r="5" spans="1:28" ht="13.5" customHeight="1">
      <c r="A5" s="51"/>
      <c r="B5" s="55">
        <f>'総生産及び要素所得'!D282/100000</f>
        <v>10683.74072445</v>
      </c>
      <c r="C5" s="56"/>
      <c r="D5" s="397">
        <f>'総生産及び要素所得'!F282/100000</f>
        <v>6115.00978445</v>
      </c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9"/>
      <c r="X5" s="57">
        <f>'総生産及び要素所得'!E282/100000</f>
        <v>4568.73094</v>
      </c>
      <c r="Y5" s="58"/>
      <c r="Z5" s="51"/>
      <c r="AA5" s="51"/>
      <c r="AB5" s="51"/>
    </row>
    <row r="6" spans="1:28" ht="13.5">
      <c r="A6" s="51"/>
      <c r="B6" s="50"/>
      <c r="C6" s="51"/>
      <c r="D6" s="7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9"/>
      <c r="X6" s="60"/>
      <c r="Y6" s="61"/>
      <c r="Z6" s="51"/>
      <c r="AA6" s="51"/>
      <c r="AB6" s="51"/>
    </row>
    <row r="7" spans="1:28" ht="13.5">
      <c r="A7" s="51"/>
      <c r="B7" s="51"/>
      <c r="C7" s="51"/>
      <c r="D7" s="7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62"/>
      <c r="X7" s="61"/>
      <c r="Y7" s="61"/>
      <c r="Z7" s="51"/>
      <c r="AA7" s="51"/>
      <c r="AB7" s="51" t="s">
        <v>88</v>
      </c>
    </row>
    <row r="8" spans="1:28" ht="39.75" customHeight="1">
      <c r="A8" s="392" t="s">
        <v>86</v>
      </c>
      <c r="B8" s="392"/>
      <c r="C8" s="393"/>
      <c r="D8" s="394" t="s">
        <v>89</v>
      </c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6"/>
      <c r="U8" s="394" t="s">
        <v>90</v>
      </c>
      <c r="V8" s="395"/>
      <c r="W8" s="396"/>
      <c r="X8" s="63"/>
      <c r="Y8" s="54"/>
      <c r="Z8" s="64"/>
      <c r="AA8" s="64"/>
      <c r="AB8" s="64"/>
    </row>
    <row r="9" spans="1:28" ht="13.5">
      <c r="A9" s="51"/>
      <c r="B9" s="65">
        <f>D5</f>
        <v>6115.00978445</v>
      </c>
      <c r="C9" s="56"/>
      <c r="D9" s="397">
        <f>'総生産及び要素所得'!H282/100000</f>
        <v>4642.55826445</v>
      </c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9"/>
      <c r="U9" s="397">
        <f>'総生産及び要素所得'!G282/100000</f>
        <v>1472.45152</v>
      </c>
      <c r="V9" s="398"/>
      <c r="W9" s="399"/>
      <c r="X9" s="66"/>
      <c r="Y9" s="58"/>
      <c r="Z9" s="58"/>
      <c r="AA9" s="58"/>
      <c r="AB9" s="58"/>
    </row>
    <row r="10" spans="1:28" ht="13.5">
      <c r="A10" s="51"/>
      <c r="B10" s="51"/>
      <c r="C10" s="51"/>
      <c r="D10" s="7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9"/>
      <c r="U10" s="60"/>
      <c r="V10" s="51"/>
      <c r="W10" s="51"/>
      <c r="X10" s="51"/>
      <c r="Y10" s="51"/>
      <c r="Z10" s="51"/>
      <c r="AA10" s="51"/>
      <c r="AB10" s="51"/>
    </row>
    <row r="11" spans="1:28" ht="13.5">
      <c r="A11" s="51"/>
      <c r="B11" s="51"/>
      <c r="C11" s="51"/>
      <c r="D11" s="72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2"/>
      <c r="U11" s="61"/>
      <c r="V11" s="51"/>
      <c r="W11" s="51"/>
      <c r="X11" s="51"/>
      <c r="Y11" s="51"/>
      <c r="Z11" s="51"/>
      <c r="AA11" s="51"/>
      <c r="AB11" s="51" t="s">
        <v>91</v>
      </c>
    </row>
    <row r="12" spans="1:28" ht="39.75" customHeight="1">
      <c r="A12" s="392" t="s">
        <v>89</v>
      </c>
      <c r="B12" s="392"/>
      <c r="C12" s="393"/>
      <c r="D12" s="394" t="s">
        <v>92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6"/>
      <c r="R12" s="412" t="s">
        <v>93</v>
      </c>
      <c r="S12" s="413"/>
      <c r="T12" s="414"/>
      <c r="U12" s="63"/>
      <c r="V12" s="54"/>
      <c r="W12" s="54"/>
      <c r="X12" s="54"/>
      <c r="Y12" s="54"/>
      <c r="Z12" s="51"/>
      <c r="AA12" s="51"/>
      <c r="AB12" s="51"/>
    </row>
    <row r="13" spans="1:28" ht="13.5">
      <c r="A13" s="51"/>
      <c r="B13" s="65">
        <f>D9</f>
        <v>4642.55826445</v>
      </c>
      <c r="C13" s="56"/>
      <c r="D13" s="397">
        <f>'総生産及び要素所得'!J282/100000</f>
        <v>4100.27586445</v>
      </c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9"/>
      <c r="R13" s="397">
        <f>'総生産及び要素所得'!I282/100000</f>
        <v>542.2824</v>
      </c>
      <c r="S13" s="398"/>
      <c r="T13" s="399"/>
      <c r="U13" s="66"/>
      <c r="V13" s="58"/>
      <c r="W13" s="58"/>
      <c r="X13" s="58"/>
      <c r="Y13" s="58"/>
      <c r="Z13" s="51"/>
      <c r="AA13" s="51"/>
      <c r="AB13" s="51"/>
    </row>
    <row r="14" spans="1:28" ht="13.5">
      <c r="A14" s="51"/>
      <c r="B14" s="51"/>
      <c r="C14" s="51"/>
      <c r="D14" s="7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9"/>
      <c r="R14" s="60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3.5">
      <c r="A15" s="51"/>
      <c r="B15" s="51"/>
      <c r="C15" s="51"/>
      <c r="D15" s="7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62"/>
      <c r="R15" s="61"/>
      <c r="S15" s="51"/>
      <c r="T15" s="51"/>
      <c r="U15" s="51"/>
      <c r="V15" s="51"/>
      <c r="W15" s="51"/>
      <c r="X15" s="51"/>
      <c r="Y15" s="51"/>
      <c r="Z15" s="51"/>
      <c r="AA15" s="51"/>
      <c r="AB15" s="51" t="s">
        <v>94</v>
      </c>
    </row>
    <row r="16" spans="1:28" ht="39.75" customHeight="1">
      <c r="A16" s="392" t="s">
        <v>92</v>
      </c>
      <c r="B16" s="392"/>
      <c r="C16" s="393"/>
      <c r="D16" s="394" t="s">
        <v>103</v>
      </c>
      <c r="E16" s="395"/>
      <c r="F16" s="395"/>
      <c r="G16" s="395"/>
      <c r="H16" s="395"/>
      <c r="I16" s="395"/>
      <c r="J16" s="395"/>
      <c r="K16" s="395"/>
      <c r="L16" s="395"/>
      <c r="M16" s="396"/>
      <c r="N16" s="394" t="s">
        <v>126</v>
      </c>
      <c r="O16" s="395"/>
      <c r="P16" s="395"/>
      <c r="Q16" s="395"/>
      <c r="R16" s="63"/>
      <c r="S16" s="54"/>
      <c r="T16" s="54"/>
      <c r="U16" s="51"/>
      <c r="V16" s="51"/>
      <c r="W16" s="51"/>
      <c r="X16" s="51"/>
      <c r="Y16" s="51"/>
      <c r="Z16" s="51"/>
      <c r="AA16" s="51"/>
      <c r="AB16" s="51"/>
    </row>
    <row r="17" spans="1:28" ht="13.5">
      <c r="A17" s="51"/>
      <c r="B17" s="65">
        <f>D13</f>
        <v>4100.27586445</v>
      </c>
      <c r="C17" s="51"/>
      <c r="D17" s="400">
        <f>'総生産及び要素所得'!K282/100000</f>
        <v>3173.88661</v>
      </c>
      <c r="E17" s="401"/>
      <c r="F17" s="401"/>
      <c r="G17" s="401"/>
      <c r="H17" s="401"/>
      <c r="I17" s="401"/>
      <c r="J17" s="401"/>
      <c r="K17" s="401"/>
      <c r="L17" s="401"/>
      <c r="M17" s="402"/>
      <c r="N17" s="397">
        <f>'総生産及び要素所得'!L282/100000</f>
        <v>926.38925445</v>
      </c>
      <c r="O17" s="398"/>
      <c r="P17" s="398"/>
      <c r="Q17" s="398"/>
      <c r="R17" s="66"/>
      <c r="S17" s="58"/>
      <c r="T17" s="58"/>
      <c r="U17" s="51"/>
      <c r="V17" s="51"/>
      <c r="W17" s="51"/>
      <c r="X17" s="51"/>
      <c r="Y17" s="51"/>
      <c r="Z17" s="51"/>
      <c r="AA17" s="51"/>
      <c r="AB17" s="51"/>
    </row>
    <row r="18" spans="1:28" ht="13.5">
      <c r="A18" s="51"/>
      <c r="B18" s="51"/>
      <c r="C18" s="51"/>
      <c r="D18" s="7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06"/>
      <c r="R18" s="416"/>
      <c r="S18" s="6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3.5">
      <c r="A19" s="51"/>
      <c r="B19" s="51"/>
      <c r="C19" s="51"/>
      <c r="D19" s="14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407"/>
      <c r="R19" s="417"/>
      <c r="S19" s="6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39.75" customHeight="1">
      <c r="A20" s="392" t="s">
        <v>95</v>
      </c>
      <c r="B20" s="392"/>
      <c r="C20" s="392"/>
      <c r="D20" s="394" t="s">
        <v>103</v>
      </c>
      <c r="E20" s="395"/>
      <c r="F20" s="395"/>
      <c r="G20" s="395"/>
      <c r="H20" s="395"/>
      <c r="I20" s="395"/>
      <c r="J20" s="395"/>
      <c r="K20" s="395"/>
      <c r="L20" s="396"/>
      <c r="M20" s="394" t="s">
        <v>127</v>
      </c>
      <c r="N20" s="396"/>
      <c r="O20" s="418" t="s">
        <v>96</v>
      </c>
      <c r="P20" s="419"/>
      <c r="Q20" s="419"/>
      <c r="R20" s="420"/>
      <c r="S20" s="67"/>
      <c r="Y20" s="51"/>
      <c r="Z20" s="51"/>
      <c r="AA20" s="51"/>
      <c r="AB20" s="411" t="s">
        <v>97</v>
      </c>
    </row>
    <row r="21" spans="1:28" ht="13.5">
      <c r="A21" s="51"/>
      <c r="B21" s="55">
        <f>'市民所得推移'!M19/100000</f>
        <v>4170.7571</v>
      </c>
      <c r="C21" s="51"/>
      <c r="D21" s="397">
        <f>'市民所得推移'!M4/100000</f>
        <v>3191.51611</v>
      </c>
      <c r="E21" s="398"/>
      <c r="F21" s="398"/>
      <c r="G21" s="398"/>
      <c r="H21" s="398"/>
      <c r="I21" s="398"/>
      <c r="J21" s="398"/>
      <c r="K21" s="398"/>
      <c r="L21" s="399"/>
      <c r="M21" s="408">
        <f>'市民所得推移'!M8/100000</f>
        <v>189.71258</v>
      </c>
      <c r="N21" s="409"/>
      <c r="O21" s="408">
        <f>'市民所得推移'!M12/100000</f>
        <v>789.52841</v>
      </c>
      <c r="P21" s="421"/>
      <c r="Q21" s="421"/>
      <c r="R21" s="409"/>
      <c r="S21" s="67"/>
      <c r="Y21" s="51"/>
      <c r="Z21" s="51"/>
      <c r="AA21" s="51"/>
      <c r="AB21" s="411"/>
    </row>
    <row r="22" spans="1:28" ht="6" customHeight="1">
      <c r="A22" s="51"/>
      <c r="B22" s="55"/>
      <c r="C22" s="5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58"/>
      <c r="R22" s="58"/>
      <c r="S22" s="58"/>
      <c r="T22" s="58"/>
      <c r="U22" s="51"/>
      <c r="V22" s="51"/>
      <c r="W22" s="51"/>
      <c r="X22" s="55"/>
      <c r="Y22" s="51"/>
      <c r="Z22" s="51"/>
      <c r="AA22" s="51"/>
      <c r="AB22" s="69"/>
    </row>
    <row r="23" spans="1:28" ht="13.5" customHeight="1">
      <c r="A23" s="51"/>
      <c r="B23" s="48"/>
      <c r="C23" s="49"/>
      <c r="D23" s="404" t="s">
        <v>195</v>
      </c>
      <c r="E23" s="404"/>
      <c r="F23" s="404"/>
      <c r="G23" s="404"/>
      <c r="H23" s="404"/>
      <c r="I23" s="403" t="s">
        <v>131</v>
      </c>
      <c r="J23" s="404" t="s">
        <v>193</v>
      </c>
      <c r="K23" s="404"/>
      <c r="L23" s="404"/>
      <c r="M23" s="404"/>
      <c r="N23" s="404"/>
      <c r="O23" s="404"/>
      <c r="P23" s="404"/>
      <c r="Q23" s="404"/>
      <c r="R23" s="404"/>
      <c r="S23" s="404"/>
      <c r="T23" s="403" t="s">
        <v>132</v>
      </c>
      <c r="U23" s="404" t="s">
        <v>194</v>
      </c>
      <c r="V23" s="404"/>
      <c r="W23" s="404"/>
      <c r="X23" s="404"/>
      <c r="Y23" s="51"/>
      <c r="Z23" s="51"/>
      <c r="AA23" s="51"/>
      <c r="AB23" s="51"/>
    </row>
    <row r="24" spans="1:28" ht="13.5">
      <c r="A24" s="51"/>
      <c r="B24" s="48"/>
      <c r="C24" s="49"/>
      <c r="D24" s="405">
        <f>B21</f>
        <v>4170.7571</v>
      </c>
      <c r="E24" s="404"/>
      <c r="F24" s="404"/>
      <c r="G24" s="404"/>
      <c r="H24" s="404"/>
      <c r="I24" s="403"/>
      <c r="J24" s="405">
        <f>B17</f>
        <v>4100.27586445</v>
      </c>
      <c r="K24" s="404"/>
      <c r="L24" s="404"/>
      <c r="M24" s="404"/>
      <c r="N24" s="404"/>
      <c r="O24" s="404"/>
      <c r="P24" s="404"/>
      <c r="Q24" s="404"/>
      <c r="R24" s="404"/>
      <c r="S24" s="404"/>
      <c r="T24" s="415"/>
      <c r="U24" s="106"/>
      <c r="V24" s="410">
        <f>D24-J24</f>
        <v>70.48123554999984</v>
      </c>
      <c r="W24" s="410"/>
      <c r="X24" s="410"/>
      <c r="Y24" s="51"/>
      <c r="Z24" s="51"/>
      <c r="AA24" s="51"/>
      <c r="AB24" s="51"/>
    </row>
    <row r="25" spans="1:28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13.5">
      <c r="A26" s="46" t="s">
        <v>128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13.5">
      <c r="A27" s="46" t="s">
        <v>129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13.5">
      <c r="A28" s="46" t="s">
        <v>191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3.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ht="13.5">
      <c r="A30" s="46" t="s">
        <v>98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9.75" customHeight="1">
      <c r="A31" s="46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13.5">
      <c r="A32" s="46" t="s">
        <v>101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ht="9.75" customHeight="1">
      <c r="A33" s="4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28" ht="13.5">
      <c r="A34" s="46" t="s">
        <v>99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9.75" customHeight="1">
      <c r="A35" s="4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ht="13.5">
      <c r="A36" s="46" t="s">
        <v>102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</sheetData>
  <sheetProtection/>
  <mergeCells count="36">
    <mergeCell ref="U23:X23"/>
    <mergeCell ref="V24:X24"/>
    <mergeCell ref="J24:S24"/>
    <mergeCell ref="AB20:AB21"/>
    <mergeCell ref="R12:T12"/>
    <mergeCell ref="R13:T13"/>
    <mergeCell ref="T23:T24"/>
    <mergeCell ref="R18:R19"/>
    <mergeCell ref="O20:R20"/>
    <mergeCell ref="O21:R21"/>
    <mergeCell ref="I23:I24"/>
    <mergeCell ref="N17:Q17"/>
    <mergeCell ref="D23:H23"/>
    <mergeCell ref="D24:H24"/>
    <mergeCell ref="J23:S23"/>
    <mergeCell ref="Q18:Q19"/>
    <mergeCell ref="D20:L20"/>
    <mergeCell ref="D21:L21"/>
    <mergeCell ref="M20:N20"/>
    <mergeCell ref="M21:N21"/>
    <mergeCell ref="A16:C16"/>
    <mergeCell ref="N16:Q16"/>
    <mergeCell ref="D16:M16"/>
    <mergeCell ref="U9:W9"/>
    <mergeCell ref="D12:Q12"/>
    <mergeCell ref="D13:Q13"/>
    <mergeCell ref="A4:C4"/>
    <mergeCell ref="A8:C8"/>
    <mergeCell ref="D4:W4"/>
    <mergeCell ref="D5:W5"/>
    <mergeCell ref="U8:W8"/>
    <mergeCell ref="A20:C20"/>
    <mergeCell ref="D17:M17"/>
    <mergeCell ref="D8:T8"/>
    <mergeCell ref="D9:T9"/>
    <mergeCell ref="A12:C12"/>
  </mergeCells>
  <printOptions/>
  <pageMargins left="0.7874015748031497" right="0.36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小崎　誠</cp:lastModifiedBy>
  <cp:lastPrinted>2024-03-05T23:46:50Z</cp:lastPrinted>
  <dcterms:created xsi:type="dcterms:W3CDTF">1998-06-16T06:24:59Z</dcterms:created>
  <dcterms:modified xsi:type="dcterms:W3CDTF">2024-03-05T23:51:17Z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