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07655\Desktop\【経営比較分析表】2023_012068_47_140\"/>
    </mc:Choice>
  </mc:AlternateContent>
  <xr:revisionPtr revIDLastSave="0" documentId="13_ncr:1_{943E226D-F903-4200-8124-0AFEE63D43C8}" xr6:coauthVersionLast="45" xr6:coauthVersionMax="45" xr10:uidLastSave="{00000000-0000-0000-0000-000000000000}"/>
  <workbookProtection workbookAlgorithmName="SHA-512" workbookHashValue="wESU178OpI5o3NckoA2S3eYa56b2RzwKBbGd8wKQNoiCxjUsNKLw1TQ+7ZjwKPLU66cMlhVwuMMqXCDMa9Xr9Q==" workbookSaltValue="25rjnXzeS74dnAzbKZF+/g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MA52" i="4" s="1"/>
  <c r="BT7" i="5"/>
  <c r="LH52" i="4" s="1"/>
  <c r="BS7" i="5"/>
  <c r="BR7" i="5"/>
  <c r="JV52" i="4" s="1"/>
  <c r="BQ7" i="5"/>
  <c r="JC52" i="4" s="1"/>
  <c r="BO7" i="5"/>
  <c r="HJ53" i="4" s="1"/>
  <c r="BN7" i="5"/>
  <c r="BM7" i="5"/>
  <c r="FX53" i="4" s="1"/>
  <c r="BL7" i="5"/>
  <c r="FE53" i="4" s="1"/>
  <c r="BK7" i="5"/>
  <c r="EL53" i="4" s="1"/>
  <c r="BJ7" i="5"/>
  <c r="BI7" i="5"/>
  <c r="BH7" i="5"/>
  <c r="FX52" i="4" s="1"/>
  <c r="BG7" i="5"/>
  <c r="BF7" i="5"/>
  <c r="BD7" i="5"/>
  <c r="BC7" i="5"/>
  <c r="BB7" i="5"/>
  <c r="BG53" i="4" s="1"/>
  <c r="BA7" i="5"/>
  <c r="AZ7" i="5"/>
  <c r="U53" i="4" s="1"/>
  <c r="AY7" i="5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FX31" i="4" s="1"/>
  <c r="AK7" i="5"/>
  <c r="FE31" i="4" s="1"/>
  <c r="AJ7" i="5"/>
  <c r="AH7" i="5"/>
  <c r="AG7" i="5"/>
  <c r="BZ32" i="4" s="1"/>
  <c r="AF7" i="5"/>
  <c r="BG32" i="4" s="1"/>
  <c r="AE7" i="5"/>
  <c r="AD7" i="5"/>
  <c r="U32" i="4" s="1"/>
  <c r="AC7" i="5"/>
  <c r="CS31" i="4" s="1"/>
  <c r="AB7" i="5"/>
  <c r="AA7" i="5"/>
  <c r="Z7" i="5"/>
  <c r="AN31" i="4" s="1"/>
  <c r="Y7" i="5"/>
  <c r="U31" i="4" s="1"/>
  <c r="X7" i="5"/>
  <c r="LJ10" i="4" s="1"/>
  <c r="W7" i="5"/>
  <c r="V7" i="5"/>
  <c r="HX10" i="4" s="1"/>
  <c r="U7" i="5"/>
  <c r="T7" i="5"/>
  <c r="JQ8" i="4" s="1"/>
  <c r="S7" i="5"/>
  <c r="R7" i="5"/>
  <c r="DU10" i="4" s="1"/>
  <c r="Q7" i="5"/>
  <c r="CF10" i="4" s="1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CS53" i="4"/>
  <c r="BZ53" i="4"/>
  <c r="AN53" i="4"/>
  <c r="KO52" i="4"/>
  <c r="HJ52" i="4"/>
  <c r="GQ52" i="4"/>
  <c r="FE52" i="4"/>
  <c r="EL52" i="4"/>
  <c r="CS52" i="4"/>
  <c r="BG52" i="4"/>
  <c r="LH32" i="4"/>
  <c r="KO32" i="4"/>
  <c r="GQ32" i="4"/>
  <c r="CS32" i="4"/>
  <c r="AN32" i="4"/>
  <c r="MA31" i="4"/>
  <c r="LH31" i="4"/>
  <c r="KO31" i="4"/>
  <c r="JV31" i="4"/>
  <c r="JC31" i="4"/>
  <c r="HJ31" i="4"/>
  <c r="GQ31" i="4"/>
  <c r="EL31" i="4"/>
  <c r="BZ31" i="4"/>
  <c r="BG31" i="4"/>
  <c r="JQ10" i="4"/>
  <c r="B10" i="4"/>
  <c r="LJ8" i="4"/>
  <c r="HX8" i="4"/>
  <c r="AQ8" i="4"/>
  <c r="B6" i="4"/>
  <c r="MI76" i="4" l="1"/>
  <c r="IT76" i="4"/>
  <c r="CS51" i="4"/>
  <c r="HJ30" i="4"/>
  <c r="CS30" i="4"/>
  <c r="BZ76" i="4"/>
  <c r="MA51" i="4"/>
  <c r="HJ51" i="4"/>
  <c r="MA30" i="4"/>
  <c r="C11" i="5"/>
  <c r="D11" i="5"/>
  <c r="E11" i="5"/>
  <c r="B11" i="5"/>
  <c r="BZ30" i="4" l="1"/>
  <c r="LT76" i="4"/>
  <c r="GQ51" i="4"/>
  <c r="LH30" i="4"/>
  <c r="IE76" i="4"/>
  <c r="BZ51" i="4"/>
  <c r="GQ30" i="4"/>
  <c r="BK76" i="4"/>
  <c r="LH51" i="4"/>
  <c r="BG30" i="4"/>
  <c r="AV76" i="4"/>
  <c r="KO51" i="4"/>
  <c r="LE76" i="4"/>
  <c r="FX51" i="4"/>
  <c r="KO30" i="4"/>
  <c r="HP76" i="4"/>
  <c r="BG51" i="4"/>
  <c r="FX30" i="4"/>
  <c r="AN51" i="4"/>
  <c r="AN30" i="4"/>
  <c r="AG76" i="4"/>
  <c r="JV51" i="4"/>
  <c r="KP76" i="4"/>
  <c r="FE51" i="4"/>
  <c r="JV30" i="4"/>
  <c r="HA76" i="4"/>
  <c r="FE30" i="4"/>
  <c r="JC30" i="4"/>
  <c r="GL76" i="4"/>
  <c r="U51" i="4"/>
  <c r="EL30" i="4"/>
  <c r="U30" i="4"/>
  <c r="R76" i="4"/>
  <c r="JC51" i="4"/>
  <c r="KA76" i="4"/>
  <c r="EL51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<sst xmlns="http://schemas.openxmlformats.org/spreadsheetml/2006/main" count="278" uniqueCount="143">
  <si>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</si>
  <si>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</si>
  <si>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</si>
  <si>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</si>
  <si>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</si>
  <si>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</si>
  <si>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</si>
  <si>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</si>
  <si>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</si>
  <si>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</si>
  <si>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</si>
  <si>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</si>
  <si>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</si>
  <si>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</si>
  <si>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</si>
  <si>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</si>
  <si>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</si>
  <si>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</si>
  <si>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</si>
  <si>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</si>
  <si>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</si>
  <si>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</si>
  <si>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</si>
  <si>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</si>
  <si>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</si>
  <si>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</si>
  <si>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</si>
  <si>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</si>
  <si>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</si>
  <si>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</si>
  <si>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</si>
  <si>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</si>
  <si>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</si>
  <si>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</si>
  <si>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</si>
  <si>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</si>
  <si>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</si>
  <si>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</si>
  <si>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</si>
  <si>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</si>
  <si>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</si>
  <si>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</si>
  <si>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</si>
  <si>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</si>
  <si>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</si>
  <si>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</si>
  <si>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</si>
  <si>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</si>
  <si>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</si>
  <si>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</si>
  <si>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</si>
  <si>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</si>
  <si>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</si>
  <si>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</si>
  <si>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</si>
  <si>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</si>
  <si>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</si>
  <si>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</si>
  <si>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</si>
  <si>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</si>
  <si>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</si>
  <si>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</si>
  <si>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</si>
  <si>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</si>
  <si>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</si>
  <si>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</si>
  <si>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</si>
  <si>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</si>
  <si>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</si>
  <si>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</si>
  <si>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</si>
  <si>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</si>
  <si>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</si>
  <si>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</si>
  <si>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</si>
  <si>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</si>
  <si>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</si>
  <si>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</si>
  <si>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</si>
  <si>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</si>
  <si>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</si>
  <si>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</si>
  <si>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</si>
  <si>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</si>
  <si>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</si>
  <si>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</si>
  <si>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</si>
  <si>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</si>
  <si>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</si>
  <si>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</si>
  <si>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</si>
  <si>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</si>
  <si>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</si>
  <si>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</si>
  <si>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</si>
  <si>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</si>
  <si>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</si>
  <si>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</si>
  <si>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</si>
  <si>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</si>
  <si>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</si>
  <si>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</si>
  <si>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</si>
  <si>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</si>
  <si>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</si>
  <si>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</si>
  <si>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</si>
  <si>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</si>
  <si>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</si>
  <si>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</si>
  <si>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</si>
  <si>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</si>
  <si>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</si>
  <si>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</si>
  <si>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</si>
  <si>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</si>
  <si>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</si>
  <si>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</si>
  <si>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</si>
  <si>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</si>
  <si>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</si>
  <si>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北海道　釧路市</t>
  </si>
  <si>
    <t>釧路錦町駐車場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</si>
  <si>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</si>
  <si>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</si>
  <si>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</si>
  <si>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</si>
  <si>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</si>
  <si>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</si>
  <si>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 届出駐車場</t>
  </si>
  <si>
    <t>立体式</t>
  </si>
  <si>
    <t>公共施設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</si>
  <si>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</si>
  <si>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</si>
  <si>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</si>
  <si>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</si>
  <si>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</si>
  <si>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</si>
  <si>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</si>
  <si>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⑦敷地の価値
駐車場用地周辺の地価と比較し、数値は低い。
⑧設備投資見込額
老朽化が進む駐車場施設・設備の耐久性を考え、今後の改修工事実施時期の見通しを立てている。適宜必要な設備投資を実施していく。
⑩企業債残高対料金収入比率
企業債残高はなし。</t>
    <phoneticPr fontId="5"/>
  </si>
  <si>
    <t xml:space="preserve">⑪稼働率
平均値を下回っているが、利用台数の増加に伴い前年度から数値が上昇し、一定程度の利用は維持している。
</t>
    <rPh sb="17" eb="19">
      <t>リヨウ</t>
    </rPh>
    <rPh sb="19" eb="21">
      <t>ダイスウ</t>
    </rPh>
    <rPh sb="22" eb="24">
      <t>ゾウカ</t>
    </rPh>
    <rPh sb="25" eb="26">
      <t>トモナ</t>
    </rPh>
    <phoneticPr fontId="5"/>
  </si>
  <si>
    <t>コロナ禍以前の水準には至っていないが、単年度の収支は黒字を維持している。利用台数は増加傾向にあるものの、収入は横ばいの状況となっている。今後も、定期券等の販売促進の取組みや、附帯施設の新規入居者の確保の取組みを進め、社会情勢を注視し、健全経営に努める。</t>
    <rPh sb="36" eb="38">
      <t>リヨウ</t>
    </rPh>
    <rPh sb="38" eb="40">
      <t>ダイスウ</t>
    </rPh>
    <rPh sb="41" eb="43">
      <t>ゾウカ</t>
    </rPh>
    <rPh sb="43" eb="45">
      <t>ケイコウ</t>
    </rPh>
    <rPh sb="52" eb="54">
      <t>シュウニュウ</t>
    </rPh>
    <rPh sb="55" eb="56">
      <t>ヨコ</t>
    </rPh>
    <rPh sb="59" eb="61">
      <t>ジョウキョウ</t>
    </rPh>
    <rPh sb="68" eb="70">
      <t>コンゴ</t>
    </rPh>
    <rPh sb="72" eb="75">
      <t>テイキケン</t>
    </rPh>
    <rPh sb="75" eb="76">
      <t>トウ</t>
    </rPh>
    <rPh sb="77" eb="79">
      <t>ハンバイ</t>
    </rPh>
    <rPh sb="79" eb="81">
      <t>ソクシン</t>
    </rPh>
    <rPh sb="82" eb="84">
      <t>トリク</t>
    </rPh>
    <rPh sb="87" eb="89">
      <t>フタイ</t>
    </rPh>
    <rPh sb="89" eb="91">
      <t>シセツ</t>
    </rPh>
    <rPh sb="92" eb="94">
      <t>シンキ</t>
    </rPh>
    <rPh sb="94" eb="97">
      <t>ニュウキョシャ</t>
    </rPh>
    <rPh sb="98" eb="100">
      <t>カクホ</t>
    </rPh>
    <rPh sb="101" eb="103">
      <t>トリク</t>
    </rPh>
    <rPh sb="105" eb="106">
      <t>スス</t>
    </rPh>
    <phoneticPr fontId="5"/>
  </si>
  <si>
    <t>①収益的収支比率
使用料収入は前年度から微増となっているが、経常費用の増により数値が減少している。数値が100％以上であり、単年度の収支も黒字である。
②他会計補助金比
一般会計からの繰入金等はなし。
③駐車台数一台当たりの他会計補助金額
一般会計からの繰入金等はなし。
④売上高GOP比率
経常費用の増加により、前年度から数値が減少しているが、平均値を上回っている。
⑤EBITDA
経常費用の増加により、前年度から数値が減少している。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</si>
</sst>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147.80000000000001</c:v>
                </c:pt>
                <c:pt idx="1">
                  <c:v>153</c:v>
                </c:pt>
                <c:pt idx="2">
                  <c:v>203.3</c:v>
                </c:pt>
                <c:pt idx="3">
                  <c:v>173.2</c:v>
                </c:pt>
                <c:pt idx="4">
                  <c:v>143.4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8-4523-9C44-AE5B90EB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230.7</c:v>
                </c:pt>
                <c:pt idx="1">
                  <c:v>166.4</c:v>
                </c:pt>
                <c:pt idx="2">
                  <c:v>177.9</c:v>
                </c:pt>
                <c:pt idx="3">
                  <c:v>183.3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8-4523-9C44-AE5B90EB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A-43B1-8CB3-0FCEBBEE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1555</c:v>
                </c:pt>
                <c:pt idx="1">
                  <c:v>69.3</c:v>
                </c:pt>
                <c:pt idx="2">
                  <c:v>93</c:v>
                </c:pt>
                <c:pt idx="3">
                  <c:v>141.1</c:v>
                </c:pt>
                <c:pt idx="4">
                  <c:v>333.3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A-43B1-8CB3-0FCEBBEE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6C5-4211-A2C9-83A151507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5-4211-A2C9-83A151507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133-4E88-A63D-C1584E0A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3-4E88-A63D-C1584E0A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A-424A-8338-D2CC40B6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9.9</c:v>
                </c:pt>
                <c:pt idx="2">
                  <c:v>5.0999999999999996</c:v>
                </c:pt>
                <c:pt idx="3">
                  <c:v>5.6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A-424A-8338-D2CC40B6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3-46C8-A2CB-9D4A9095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</c:v>
                </c:pt>
                <c:pt idx="1">
                  <c:v>260</c:v>
                </c:pt>
                <c:pt idx="2">
                  <c:v>15564</c:v>
                </c:pt>
                <c:pt idx="3">
                  <c:v>28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3-46C8-A2CB-9D4A9095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40.9</c:v>
                </c:pt>
                <c:pt idx="2">
                  <c:v>38.1</c:v>
                </c:pt>
                <c:pt idx="3">
                  <c:v>45.2</c:v>
                </c:pt>
                <c:pt idx="4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8-4A8A-842F-29FE65FF3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164.6</c:v>
                </c:pt>
                <c:pt idx="1">
                  <c:v>140.30000000000001</c:v>
                </c:pt>
                <c:pt idx="2">
                  <c:v>147.30000000000001</c:v>
                </c:pt>
                <c:pt idx="3">
                  <c:v>162.9</c:v>
                </c:pt>
                <c:pt idx="4">
                  <c:v>161.69999999999999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8-4A8A-842F-29FE65FF3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49.3</c:v>
                </c:pt>
                <c:pt idx="1">
                  <c:v>41.3</c:v>
                </c:pt>
                <c:pt idx="2">
                  <c:v>50.2</c:v>
                </c:pt>
                <c:pt idx="3">
                  <c:v>42.9</c:v>
                </c:pt>
                <c:pt idx="4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1-4AF4-8CC2-A9B50B660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-15.8</c:v>
                </c:pt>
                <c:pt idx="2">
                  <c:v>5</c:v>
                </c:pt>
                <c:pt idx="3">
                  <c:v>18.399999999999999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1-4AF4-8CC2-A9B50B660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31633</c:v>
                </c:pt>
                <c:pt idx="1">
                  <c:v>17932</c:v>
                </c:pt>
                <c:pt idx="2">
                  <c:v>30508</c:v>
                </c:pt>
                <c:pt idx="3">
                  <c:v>23654</c:v>
                </c:pt>
                <c:pt idx="4">
                  <c:v>17194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5-40B2-B44D-F062BB39F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24482</c:v>
                </c:pt>
                <c:pt idx="1">
                  <c:v>13494</c:v>
                </c:pt>
                <c:pt idx="2">
                  <c:v>17746</c:v>
                </c:pt>
                <c:pt idx="3">
                  <c:v>17293</c:v>
                </c:pt>
                <c:pt idx="4">
                  <c:v>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5-40B2-B44D-F062BB39F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N1" zoomScale="90" zoomScaleNormal="9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北海道釧路市　釧路錦町駐車場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12740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509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220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142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147.80000000000001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153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203.3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173.2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143.4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0.2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62.7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40.9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38.1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45.2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46.4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230.7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166.4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177.9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183.3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186.3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1.7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7.6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164.6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140.30000000000001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147.30000000000001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162.9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161.69999999999999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49.3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41.3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50.2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42.9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30.2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31633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17932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30508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23654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17194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260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15564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36.200000000000003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-15.8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18.399999999999999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6.9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24482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13494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17746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18662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75801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230000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1555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69.3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93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141.1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333.3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Q5EMHKMz2AkTbQHPqz6tplDyEF8vEFfjxM1A3SSFw7ZcH81/hmLlVWHL5BI6i3b+dRVFgT4fm0dL8q5EyMt1A==" saltValue="P+NbF73lYvEfNkNRJ8khb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89</v>
      </c>
      <c r="AW5" s="47" t="s">
        <v>100</v>
      </c>
      <c r="AX5" s="47" t="s">
        <v>102</v>
      </c>
      <c r="AY5" s="47" t="s">
        <v>101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103</v>
      </c>
      <c r="BH5" s="47" t="s">
        <v>104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105</v>
      </c>
      <c r="BS5" s="47" t="s">
        <v>106</v>
      </c>
      <c r="BT5" s="47" t="s">
        <v>91</v>
      </c>
      <c r="BU5" s="47" t="s">
        <v>107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105</v>
      </c>
      <c r="CD5" s="47" t="s">
        <v>108</v>
      </c>
      <c r="CE5" s="47" t="s">
        <v>91</v>
      </c>
      <c r="CF5" s="47" t="s">
        <v>109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110</v>
      </c>
      <c r="CP5" s="47" t="s">
        <v>111</v>
      </c>
      <c r="CQ5" s="47" t="s">
        <v>100</v>
      </c>
      <c r="CR5" s="47" t="s">
        <v>112</v>
      </c>
      <c r="CS5" s="47" t="s">
        <v>101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105</v>
      </c>
      <c r="DB5" s="47" t="s">
        <v>100</v>
      </c>
      <c r="DC5" s="47" t="s">
        <v>113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108</v>
      </c>
      <c r="DN5" s="47" t="s">
        <v>114</v>
      </c>
      <c r="DO5" s="47" t="s">
        <v>101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115</v>
      </c>
      <c r="B6" s="48">
        <f>B8</f>
        <v>2023</v>
      </c>
      <c r="C6" s="48">
        <f t="shared" ref="C6:X6" si="1">C8</f>
        <v>12068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北海道釧路市</v>
      </c>
      <c r="I6" s="48" t="str">
        <f t="shared" si="1"/>
        <v>釧路錦町駐車場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公共施設</v>
      </c>
      <c r="T6" s="50" t="str">
        <f t="shared" si="1"/>
        <v>有</v>
      </c>
      <c r="U6" s="51">
        <f t="shared" si="1"/>
        <v>12740</v>
      </c>
      <c r="V6" s="51">
        <f t="shared" si="1"/>
        <v>509</v>
      </c>
      <c r="W6" s="51">
        <f t="shared" si="1"/>
        <v>220</v>
      </c>
      <c r="X6" s="50" t="str">
        <f t="shared" si="1"/>
        <v>代行制</v>
      </c>
      <c r="Y6" s="52">
        <f>IF(Y8="-",NA(),Y8)</f>
        <v>147.80000000000001</v>
      </c>
      <c r="Z6" s="52">
        <f t="shared" ref="Z6:AH6" si="2">IF(Z8="-",NA(),Z8)</f>
        <v>153</v>
      </c>
      <c r="AA6" s="52">
        <f t="shared" si="2"/>
        <v>203.3</v>
      </c>
      <c r="AB6" s="52">
        <f t="shared" si="2"/>
        <v>173.2</v>
      </c>
      <c r="AC6" s="52">
        <f t="shared" si="2"/>
        <v>143.4</v>
      </c>
      <c r="AD6" s="52">
        <f t="shared" si="2"/>
        <v>230.7</v>
      </c>
      <c r="AE6" s="52">
        <f t="shared" si="2"/>
        <v>166.4</v>
      </c>
      <c r="AF6" s="52">
        <f t="shared" si="2"/>
        <v>177.9</v>
      </c>
      <c r="AG6" s="52">
        <f t="shared" si="2"/>
        <v>183.3</v>
      </c>
      <c r="AH6" s="52">
        <f t="shared" si="2"/>
        <v>186.3</v>
      </c>
      <c r="AI6" s="49" t="str">
        <f>IF(AI8="-","",IF(AI8="-","【-】","【"&amp;SUBSTITUTE(TEXT(AI8,"#,##0.0"),"-","△")&amp;"】"))</f>
        <v>【1,905.8】</v>
      </c>
      <c r="AJ6" s="52">
        <f>IF(AJ8="-",NA(),AJ8)</f>
        <v>0.2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1.7</v>
      </c>
      <c r="AP6" s="52">
        <f t="shared" si="3"/>
        <v>9.9</v>
      </c>
      <c r="AQ6" s="52">
        <f t="shared" si="3"/>
        <v>5.0999999999999996</v>
      </c>
      <c r="AR6" s="52">
        <f t="shared" si="3"/>
        <v>5.6</v>
      </c>
      <c r="AS6" s="52">
        <f t="shared" si="3"/>
        <v>7.6</v>
      </c>
      <c r="AT6" s="49" t="str">
        <f>IF(AT8="-","",IF(AT8="-","【-】","【"&amp;SUBSTITUTE(TEXT(AT8,"#,##0.0"),"-","△")&amp;"】"))</f>
        <v>【3.9】</v>
      </c>
      <c r="AU6" s="53">
        <f>IF(AU8="-",NA(),AU8)</f>
        <v>1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7</v>
      </c>
      <c r="BA6" s="53">
        <f t="shared" si="4"/>
        <v>260</v>
      </c>
      <c r="BB6" s="53">
        <f t="shared" si="4"/>
        <v>15564</v>
      </c>
      <c r="BC6" s="53">
        <f t="shared" si="4"/>
        <v>28</v>
      </c>
      <c r="BD6" s="53">
        <f t="shared" si="4"/>
        <v>23</v>
      </c>
      <c r="BE6" s="51" t="str">
        <f>IF(BE8="-","",IF(BE8="-","【-】","【"&amp;SUBSTITUTE(TEXT(BE8,"#,##0"),"-","△")&amp;"】"))</f>
        <v>【127】</v>
      </c>
      <c r="BF6" s="52">
        <f>IF(BF8="-",NA(),BF8)</f>
        <v>49.3</v>
      </c>
      <c r="BG6" s="52">
        <f t="shared" ref="BG6:BO6" si="5">IF(BG8="-",NA(),BG8)</f>
        <v>41.3</v>
      </c>
      <c r="BH6" s="52">
        <f t="shared" si="5"/>
        <v>50.2</v>
      </c>
      <c r="BI6" s="52">
        <f t="shared" si="5"/>
        <v>42.9</v>
      </c>
      <c r="BJ6" s="52">
        <f t="shared" si="5"/>
        <v>30.2</v>
      </c>
      <c r="BK6" s="52">
        <f t="shared" si="5"/>
        <v>36.200000000000003</v>
      </c>
      <c r="BL6" s="52">
        <f t="shared" si="5"/>
        <v>-15.8</v>
      </c>
      <c r="BM6" s="52">
        <f t="shared" si="5"/>
        <v>5</v>
      </c>
      <c r="BN6" s="52">
        <f t="shared" si="5"/>
        <v>18.399999999999999</v>
      </c>
      <c r="BO6" s="52">
        <f t="shared" si="5"/>
        <v>6.9</v>
      </c>
      <c r="BP6" s="49" t="str">
        <f>IF(BP8="-","",IF(BP8="-","【-】","【"&amp;SUBSTITUTE(TEXT(BP8,"#,##0.0"),"-","△")&amp;"】"))</f>
        <v>【△55.6】</v>
      </c>
      <c r="BQ6" s="53">
        <f>IF(BQ8="-",NA(),BQ8)</f>
        <v>31633</v>
      </c>
      <c r="BR6" s="53">
        <f t="shared" ref="BR6:BZ6" si="6">IF(BR8="-",NA(),BR8)</f>
        <v>17932</v>
      </c>
      <c r="BS6" s="53">
        <f t="shared" si="6"/>
        <v>30508</v>
      </c>
      <c r="BT6" s="53">
        <f t="shared" si="6"/>
        <v>23654</v>
      </c>
      <c r="BU6" s="53">
        <f t="shared" si="6"/>
        <v>17194</v>
      </c>
      <c r="BV6" s="53">
        <f t="shared" si="6"/>
        <v>24482</v>
      </c>
      <c r="BW6" s="53">
        <f t="shared" si="6"/>
        <v>13494</v>
      </c>
      <c r="BX6" s="53">
        <f t="shared" si="6"/>
        <v>17746</v>
      </c>
      <c r="BY6" s="53">
        <f t="shared" si="6"/>
        <v>17293</v>
      </c>
      <c r="BZ6" s="53">
        <f t="shared" si="6"/>
        <v>18662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75801</v>
      </c>
      <c r="CN6" s="51">
        <f t="shared" si="7"/>
        <v>230000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1555</v>
      </c>
      <c r="DF6" s="52">
        <f t="shared" si="8"/>
        <v>69.3</v>
      </c>
      <c r="DG6" s="52">
        <f t="shared" si="8"/>
        <v>93</v>
      </c>
      <c r="DH6" s="52">
        <f t="shared" si="8"/>
        <v>141.1</v>
      </c>
      <c r="DI6" s="52">
        <f t="shared" si="8"/>
        <v>333.3</v>
      </c>
      <c r="DJ6" s="49" t="str">
        <f>IF(DJ8="-","",IF(DJ8="-","【-】","【"&amp;SUBSTITUTE(TEXT(DJ8,"#,##0.0"),"-","△")&amp;"】"))</f>
        <v>【79.0】</v>
      </c>
      <c r="DK6" s="52">
        <f>IF(DK8="-",NA(),DK8)</f>
        <v>62.7</v>
      </c>
      <c r="DL6" s="52">
        <f t="shared" ref="DL6:DT6" si="9">IF(DL8="-",NA(),DL8)</f>
        <v>40.9</v>
      </c>
      <c r="DM6" s="52">
        <f t="shared" si="9"/>
        <v>38.1</v>
      </c>
      <c r="DN6" s="52">
        <f t="shared" si="9"/>
        <v>45.2</v>
      </c>
      <c r="DO6" s="52">
        <f t="shared" si="9"/>
        <v>46.4</v>
      </c>
      <c r="DP6" s="52">
        <f t="shared" si="9"/>
        <v>164.6</v>
      </c>
      <c r="DQ6" s="52">
        <f t="shared" si="9"/>
        <v>140.30000000000001</v>
      </c>
      <c r="DR6" s="52">
        <f t="shared" si="9"/>
        <v>147.30000000000001</v>
      </c>
      <c r="DS6" s="52">
        <f t="shared" si="9"/>
        <v>162.9</v>
      </c>
      <c r="DT6" s="52">
        <f t="shared" si="9"/>
        <v>161.69999999999999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118</v>
      </c>
      <c r="B7" s="48">
        <f t="shared" ref="B7:X7" si="10">B8</f>
        <v>2023</v>
      </c>
      <c r="C7" s="48">
        <f t="shared" si="10"/>
        <v>12068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北海道　釧路市</v>
      </c>
      <c r="I7" s="48" t="str">
        <f t="shared" si="10"/>
        <v>釧路錦町駐車場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立体式</v>
      </c>
      <c r="R7" s="51">
        <f t="shared" si="10"/>
        <v>26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12740</v>
      </c>
      <c r="V7" s="51">
        <f t="shared" si="10"/>
        <v>509</v>
      </c>
      <c r="W7" s="51">
        <f t="shared" si="10"/>
        <v>220</v>
      </c>
      <c r="X7" s="50" t="str">
        <f t="shared" si="10"/>
        <v>代行制</v>
      </c>
      <c r="Y7" s="52">
        <f>Y8</f>
        <v>147.80000000000001</v>
      </c>
      <c r="Z7" s="52">
        <f t="shared" ref="Z7:AH7" si="11">Z8</f>
        <v>153</v>
      </c>
      <c r="AA7" s="52">
        <f t="shared" si="11"/>
        <v>203.3</v>
      </c>
      <c r="AB7" s="52">
        <f t="shared" si="11"/>
        <v>173.2</v>
      </c>
      <c r="AC7" s="52">
        <f t="shared" si="11"/>
        <v>143.4</v>
      </c>
      <c r="AD7" s="52">
        <f t="shared" si="11"/>
        <v>230.7</v>
      </c>
      <c r="AE7" s="52">
        <f t="shared" si="11"/>
        <v>166.4</v>
      </c>
      <c r="AF7" s="52">
        <f t="shared" si="11"/>
        <v>177.9</v>
      </c>
      <c r="AG7" s="52">
        <f t="shared" si="11"/>
        <v>183.3</v>
      </c>
      <c r="AH7" s="52">
        <f t="shared" si="11"/>
        <v>186.3</v>
      </c>
      <c r="AI7" s="49"/>
      <c r="AJ7" s="52">
        <f>AJ8</f>
        <v>0.2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1.7</v>
      </c>
      <c r="AP7" s="52">
        <f t="shared" si="12"/>
        <v>9.9</v>
      </c>
      <c r="AQ7" s="52">
        <f t="shared" si="12"/>
        <v>5.0999999999999996</v>
      </c>
      <c r="AR7" s="52">
        <f t="shared" si="12"/>
        <v>5.6</v>
      </c>
      <c r="AS7" s="52">
        <f t="shared" si="12"/>
        <v>7.6</v>
      </c>
      <c r="AT7" s="49"/>
      <c r="AU7" s="53">
        <f>AU8</f>
        <v>1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7</v>
      </c>
      <c r="BA7" s="53">
        <f t="shared" si="13"/>
        <v>260</v>
      </c>
      <c r="BB7" s="53">
        <f t="shared" si="13"/>
        <v>15564</v>
      </c>
      <c r="BC7" s="53">
        <f t="shared" si="13"/>
        <v>28</v>
      </c>
      <c r="BD7" s="53">
        <f t="shared" si="13"/>
        <v>23</v>
      </c>
      <c r="BE7" s="51"/>
      <c r="BF7" s="52">
        <f>BF8</f>
        <v>49.3</v>
      </c>
      <c r="BG7" s="52">
        <f t="shared" ref="BG7:BO7" si="14">BG8</f>
        <v>41.3</v>
      </c>
      <c r="BH7" s="52">
        <f t="shared" si="14"/>
        <v>50.2</v>
      </c>
      <c r="BI7" s="52">
        <f t="shared" si="14"/>
        <v>42.9</v>
      </c>
      <c r="BJ7" s="52">
        <f t="shared" si="14"/>
        <v>30.2</v>
      </c>
      <c r="BK7" s="52">
        <f t="shared" si="14"/>
        <v>36.200000000000003</v>
      </c>
      <c r="BL7" s="52">
        <f t="shared" si="14"/>
        <v>-15.8</v>
      </c>
      <c r="BM7" s="52">
        <f t="shared" si="14"/>
        <v>5</v>
      </c>
      <c r="BN7" s="52">
        <f t="shared" si="14"/>
        <v>18.399999999999999</v>
      </c>
      <c r="BO7" s="52">
        <f t="shared" si="14"/>
        <v>6.9</v>
      </c>
      <c r="BP7" s="49"/>
      <c r="BQ7" s="53">
        <f>BQ8</f>
        <v>31633</v>
      </c>
      <c r="BR7" s="53">
        <f t="shared" ref="BR7:BZ7" si="15">BR8</f>
        <v>17932</v>
      </c>
      <c r="BS7" s="53">
        <f t="shared" si="15"/>
        <v>30508</v>
      </c>
      <c r="BT7" s="53">
        <f t="shared" si="15"/>
        <v>23654</v>
      </c>
      <c r="BU7" s="53">
        <f t="shared" si="15"/>
        <v>17194</v>
      </c>
      <c r="BV7" s="53">
        <f t="shared" si="15"/>
        <v>24482</v>
      </c>
      <c r="BW7" s="53">
        <f t="shared" si="15"/>
        <v>13494</v>
      </c>
      <c r="BX7" s="53">
        <f t="shared" si="15"/>
        <v>17746</v>
      </c>
      <c r="BY7" s="53">
        <f t="shared" si="15"/>
        <v>17293</v>
      </c>
      <c r="BZ7" s="53">
        <f t="shared" si="15"/>
        <v>18662</v>
      </c>
      <c r="CA7" s="51"/>
      <c r="CB7" s="52" t="s">
        <v>119</v>
      </c>
      <c r="CC7" s="52" t="s">
        <v>119</v>
      </c>
      <c r="CD7" s="52" t="s">
        <v>119</v>
      </c>
      <c r="CE7" s="52" t="s">
        <v>119</v>
      </c>
      <c r="CF7" s="52" t="s">
        <v>119</v>
      </c>
      <c r="CG7" s="52" t="s">
        <v>119</v>
      </c>
      <c r="CH7" s="52" t="s">
        <v>119</v>
      </c>
      <c r="CI7" s="52" t="s">
        <v>119</v>
      </c>
      <c r="CJ7" s="52" t="s">
        <v>119</v>
      </c>
      <c r="CK7" s="52" t="s">
        <v>117</v>
      </c>
      <c r="CL7" s="49"/>
      <c r="CM7" s="51">
        <f>CM8</f>
        <v>75801</v>
      </c>
      <c r="CN7" s="51">
        <f>CN8</f>
        <v>230000</v>
      </c>
      <c r="CO7" s="52" t="s">
        <v>119</v>
      </c>
      <c r="CP7" s="52" t="s">
        <v>119</v>
      </c>
      <c r="CQ7" s="52" t="s">
        <v>119</v>
      </c>
      <c r="CR7" s="52" t="s">
        <v>119</v>
      </c>
      <c r="CS7" s="52" t="s">
        <v>119</v>
      </c>
      <c r="CT7" s="52" t="s">
        <v>119</v>
      </c>
      <c r="CU7" s="52" t="s">
        <v>119</v>
      </c>
      <c r="CV7" s="52" t="s">
        <v>119</v>
      </c>
      <c r="CW7" s="52" t="s">
        <v>119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1555</v>
      </c>
      <c r="DF7" s="52">
        <f t="shared" si="16"/>
        <v>69.3</v>
      </c>
      <c r="DG7" s="52">
        <f t="shared" si="16"/>
        <v>93</v>
      </c>
      <c r="DH7" s="52">
        <f t="shared" si="16"/>
        <v>141.1</v>
      </c>
      <c r="DI7" s="52">
        <f t="shared" si="16"/>
        <v>333.3</v>
      </c>
      <c r="DJ7" s="49"/>
      <c r="DK7" s="52">
        <f>DK8</f>
        <v>62.7</v>
      </c>
      <c r="DL7" s="52">
        <f t="shared" ref="DL7:DT7" si="17">DL8</f>
        <v>40.9</v>
      </c>
      <c r="DM7" s="52">
        <f t="shared" si="17"/>
        <v>38.1</v>
      </c>
      <c r="DN7" s="52">
        <f t="shared" si="17"/>
        <v>45.2</v>
      </c>
      <c r="DO7" s="52">
        <f t="shared" si="17"/>
        <v>46.4</v>
      </c>
      <c r="DP7" s="52">
        <f t="shared" si="17"/>
        <v>164.6</v>
      </c>
      <c r="DQ7" s="52">
        <f t="shared" si="17"/>
        <v>140.30000000000001</v>
      </c>
      <c r="DR7" s="52">
        <f t="shared" si="17"/>
        <v>147.30000000000001</v>
      </c>
      <c r="DS7" s="52">
        <f t="shared" si="17"/>
        <v>162.9</v>
      </c>
      <c r="DT7" s="52">
        <f t="shared" si="17"/>
        <v>161.69999999999999</v>
      </c>
      <c r="DU7" s="49"/>
    </row>
    <row r="8" spans="1:125" s="54" customFormat="1" x14ac:dyDescent="0.15">
      <c r="A8" s="37"/>
      <c r="B8" s="55">
        <v>2023</v>
      </c>
      <c r="C8" s="55">
        <v>12068</v>
      </c>
      <c r="D8" s="55">
        <v>47</v>
      </c>
      <c r="E8" s="55">
        <v>14</v>
      </c>
      <c r="F8" s="55">
        <v>0</v>
      </c>
      <c r="G8" s="55">
        <v>3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26</v>
      </c>
      <c r="S8" s="57" t="s">
        <v>131</v>
      </c>
      <c r="T8" s="57" t="s">
        <v>132</v>
      </c>
      <c r="U8" s="58">
        <v>12740</v>
      </c>
      <c r="V8" s="58">
        <v>509</v>
      </c>
      <c r="W8" s="58">
        <v>220</v>
      </c>
      <c r="X8" s="57" t="s">
        <v>133</v>
      </c>
      <c r="Y8" s="59">
        <v>147.80000000000001</v>
      </c>
      <c r="Z8" s="59">
        <v>153</v>
      </c>
      <c r="AA8" s="59">
        <v>203.3</v>
      </c>
      <c r="AB8" s="59">
        <v>173.2</v>
      </c>
      <c r="AC8" s="59">
        <v>143.4</v>
      </c>
      <c r="AD8" s="59">
        <v>230.7</v>
      </c>
      <c r="AE8" s="59">
        <v>166.4</v>
      </c>
      <c r="AF8" s="59">
        <v>177.9</v>
      </c>
      <c r="AG8" s="59">
        <v>183.3</v>
      </c>
      <c r="AH8" s="59">
        <v>186.3</v>
      </c>
      <c r="AI8" s="56">
        <v>1905.8</v>
      </c>
      <c r="AJ8" s="59">
        <v>0.2</v>
      </c>
      <c r="AK8" s="59">
        <v>0</v>
      </c>
      <c r="AL8" s="59">
        <v>0</v>
      </c>
      <c r="AM8" s="59">
        <v>0</v>
      </c>
      <c r="AN8" s="59">
        <v>0</v>
      </c>
      <c r="AO8" s="59">
        <v>1.7</v>
      </c>
      <c r="AP8" s="59">
        <v>9.9</v>
      </c>
      <c r="AQ8" s="59">
        <v>5.0999999999999996</v>
      </c>
      <c r="AR8" s="59">
        <v>5.6</v>
      </c>
      <c r="AS8" s="59">
        <v>7.6</v>
      </c>
      <c r="AT8" s="56">
        <v>3.9</v>
      </c>
      <c r="AU8" s="60">
        <v>1</v>
      </c>
      <c r="AV8" s="60">
        <v>0</v>
      </c>
      <c r="AW8" s="60">
        <v>0</v>
      </c>
      <c r="AX8" s="60">
        <v>0</v>
      </c>
      <c r="AY8" s="60">
        <v>0</v>
      </c>
      <c r="AZ8" s="60">
        <v>7</v>
      </c>
      <c r="BA8" s="60">
        <v>260</v>
      </c>
      <c r="BB8" s="60">
        <v>15564</v>
      </c>
      <c r="BC8" s="60">
        <v>28</v>
      </c>
      <c r="BD8" s="60">
        <v>23</v>
      </c>
      <c r="BE8" s="60">
        <v>127</v>
      </c>
      <c r="BF8" s="59">
        <v>49.3</v>
      </c>
      <c r="BG8" s="59">
        <v>41.3</v>
      </c>
      <c r="BH8" s="59">
        <v>50.2</v>
      </c>
      <c r="BI8" s="59">
        <v>42.9</v>
      </c>
      <c r="BJ8" s="59">
        <v>30.2</v>
      </c>
      <c r="BK8" s="59">
        <v>36.200000000000003</v>
      </c>
      <c r="BL8" s="59">
        <v>-15.8</v>
      </c>
      <c r="BM8" s="59">
        <v>5</v>
      </c>
      <c r="BN8" s="59">
        <v>18.399999999999999</v>
      </c>
      <c r="BO8" s="59">
        <v>6.9</v>
      </c>
      <c r="BP8" s="56">
        <v>-55.6</v>
      </c>
      <c r="BQ8" s="60">
        <v>31633</v>
      </c>
      <c r="BR8" s="60">
        <v>17932</v>
      </c>
      <c r="BS8" s="60">
        <v>30508</v>
      </c>
      <c r="BT8" s="61">
        <v>23654</v>
      </c>
      <c r="BU8" s="61">
        <v>17194</v>
      </c>
      <c r="BV8" s="60">
        <v>24482</v>
      </c>
      <c r="BW8" s="60">
        <v>13494</v>
      </c>
      <c r="BX8" s="60">
        <v>17746</v>
      </c>
      <c r="BY8" s="60">
        <v>17293</v>
      </c>
      <c r="BZ8" s="60">
        <v>18662</v>
      </c>
      <c r="CA8" s="58">
        <v>12639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75801</v>
      </c>
      <c r="CN8" s="58">
        <v>230000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1555</v>
      </c>
      <c r="DF8" s="59">
        <v>69.3</v>
      </c>
      <c r="DG8" s="59">
        <v>93</v>
      </c>
      <c r="DH8" s="59">
        <v>141.1</v>
      </c>
      <c r="DI8" s="59">
        <v>333.3</v>
      </c>
      <c r="DJ8" s="56">
        <v>79</v>
      </c>
      <c r="DK8" s="59">
        <v>62.7</v>
      </c>
      <c r="DL8" s="59">
        <v>40.9</v>
      </c>
      <c r="DM8" s="59">
        <v>38.1</v>
      </c>
      <c r="DN8" s="59">
        <v>45.2</v>
      </c>
      <c r="DO8" s="59">
        <v>46.4</v>
      </c>
      <c r="DP8" s="59">
        <v>164.6</v>
      </c>
      <c r="DQ8" s="59">
        <v>140.30000000000001</v>
      </c>
      <c r="DR8" s="59">
        <v>147.30000000000001</v>
      </c>
      <c r="DS8" s="59">
        <v>162.9</v>
      </c>
      <c r="DT8" s="59">
        <v>161.69999999999999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　勝</cp:lastModifiedBy>
  <cp:lastPrinted>2025-01-30T05:14:45Z</cp:lastPrinted>
  <dcterms:created xsi:type="dcterms:W3CDTF">2024-12-19T01:02:09Z</dcterms:created>
  <dcterms:modified xsi:type="dcterms:W3CDTF">2025-01-30T05:14:48Z</dcterms:modified>
  <cp:category/>
</cp:coreProperties>
</file>