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07655\Desktop\20240118【129〆依頼】公営企業に係る経営比較分析表（令和４年度決算）の分析等について\02回答\"/>
    </mc:Choice>
  </mc:AlternateContent>
  <xr:revisionPtr revIDLastSave="0" documentId="13_ncr:1_{C95E5A7F-1D12-4149-A7D3-BCA9771A38B8}" xr6:coauthVersionLast="45" xr6:coauthVersionMax="45" xr10:uidLastSave="{00000000-0000-0000-0000-000000000000}"/>
  <workbookProtection workbookAlgorithmName="SHA-512" workbookHashValue="nMz3kNGudx/QHczph5nircgkQmy5FKvORecp4jVXdnW48ggpFNOzyMCnI+FhykKox8R+IoleYexD/QmEDpejeA==" workbookSaltValue="6R8fXrM2BW56F9vqTXtX/g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IT76" i="4"/>
  <c r="CS51" i="4"/>
  <c r="HJ30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BZ30" i="4"/>
  <c r="GQ30" i="4"/>
  <c r="HP76" i="4"/>
  <c r="FX30" i="4"/>
  <c r="BG30" i="4"/>
  <c r="BG51" i="4"/>
  <c r="AV76" i="4"/>
  <c r="KO51" i="4"/>
  <c r="LE76" i="4"/>
  <c r="FX51" i="4"/>
  <c r="KO30" i="4"/>
  <c r="HA76" i="4"/>
  <c r="AN51" i="4"/>
  <c r="FE30" i="4"/>
  <c r="KP76" i="4"/>
  <c r="JV30" i="4"/>
  <c r="AN30" i="4"/>
  <c r="AG76" i="4"/>
  <c r="FE51" i="4"/>
  <c r="JV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<sst xmlns="http://schemas.openxmlformats.org/spreadsheetml/2006/main" count="278" uniqueCount="127">
  <si>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</si>
  <si>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</si>
  <si>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</si>
  <si>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</si>
  <si>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</si>
  <si>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</si>
  <si>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</si>
  <si>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</si>
  <si>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</si>
  <si>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</si>
  <si>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</si>
  <si>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</si>
  <si>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</si>
  <si>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</si>
  <si>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</si>
  <si>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</si>
  <si>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</si>
  <si>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</si>
  <si>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</si>
  <si>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</si>
  <si>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</si>
  <si>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</si>
  <si>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</si>
  <si>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</si>
  <si>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</si>
  <si>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</si>
  <si>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</si>
  <si>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</si>
  <si>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</si>
  <si>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</si>
  <si>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</si>
  <si>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</si>
  <si>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</si>
  <si>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</si>
  <si>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</si>
  <si>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</si>
  <si>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</si>
  <si>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</si>
  <si>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</si>
  <si>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</si>
  <si>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</si>
  <si>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</si>
  <si>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</si>
  <si>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</si>
  <si>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</si>
  <si>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</si>
  <si>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</si>
  <si>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</si>
  <si>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</si>
  <si>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</si>
  <si>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</si>
  <si>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</si>
  <si>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</si>
  <si>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</si>
  <si>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</si>
  <si>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</si>
  <si>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</si>
  <si>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</si>
  <si>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</si>
  <si>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</si>
  <si>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</si>
  <si>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</si>
  <si>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</si>
  <si>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</si>
  <si>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</si>
  <si>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</si>
  <si>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</si>
  <si>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</si>
  <si>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</si>
  <si>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</si>
  <si>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</si>
  <si>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</si>
  <si>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</si>
  <si>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</si>
  <si>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</si>
  <si>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</si>
  <si>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</si>
  <si>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</si>
  <si>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</si>
  <si>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</si>
  <si>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</si>
  <si>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</si>
  <si>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</si>
  <si>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</si>
  <si>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</si>
  <si>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</si>
  <si>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</si>
  <si>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</si>
  <si>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</si>
  <si>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</si>
  <si>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</si>
  <si>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</si>
  <si>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</si>
  <si>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</si>
  <si>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</si>
  <si>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</si>
  <si>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</si>
  <si>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</si>
  <si>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</si>
  <si>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</si>
  <si>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</si>
  <si>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</si>
  <si>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</si>
  <si>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</si>
  <si>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</si>
  <si>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北海道　釧路市</t>
  </si>
  <si>
    <t>釧路河畔駐車場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</si>
  <si>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</si>
  <si>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</si>
  <si>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</si>
  <si>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</si>
  <si>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</si>
  <si>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</si>
  <si>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 届出駐車場</t>
  </si>
  <si>
    <t>広場式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</si>
  <si>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</si>
  <si>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</si>
  <si>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</si>
  <si>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</si>
  <si>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</si>
  <si>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</si>
  <si>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</si>
  <si>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</si>
  <si>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駐車場用地周辺の地価と比較し、数値は低い。
⑧設備投資見込額
駐車場機器等の耐久性を考え、今後の更新時期の見通しを立てている。適宜必要な設備投資を実施していく。
⑩企業債残高対料金収入比率
企業債残高はなし。</t>
  </si>
  <si>
    <t>①収益的収支比率
前年度より料金収入が増加したことに伴い数値が上昇。平均値を下回っているが、100％以上の数値であり、単年度の収支が黒字である。
②他会計補助金比率
一般会計からの繰入金等はなし。
③駐車台数一台当たりの他会計補助金額
一般会計からの繰入金等がないため、0円。
④売上高GOP比率
料金収入の増加に伴い、前年度より数値が上昇している。
⑤EBITDA
料金収入の増加に伴い、前年度より数値が上昇している。</t>
  </si>
  <si>
    <t>⑪稼働率
平均値を下回っているが、前年度から数値が上昇し、一定程度の利用は維持している。</t>
    <rPh sb="17" eb="20">
      <t>ゼンネンド</t>
    </rPh>
    <rPh sb="22" eb="24">
      <t>スウチ</t>
    </rPh>
    <rPh sb="25" eb="27">
      <t>ジョウショウ</t>
    </rPh>
    <phoneticPr fontId="5"/>
  </si>
  <si>
    <t>前年度から収入や稼働率は上昇しているが、コロナ禍以前の水準には至っていない。単年度の収支は黒字を維持しており、今後も社会情勢を注視し、健全経営に努める。</t>
    <rPh sb="0" eb="3">
      <t>ゼンネンド</t>
    </rPh>
    <rPh sb="5" eb="7">
      <t>シュウニュウ</t>
    </rPh>
    <rPh sb="12" eb="14">
      <t>ジョウショウ</t>
    </rPh>
    <rPh sb="23" eb="24">
      <t>カ</t>
    </rPh>
    <rPh sb="24" eb="26">
      <t>イゼン</t>
    </rPh>
    <rPh sb="27" eb="29">
      <t>スイジュン</t>
    </rPh>
    <rPh sb="31" eb="32">
      <t>イタ</t>
    </rPh>
    <rPh sb="38" eb="41">
      <t>タンネンド</t>
    </rPh>
    <rPh sb="42" eb="44">
      <t>シュウシ</t>
    </rPh>
    <rPh sb="45" eb="47">
      <t>クロジ</t>
    </rPh>
    <rPh sb="48" eb="50">
      <t>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</si>
</sst>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180.8</c:v>
                </c:pt>
                <c:pt idx="1">
                  <c:v>177.1</c:v>
                </c:pt>
                <c:pt idx="2">
                  <c:v>112.1</c:v>
                </c:pt>
                <c:pt idx="3">
                  <c:v>123.3</c:v>
                </c:pt>
                <c:pt idx="4">
                  <c:v>154.6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0-4321-AE69-C0BC89573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0-4321-AE69-C0BC89573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4-4064-AD4F-E9ADBB9F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4-4064-AD4F-E9ADBB9F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A5E-4AAE-9D42-1AFE9E1C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E-4AAE-9D42-1AFE9E1C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B48-4065-9C05-7023727F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8-4065-9C05-7023727F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3-47B1-8D6F-DB138C4F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3-47B1-8D6F-DB138C4F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7-4733-B486-58CFE6167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7-4733-B486-58CFE6167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144.1</c:v>
                </c:pt>
                <c:pt idx="1">
                  <c:v>130.19999999999999</c:v>
                </c:pt>
                <c:pt idx="2">
                  <c:v>83.2</c:v>
                </c:pt>
                <c:pt idx="3">
                  <c:v>78.7</c:v>
                </c:pt>
                <c:pt idx="4">
                  <c:v>109.4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9-4C08-A063-8DCF4CFA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9-4C08-A063-8DCF4CFA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47</c:v>
                </c:pt>
                <c:pt idx="2">
                  <c:v>16.3</c:v>
                </c:pt>
                <c:pt idx="3">
                  <c:v>18.8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2-4FF1-AC30-915EC966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2-4FF1-AC30-915EC966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22932</c:v>
                </c:pt>
                <c:pt idx="1">
                  <c:v>20268</c:v>
                </c:pt>
                <c:pt idx="2">
                  <c:v>2899</c:v>
                </c:pt>
                <c:pt idx="3">
                  <c:v>5133</c:v>
                </c:pt>
                <c:pt idx="4">
                  <c:v>13834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1-46BD-9273-68C310478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1-46BD-9273-68C310478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22" zoomScale="80" zoomScaleNormal="8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北海道釧路市　釧路河畔駐車場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5700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202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180.8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177.1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112.1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123.3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154.6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144.1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130.19999999999999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83.2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78.7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109.4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123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48.3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16.3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18.8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22932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20268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2899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5133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13834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186877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31000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7Lji8rHPPp4lCB+29bepLhPI1+eLFVwFivplFY/9QzUY0CBDUgNAxyHzc1feek5rP+EzEzWSwKP7olyBPqRZA==" saltValue="QaOLfZkpLSTBl/G7McBiB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2022</v>
      </c>
      <c r="C6" s="48">
        <f t="shared" ref="C6:X6" si="1">C8</f>
        <v>12068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北海道釧路市</v>
      </c>
      <c r="I6" s="48" t="str">
        <f t="shared" si="1"/>
        <v>釧路河畔駐車場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広場式</v>
      </c>
      <c r="R6" s="51">
        <f t="shared" si="1"/>
        <v>22</v>
      </c>
      <c r="S6" s="50" t="str">
        <f t="shared" si="1"/>
        <v>商業施設</v>
      </c>
      <c r="T6" s="50" t="str">
        <f t="shared" si="1"/>
        <v>有</v>
      </c>
      <c r="U6" s="51">
        <f t="shared" si="1"/>
        <v>5700</v>
      </c>
      <c r="V6" s="51">
        <f t="shared" si="1"/>
        <v>202</v>
      </c>
      <c r="W6" s="51">
        <f t="shared" si="1"/>
        <v>220</v>
      </c>
      <c r="X6" s="50" t="str">
        <f t="shared" si="1"/>
        <v>代行制</v>
      </c>
      <c r="Y6" s="52">
        <f>IF(Y8="-",NA(),Y8)</f>
        <v>180.8</v>
      </c>
      <c r="Z6" s="52">
        <f t="shared" ref="Z6:AH6" si="2">IF(Z8="-",NA(),Z8)</f>
        <v>177.1</v>
      </c>
      <c r="AA6" s="52">
        <f t="shared" si="2"/>
        <v>112.1</v>
      </c>
      <c r="AB6" s="52">
        <f t="shared" si="2"/>
        <v>123.3</v>
      </c>
      <c r="AC6" s="52">
        <f t="shared" si="2"/>
        <v>154.6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48.3</v>
      </c>
      <c r="BG6" s="52">
        <f t="shared" ref="BG6:BO6" si="5">IF(BG8="-",NA(),BG8)</f>
        <v>47</v>
      </c>
      <c r="BH6" s="52">
        <f t="shared" si="5"/>
        <v>16.3</v>
      </c>
      <c r="BI6" s="52">
        <f t="shared" si="5"/>
        <v>18.8</v>
      </c>
      <c r="BJ6" s="52">
        <f t="shared" si="5"/>
        <v>36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22932</v>
      </c>
      <c r="BR6" s="53">
        <f t="shared" ref="BR6:BZ6" si="6">IF(BR8="-",NA(),BR8)</f>
        <v>20268</v>
      </c>
      <c r="BS6" s="53">
        <f t="shared" si="6"/>
        <v>2899</v>
      </c>
      <c r="BT6" s="53">
        <f t="shared" si="6"/>
        <v>5133</v>
      </c>
      <c r="BU6" s="53">
        <f t="shared" si="6"/>
        <v>13834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186877</v>
      </c>
      <c r="CN6" s="51">
        <f t="shared" si="7"/>
        <v>31000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144.1</v>
      </c>
      <c r="DL6" s="52">
        <f t="shared" ref="DL6:DT6" si="9">IF(DL8="-",NA(),DL8)</f>
        <v>130.19999999999999</v>
      </c>
      <c r="DM6" s="52">
        <f t="shared" si="9"/>
        <v>83.2</v>
      </c>
      <c r="DN6" s="52">
        <f t="shared" si="9"/>
        <v>78.7</v>
      </c>
      <c r="DO6" s="52">
        <f t="shared" si="9"/>
        <v>109.4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102</v>
      </c>
      <c r="B7" s="48">
        <f t="shared" ref="B7:X7" si="10">B8</f>
        <v>2022</v>
      </c>
      <c r="C7" s="48">
        <f t="shared" si="10"/>
        <v>12068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北海道　釧路市</v>
      </c>
      <c r="I7" s="48" t="str">
        <f t="shared" si="10"/>
        <v>釧路河畔駐車場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広場式</v>
      </c>
      <c r="R7" s="51">
        <f t="shared" si="10"/>
        <v>22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5700</v>
      </c>
      <c r="V7" s="51">
        <f t="shared" si="10"/>
        <v>202</v>
      </c>
      <c r="W7" s="51">
        <f t="shared" si="10"/>
        <v>220</v>
      </c>
      <c r="X7" s="50" t="str">
        <f t="shared" si="10"/>
        <v>代行制</v>
      </c>
      <c r="Y7" s="52">
        <f>Y8</f>
        <v>180.8</v>
      </c>
      <c r="Z7" s="52">
        <f t="shared" ref="Z7:AH7" si="11">Z8</f>
        <v>177.1</v>
      </c>
      <c r="AA7" s="52">
        <f t="shared" si="11"/>
        <v>112.1</v>
      </c>
      <c r="AB7" s="52">
        <f t="shared" si="11"/>
        <v>123.3</v>
      </c>
      <c r="AC7" s="52">
        <f t="shared" si="11"/>
        <v>154.6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48.3</v>
      </c>
      <c r="BG7" s="52">
        <f t="shared" ref="BG7:BO7" si="14">BG8</f>
        <v>47</v>
      </c>
      <c r="BH7" s="52">
        <f t="shared" si="14"/>
        <v>16.3</v>
      </c>
      <c r="BI7" s="52">
        <f t="shared" si="14"/>
        <v>18.8</v>
      </c>
      <c r="BJ7" s="52">
        <f t="shared" si="14"/>
        <v>36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22932</v>
      </c>
      <c r="BR7" s="53">
        <f t="shared" ref="BR7:BZ7" si="15">BR8</f>
        <v>20268</v>
      </c>
      <c r="BS7" s="53">
        <f t="shared" si="15"/>
        <v>2899</v>
      </c>
      <c r="BT7" s="53">
        <f t="shared" si="15"/>
        <v>5133</v>
      </c>
      <c r="BU7" s="53">
        <f t="shared" si="15"/>
        <v>13834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104</v>
      </c>
      <c r="CL7" s="49"/>
      <c r="CM7" s="51">
        <f>CM8</f>
        <v>186877</v>
      </c>
      <c r="CN7" s="51">
        <f>CN8</f>
        <v>31000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144.1</v>
      </c>
      <c r="DL7" s="52">
        <f t="shared" ref="DL7:DT7" si="17">DL8</f>
        <v>130.19999999999999</v>
      </c>
      <c r="DM7" s="52">
        <f t="shared" si="17"/>
        <v>83.2</v>
      </c>
      <c r="DN7" s="52">
        <f t="shared" si="17"/>
        <v>78.7</v>
      </c>
      <c r="DO7" s="52">
        <f t="shared" si="17"/>
        <v>109.4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12068</v>
      </c>
      <c r="D8" s="55">
        <v>47</v>
      </c>
      <c r="E8" s="55">
        <v>14</v>
      </c>
      <c r="F8" s="55">
        <v>0</v>
      </c>
      <c r="G8" s="55">
        <v>1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22</v>
      </c>
      <c r="S8" s="57" t="s">
        <v>115</v>
      </c>
      <c r="T8" s="57" t="s">
        <v>116</v>
      </c>
      <c r="U8" s="58">
        <v>5700</v>
      </c>
      <c r="V8" s="58">
        <v>202</v>
      </c>
      <c r="W8" s="58">
        <v>220</v>
      </c>
      <c r="X8" s="57" t="s">
        <v>117</v>
      </c>
      <c r="Y8" s="59">
        <v>180.8</v>
      </c>
      <c r="Z8" s="59">
        <v>177.1</v>
      </c>
      <c r="AA8" s="59">
        <v>112.1</v>
      </c>
      <c r="AB8" s="59">
        <v>123.3</v>
      </c>
      <c r="AC8" s="59">
        <v>154.6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48.3</v>
      </c>
      <c r="BG8" s="59">
        <v>47</v>
      </c>
      <c r="BH8" s="59">
        <v>16.3</v>
      </c>
      <c r="BI8" s="59">
        <v>18.8</v>
      </c>
      <c r="BJ8" s="59">
        <v>36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22932</v>
      </c>
      <c r="BR8" s="60">
        <v>20268</v>
      </c>
      <c r="BS8" s="60">
        <v>2899</v>
      </c>
      <c r="BT8" s="61">
        <v>5133</v>
      </c>
      <c r="BU8" s="61">
        <v>13834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186877</v>
      </c>
      <c r="CN8" s="58">
        <v>31000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144.1</v>
      </c>
      <c r="DL8" s="59">
        <v>130.19999999999999</v>
      </c>
      <c r="DM8" s="59">
        <v>83.2</v>
      </c>
      <c r="DN8" s="59">
        <v>78.7</v>
      </c>
      <c r="DO8" s="59">
        <v>109.4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118</v>
      </c>
      <c r="C10" s="64" t="s">
        <v>119</v>
      </c>
      <c r="D10" s="64" t="s">
        <v>120</v>
      </c>
      <c r="E10" s="64" t="s">
        <v>121</v>
      </c>
      <c r="F10" s="64" t="s">
        <v>122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阿部　勝</cp:lastModifiedBy>
  <cp:lastPrinted>2024-01-25T05:27:21Z</cp:lastPrinted>
  <dcterms:created xsi:type="dcterms:W3CDTF">2024-01-11T00:07:44Z</dcterms:created>
  <dcterms:modified xsi:type="dcterms:W3CDTF">2024-01-25T05:30:04Z</dcterms:modified>
  <cp:category/>
</cp:coreProperties>
</file>