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0filesv1\共有\21住宅都市部\01都市計画課\01都市計画担当\04まちづくり班\駐車場関係\照会関係・公営企業関係\地方公営企業等（特別会計）に関する調査\経営比較分析表関係\2021年度\2022.1.11【1.26〆_依頼】公営企業に係る経営比較分析表（令和2年度決算）の分析等について\回答\"/>
    </mc:Choice>
  </mc:AlternateContent>
  <xr:revisionPtr revIDLastSave="0" documentId="13_ncr:1_{B3012405-6488-4E1D-B572-8600C3490123}" xr6:coauthVersionLast="46" xr6:coauthVersionMax="46" xr10:uidLastSave="{00000000-0000-0000-0000-000000000000}"/>
  <workbookProtection workbookAlgorithmName="SHA-512" workbookHashValue="NJekbEXLE2utIQaK98AJEZYNefAzSyS4N90kXHTFj5w3bCwKMUwz8kH/7/yuqJ2gm3jcQSOWqqKQt+DMILtVBw==" workbookSaltValue="Db6kSukSAZa3Yxum887fYg==" workbookSpinCount="100000" lockStructure="1"/>
  <bookViews>
    <workbookView xWindow="-28920" yWindow="-120" windowWidth="29040" windowHeight="158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A30" i="4"/>
  <c r="MI76" i="4"/>
  <c r="IT76" i="4"/>
  <c r="CS51" i="4"/>
  <c r="HJ30" i="4"/>
  <c r="CS30" i="4"/>
  <c r="BZ76" i="4"/>
  <c r="HJ51" i="4"/>
  <c r="C11" i="5"/>
  <c r="D11" i="5"/>
  <c r="E11" i="5"/>
  <c r="B11" i="5"/>
  <c r="BK76" i="4" l="1"/>
  <c r="LH51" i="4"/>
  <c r="LT76" i="4"/>
  <c r="GQ51" i="4"/>
  <c r="LH30" i="4"/>
  <c r="IE76" i="4"/>
  <c r="BZ30" i="4"/>
  <c r="BZ51" i="4"/>
  <c r="GQ30" i="4"/>
  <c r="BG51" i="4"/>
  <c r="FX30" i="4"/>
  <c r="AV76" i="4"/>
  <c r="KO51" i="4"/>
  <c r="FX51" i="4"/>
  <c r="KO30" i="4"/>
  <c r="HP76" i="4"/>
  <c r="LE76" i="4"/>
  <c r="BG30" i="4"/>
  <c r="AN51" i="4"/>
  <c r="AN30" i="4"/>
  <c r="AG76" i="4"/>
  <c r="KP76" i="4"/>
  <c r="FE30" i="4"/>
  <c r="JV51" i="4"/>
  <c r="FE51" i="4"/>
  <c r="JV30" i="4"/>
  <c r="HA76" i="4"/>
  <c r="R76" i="4"/>
  <c r="KA76" i="4"/>
  <c r="JC30" i="4"/>
  <c r="GL76" i="4"/>
  <c r="U51" i="4"/>
  <c r="EL30" i="4"/>
  <c r="U30" i="4"/>
  <c r="JC51" i="4"/>
  <c r="EL51"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<sst xmlns="http://schemas.openxmlformats.org/spreadsheetml/2006/main" count="278" uniqueCount="127">
  <si>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</si>
  <si>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</si>
  <si>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</si>
  <si>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</si>
  <si>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</si>
  <si>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</si>
  <si>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</si>
  <si>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</si>
  <si>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</si>
  <si>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</si>
  <si>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</si>
  <si>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</si>
  <si>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</si>
  <si>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</si>
  <si>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</si>
  <si>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</si>
  <si>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</si>
  <si>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</si>
  <si>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</si>
  <si>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</si>
  <si>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</si>
  <si>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</si>
  <si>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</si>
  <si>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</si>
  <si>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</si>
  <si>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</si>
  <si>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</si>
  <si>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</si>
  <si>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</si>
  <si>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</si>
  <si>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</si>
  <si>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</si>
  <si>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</si>
  <si>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</si>
  <si>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</si>
  <si>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</si>
  <si>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</si>
  <si>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</si>
  <si>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</si>
  <si>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</si>
  <si>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</si>
  <si>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</si>
  <si>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</si>
  <si>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</si>
  <si>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</si>
  <si>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</si>
  <si>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</si>
  <si>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</si>
  <si>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</si>
  <si>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</si>
  <si>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</si>
  <si>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</si>
  <si>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</si>
  <si>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</si>
  <si>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</si>
  <si>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</si>
  <si>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</si>
  <si>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</si>
  <si>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</si>
  <si>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</si>
  <si>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</si>
  <si>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</si>
  <si>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</si>
  <si>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</si>
  <si>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</si>
  <si>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</si>
  <si>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</si>
  <si>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</si>
  <si>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</si>
  <si>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</si>
  <si>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</si>
  <si>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</si>
  <si>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</si>
  <si>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</si>
  <si>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</si>
  <si>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</si>
  <si>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</si>
  <si>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</si>
  <si>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</si>
  <si>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</si>
  <si>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</si>
  <si>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</si>
  <si>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</si>
  <si>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</si>
  <si>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</si>
  <si>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</si>
  <si>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</si>
  <si>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</si>
  <si>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</si>
  <si>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</si>
  <si>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</si>
  <si>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</si>
  <si>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</si>
  <si>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</si>
  <si>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</si>
  <si>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</si>
  <si>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</si>
  <si>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</si>
  <si>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</si>
  <si>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</si>
  <si>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</si>
  <si>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</si>
  <si>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</si>
  <si>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</si>
  <si>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</si>
  <si>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</si>
  <si>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</si>
  <si>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</si>
  <si>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</si>
  <si>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</si>
  <si>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</si>
  <si>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</si>
  <si>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</si>
  <si>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</si>
  <si>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</si>
  <si>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</si>
  <si>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</si>
  <si>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</si>
  <si>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</si>
  <si>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</si>
  <si>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</si>
  <si>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</si>
  <si>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</si>
  <si>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駐車場用地周辺の地価との比較において数値は低くなっている。
⑧設備投資見込額
　駐車場機器等の更新が必要であり、耐久状況を見ながら適切な時期に設備投資を実施していく必要がある。
⑩企業債残高対料金収入比率
　企業債残高がないことから0％となっている。</t>
  </si>
  <si>
    <t>　本施設については、単年度の収支が黒字であり、一定の利用を維持している。今後も健全経営に努める。</t>
  </si>
  <si>
    <t>①収益的収支比率
　平均値を下回ってはいるが、数値が100％以上であり、単年度の収支が黒字であることを示している。
②他会計補助金比率
　一般会計からの繰入金がないことから0％となっている。
③駐車台数一台当たりの他会計補助金額
　一般会計からの繰入金がないことから0円となっている。
④売上高GOP比率
　新型コロナウイルス感染症拡大による料金収入等の減少に伴い、前年度より数値が減少しているが、平均値を上回っている。
⑤EBITDA
　新型コロナウイルス感染症拡大による料金収入等の減少に伴い、前年度より数値が減少しているが、平均値を上回っている。</t>
    <rPh sb="51" eb="52">
      <t>シメ</t>
    </rPh>
    <rPh sb="183" eb="184">
      <t>ゼン</t>
    </rPh>
    <rPh sb="191" eb="193">
      <t>ゲンショウ</t>
    </rPh>
    <rPh sb="220" eb="222">
      <t>シンガタ</t>
    </rPh>
    <rPh sb="229" eb="232">
      <t>カンセンショウ</t>
    </rPh>
    <rPh sb="232" eb="234">
      <t>カクダイ</t>
    </rPh>
    <rPh sb="237" eb="239">
      <t>リョウキン</t>
    </rPh>
    <rPh sb="239" eb="241">
      <t>シュウニュウ</t>
    </rPh>
    <rPh sb="249" eb="250">
      <t>ゼン</t>
    </rPh>
    <rPh sb="257" eb="259">
      <t>ゲンショウ</t>
    </rPh>
    <phoneticPr fontId="5"/>
  </si>
  <si>
    <t>⑪稼働率
　新型コロナウイルス感染症拡大により、例年よりも減少しており、かつ平均値を下回ってはいるが、市民ほか観光客等地域外からの来訪者による一定の利用を維持している。</t>
    <rPh sb="6" eb="8">
      <t>シンガタ</t>
    </rPh>
    <rPh sb="15" eb="18">
      <t>カンセンショウ</t>
    </rPh>
    <rPh sb="18" eb="20">
      <t>カクダイ</t>
    </rPh>
    <rPh sb="24" eb="26">
      <t>レイネン</t>
    </rPh>
    <rPh sb="29" eb="3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</si>
</sst>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153.6</c:v>
                </c:pt>
                <c:pt idx="1">
                  <c:v>173.1</c:v>
                </c:pt>
                <c:pt idx="2">
                  <c:v>180.8</c:v>
                </c:pt>
                <c:pt idx="3">
                  <c:v>177.1</c:v>
                </c:pt>
                <c:pt idx="4">
                  <c:v>112.1</c:v>
                </c:pt>
              </c:numCache>
            </c:numRef>
          </c:val>
          <c:extLst>
            <c:ext xmlns:c16="http://schemas.microsoft.com/office/drawing/2014/chart" uri="{C3380CC4-5D6E-409C-BE32-E72D297353CC}">
              <c16:uniqueId val="{00000000-5D38-432E-A16D-E1F7F2A757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D38-432E-A16D-E1F7F2A757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AC-463D-B633-1A77599DADD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0BAC-463D-B633-1A77599DADD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9B5-4B50-8878-9906AF21FD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B5-4B50-8878-9906AF21FD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EA1-4AD7-AC20-8726A4FCB1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EA1-4AD7-AC20-8726A4FCB1E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1.4</c:v>
                </c:pt>
                <c:pt idx="2">
                  <c:v>0</c:v>
                </c:pt>
                <c:pt idx="3">
                  <c:v>0</c:v>
                </c:pt>
                <c:pt idx="4">
                  <c:v>0</c:v>
                </c:pt>
              </c:numCache>
            </c:numRef>
          </c:val>
          <c:extLst>
            <c:ext xmlns:c16="http://schemas.microsoft.com/office/drawing/2014/chart" uri="{C3380CC4-5D6E-409C-BE32-E72D297353CC}">
              <c16:uniqueId val="{00000000-8428-4D77-9CF7-B66BC9BFE01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428-4D77-9CF7-B66BC9BFE01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4</c:v>
                </c:pt>
                <c:pt idx="2">
                  <c:v>0</c:v>
                </c:pt>
                <c:pt idx="3">
                  <c:v>0</c:v>
                </c:pt>
                <c:pt idx="4">
                  <c:v>0</c:v>
                </c:pt>
              </c:numCache>
            </c:numRef>
          </c:val>
          <c:extLst>
            <c:ext xmlns:c16="http://schemas.microsoft.com/office/drawing/2014/chart" uri="{C3380CC4-5D6E-409C-BE32-E72D297353CC}">
              <c16:uniqueId val="{00000000-93C1-44FB-A399-377408F860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3C1-44FB-A399-377408F860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149</c:v>
                </c:pt>
                <c:pt idx="1">
                  <c:v>143.1</c:v>
                </c:pt>
                <c:pt idx="2">
                  <c:v>144.1</c:v>
                </c:pt>
                <c:pt idx="3">
                  <c:v>130.19999999999999</c:v>
                </c:pt>
                <c:pt idx="4">
                  <c:v>83.2</c:v>
                </c:pt>
              </c:numCache>
            </c:numRef>
          </c:val>
          <c:extLst>
            <c:ext xmlns:c16="http://schemas.microsoft.com/office/drawing/2014/chart" uri="{C3380CC4-5D6E-409C-BE32-E72D297353CC}">
              <c16:uniqueId val="{00000000-BAAB-40DE-B8B7-76AD92C37B5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BAAB-40DE-B8B7-76AD92C37B5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38.299999999999997</c:v>
                </c:pt>
                <c:pt idx="1">
                  <c:v>45.1</c:v>
                </c:pt>
                <c:pt idx="2">
                  <c:v>48.3</c:v>
                </c:pt>
                <c:pt idx="3">
                  <c:v>47</c:v>
                </c:pt>
                <c:pt idx="4">
                  <c:v>16.3</c:v>
                </c:pt>
              </c:numCache>
            </c:numRef>
          </c:val>
          <c:extLst>
            <c:ext xmlns:c16="http://schemas.microsoft.com/office/drawing/2014/chart" uri="{C3380CC4-5D6E-409C-BE32-E72D297353CC}">
              <c16:uniqueId val="{00000000-06A5-4819-864B-319948BD21C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06A5-4819-864B-319948BD21C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18489</c:v>
                </c:pt>
                <c:pt idx="1">
                  <c:v>21223</c:v>
                </c:pt>
                <c:pt idx="2">
                  <c:v>22932</c:v>
                </c:pt>
                <c:pt idx="3">
                  <c:v>20268</c:v>
                </c:pt>
                <c:pt idx="4">
                  <c:v>2899</c:v>
                </c:pt>
              </c:numCache>
            </c:numRef>
          </c:val>
          <c:extLst>
            <c:ext xmlns:c16="http://schemas.microsoft.com/office/drawing/2014/chart" uri="{C3380CC4-5D6E-409C-BE32-E72D297353CC}">
              <c16:uniqueId val="{00000000-3450-4C51-94A6-877409F13A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3450-4C51-94A6-877409F13A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8" zoomScaleNormal="100" zoomScaleSheetLayoutView="70" workbookViewId="0">
      <selection activeCell="HB11" sqref="HB1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北海道釧路市　釧路河畔駐車場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153.6</v>
      </c>
      <c r="V31" s="118"/>
      <c r="W31" s="118"/>
      <c r="X31" s="118"/>
      <c r="Y31" s="118"/>
      <c r="Z31" s="118"/>
      <c r="AA31" s="118"/>
      <c r="AB31" s="118"/>
      <c r="AC31" s="118"/>
      <c r="AD31" s="118"/>
      <c r="AE31" s="118"/>
      <c r="AF31" s="118"/>
      <c r="AG31" s="118"/>
      <c r="AH31" s="118"/>
      <c r="AI31" s="118"/>
      <c r="AJ31" s="118"/>
      <c r="AK31" s="118"/>
      <c r="AL31" s="118"/>
      <c r="AM31" s="118"/>
      <c r="AN31" s="118">
        <f>データ!Z7</f>
        <v>173.1</v>
      </c>
      <c r="AO31" s="118"/>
      <c r="AP31" s="118"/>
      <c r="AQ31" s="118"/>
      <c r="AR31" s="118"/>
      <c r="AS31" s="118"/>
      <c r="AT31" s="118"/>
      <c r="AU31" s="118"/>
      <c r="AV31" s="118"/>
      <c r="AW31" s="118"/>
      <c r="AX31" s="118"/>
      <c r="AY31" s="118"/>
      <c r="AZ31" s="118"/>
      <c r="BA31" s="118"/>
      <c r="BB31" s="118"/>
      <c r="BC31" s="118"/>
      <c r="BD31" s="118"/>
      <c r="BE31" s="118"/>
      <c r="BF31" s="118"/>
      <c r="BG31" s="118">
        <f>データ!AA7</f>
        <v>180.8</v>
      </c>
      <c r="BH31" s="118"/>
      <c r="BI31" s="118"/>
      <c r="BJ31" s="118"/>
      <c r="BK31" s="118"/>
      <c r="BL31" s="118"/>
      <c r="BM31" s="118"/>
      <c r="BN31" s="118"/>
      <c r="BO31" s="118"/>
      <c r="BP31" s="118"/>
      <c r="BQ31" s="118"/>
      <c r="BR31" s="118"/>
      <c r="BS31" s="118"/>
      <c r="BT31" s="118"/>
      <c r="BU31" s="118"/>
      <c r="BV31" s="118"/>
      <c r="BW31" s="118"/>
      <c r="BX31" s="118"/>
      <c r="BY31" s="118"/>
      <c r="BZ31" s="118">
        <f>データ!AB7</f>
        <v>177.1</v>
      </c>
      <c r="CA31" s="118"/>
      <c r="CB31" s="118"/>
      <c r="CC31" s="118"/>
      <c r="CD31" s="118"/>
      <c r="CE31" s="118"/>
      <c r="CF31" s="118"/>
      <c r="CG31" s="118"/>
      <c r="CH31" s="118"/>
      <c r="CI31" s="118"/>
      <c r="CJ31" s="118"/>
      <c r="CK31" s="118"/>
      <c r="CL31" s="118"/>
      <c r="CM31" s="118"/>
      <c r="CN31" s="118"/>
      <c r="CO31" s="118"/>
      <c r="CP31" s="118"/>
      <c r="CQ31" s="118"/>
      <c r="CR31" s="118"/>
      <c r="CS31" s="118">
        <f>データ!AC7</f>
        <v>112.1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1.4</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149</v>
      </c>
      <c r="JD31" s="120"/>
      <c r="JE31" s="120"/>
      <c r="JF31" s="120"/>
      <c r="JG31" s="120"/>
      <c r="JH31" s="120"/>
      <c r="JI31" s="120"/>
      <c r="JJ31" s="120"/>
      <c r="JK31" s="120"/>
      <c r="JL31" s="120"/>
      <c r="JM31" s="120"/>
      <c r="JN31" s="120"/>
      <c r="JO31" s="120"/>
      <c r="JP31" s="120"/>
      <c r="JQ31" s="120"/>
      <c r="JR31" s="120"/>
      <c r="JS31" s="120"/>
      <c r="JT31" s="120"/>
      <c r="JU31" s="121"/>
      <c r="JV31" s="119">
        <f>データ!DL7</f>
        <v>143.1</v>
      </c>
      <c r="JW31" s="120"/>
      <c r="JX31" s="120"/>
      <c r="JY31" s="120"/>
      <c r="JZ31" s="120"/>
      <c r="KA31" s="120"/>
      <c r="KB31" s="120"/>
      <c r="KC31" s="120"/>
      <c r="KD31" s="120"/>
      <c r="KE31" s="120"/>
      <c r="KF31" s="120"/>
      <c r="KG31" s="120"/>
      <c r="KH31" s="120"/>
      <c r="KI31" s="120"/>
      <c r="KJ31" s="120"/>
      <c r="KK31" s="120"/>
      <c r="KL31" s="120"/>
      <c r="KM31" s="120"/>
      <c r="KN31" s="121"/>
      <c r="KO31" s="119">
        <f>データ!DM7</f>
        <v>144.1</v>
      </c>
      <c r="KP31" s="120"/>
      <c r="KQ31" s="120"/>
      <c r="KR31" s="120"/>
      <c r="KS31" s="120"/>
      <c r="KT31" s="120"/>
      <c r="KU31" s="120"/>
      <c r="KV31" s="120"/>
      <c r="KW31" s="120"/>
      <c r="KX31" s="120"/>
      <c r="KY31" s="120"/>
      <c r="KZ31" s="120"/>
      <c r="LA31" s="120"/>
      <c r="LB31" s="120"/>
      <c r="LC31" s="120"/>
      <c r="LD31" s="120"/>
      <c r="LE31" s="120"/>
      <c r="LF31" s="120"/>
      <c r="LG31" s="121"/>
      <c r="LH31" s="119">
        <f>データ!DN7</f>
        <v>130.19999999999999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83.2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4</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45.1</v>
      </c>
      <c r="FF52" s="118"/>
      <c r="FG52" s="118"/>
      <c r="FH52" s="118"/>
      <c r="FI52" s="118"/>
      <c r="FJ52" s="118"/>
      <c r="FK52" s="118"/>
      <c r="FL52" s="118"/>
      <c r="FM52" s="118"/>
      <c r="FN52" s="118"/>
      <c r="FO52" s="118"/>
      <c r="FP52" s="118"/>
      <c r="FQ52" s="118"/>
      <c r="FR52" s="118"/>
      <c r="FS52" s="118"/>
      <c r="FT52" s="118"/>
      <c r="FU52" s="118"/>
      <c r="FV52" s="118"/>
      <c r="FW52" s="118"/>
      <c r="FX52" s="118">
        <f>データ!BH7</f>
        <v>48.3</v>
      </c>
      <c r="FY52" s="118"/>
      <c r="FZ52" s="118"/>
      <c r="GA52" s="118"/>
      <c r="GB52" s="118"/>
      <c r="GC52" s="118"/>
      <c r="GD52" s="118"/>
      <c r="GE52" s="118"/>
      <c r="GF52" s="118"/>
      <c r="GG52" s="118"/>
      <c r="GH52" s="118"/>
      <c r="GI52" s="118"/>
      <c r="GJ52" s="118"/>
      <c r="GK52" s="118"/>
      <c r="GL52" s="118"/>
      <c r="GM52" s="118"/>
      <c r="GN52" s="118"/>
      <c r="GO52" s="118"/>
      <c r="GP52" s="118"/>
      <c r="GQ52" s="118">
        <f>データ!BI7</f>
        <v>47</v>
      </c>
      <c r="GR52" s="118"/>
      <c r="GS52" s="118"/>
      <c r="GT52" s="118"/>
      <c r="GU52" s="118"/>
      <c r="GV52" s="118"/>
      <c r="GW52" s="118"/>
      <c r="GX52" s="118"/>
      <c r="GY52" s="118"/>
      <c r="GZ52" s="118"/>
      <c r="HA52" s="118"/>
      <c r="HB52" s="118"/>
      <c r="HC52" s="118"/>
      <c r="HD52" s="118"/>
      <c r="HE52" s="118"/>
      <c r="HF52" s="118"/>
      <c r="HG52" s="118"/>
      <c r="HH52" s="118"/>
      <c r="HI52" s="118"/>
      <c r="HJ52" s="118">
        <f>データ!BJ7</f>
        <v>16.3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18489</v>
      </c>
      <c r="JD52" s="125"/>
      <c r="JE52" s="125"/>
      <c r="JF52" s="125"/>
      <c r="JG52" s="125"/>
      <c r="JH52" s="125"/>
      <c r="JI52" s="125"/>
      <c r="JJ52" s="125"/>
      <c r="JK52" s="125"/>
      <c r="JL52" s="125"/>
      <c r="JM52" s="125"/>
      <c r="JN52" s="125"/>
      <c r="JO52" s="125"/>
      <c r="JP52" s="125"/>
      <c r="JQ52" s="125"/>
      <c r="JR52" s="125"/>
      <c r="JS52" s="125"/>
      <c r="JT52" s="125"/>
      <c r="JU52" s="125"/>
      <c r="JV52" s="125">
        <f>データ!BR7</f>
        <v>21223</v>
      </c>
      <c r="JW52" s="125"/>
      <c r="JX52" s="125"/>
      <c r="JY52" s="125"/>
      <c r="JZ52" s="125"/>
      <c r="KA52" s="125"/>
      <c r="KB52" s="125"/>
      <c r="KC52" s="125"/>
      <c r="KD52" s="125"/>
      <c r="KE52" s="125"/>
      <c r="KF52" s="125"/>
      <c r="KG52" s="125"/>
      <c r="KH52" s="125"/>
      <c r="KI52" s="125"/>
      <c r="KJ52" s="125"/>
      <c r="KK52" s="125"/>
      <c r="KL52" s="125"/>
      <c r="KM52" s="125"/>
      <c r="KN52" s="125"/>
      <c r="KO52" s="125">
        <f>データ!BS7</f>
        <v>22932</v>
      </c>
      <c r="KP52" s="125"/>
      <c r="KQ52" s="125"/>
      <c r="KR52" s="125"/>
      <c r="KS52" s="125"/>
      <c r="KT52" s="125"/>
      <c r="KU52" s="125"/>
      <c r="KV52" s="125"/>
      <c r="KW52" s="125"/>
      <c r="KX52" s="125"/>
      <c r="KY52" s="125"/>
      <c r="KZ52" s="125"/>
      <c r="LA52" s="125"/>
      <c r="LB52" s="125"/>
      <c r="LC52" s="125"/>
      <c r="LD52" s="125"/>
      <c r="LE52" s="125"/>
      <c r="LF52" s="125"/>
      <c r="LG52" s="125"/>
      <c r="LH52" s="125">
        <f>データ!BT7</f>
        <v>20268</v>
      </c>
      <c r="LI52" s="125"/>
      <c r="LJ52" s="125"/>
      <c r="LK52" s="125"/>
      <c r="LL52" s="125"/>
      <c r="LM52" s="125"/>
      <c r="LN52" s="125"/>
      <c r="LO52" s="125"/>
      <c r="LP52" s="125"/>
      <c r="LQ52" s="125"/>
      <c r="LR52" s="125"/>
      <c r="LS52" s="125"/>
      <c r="LT52" s="125"/>
      <c r="LU52" s="125"/>
      <c r="LV52" s="125"/>
      <c r="LW52" s="125"/>
      <c r="LX52" s="125"/>
      <c r="LY52" s="125"/>
      <c r="LZ52" s="125"/>
      <c r="MA52" s="125">
        <f>データ!BU7</f>
        <v>2899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186877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13700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IwyJODlAjMVy3vd1iaNlbvvWJpZowOJdkEsuIkTUPVR/j1bT7GSiAeX3bVnBJKgCVN2OBfOHZd0CqtWdPbRFQ==" saltValue="HWfXt0DIoNGO1EQvIhi9W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2020</v>
      </c>
      <c r="C6" s="60">
        <f t="shared" ref="C6:X6" si="1">C8</f>
        <v>12068</v>
      </c>
      <c r="D6" s="60">
        <f t="shared" si="1"/>
        <v>47</v>
      </c>
      <c r="E6" s="60">
        <f t="shared" si="1"/>
        <v>14</v>
      </c>
      <c r="F6" s="60">
        <f t="shared" si="1"/>
        <v>0</v>
      </c>
      <c r="G6" s="60">
        <f t="shared" si="1"/>
        <v>1</v>
      </c>
      <c r="H6" s="60" t="str">
        <f>SUBSTITUTE(H8,"　","")</f>
        <v>北海道釧路市</v>
      </c>
      <c r="I6" s="60" t="str">
        <f t="shared" si="1"/>
        <v>釧路河畔駐車場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20</v>
      </c>
      <c r="S6" s="62" t="str">
        <f t="shared" si="1"/>
        <v>商業施設</v>
      </c>
      <c r="T6" s="62" t="str">
        <f t="shared" si="1"/>
        <v>有</v>
      </c>
      <c r="U6" s="63">
        <f t="shared" si="1"/>
        <v>5700</v>
      </c>
      <c r="V6" s="63">
        <f t="shared" si="1"/>
        <v>202</v>
      </c>
      <c r="W6" s="63">
        <f t="shared" si="1"/>
        <v>220</v>
      </c>
      <c r="X6" s="62" t="str">
        <f t="shared" si="1"/>
        <v>代行制</v>
      </c>
      <c r="Y6" s="64">
        <f>IF(Y8="-",NA(),Y8)</f>
        <v>153.6</v>
      </c>
      <c r="Z6" s="64">
        <f t="shared" ref="Z6:AH6" si="2">IF(Z8="-",NA(),Z8)</f>
        <v>173.1</v>
      </c>
      <c r="AA6" s="64">
        <f t="shared" si="2"/>
        <v>180.8</v>
      </c>
      <c r="AB6" s="64">
        <f t="shared" si="2"/>
        <v>177.1</v>
      </c>
      <c r="AC6" s="64">
        <f t="shared" si="2"/>
        <v>112.1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1.4</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4</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38.299999999999997</v>
      </c>
      <c r="BG6" s="64">
        <f t="shared" ref="BG6:BO6" si="5">IF(BG8="-",NA(),BG8)</f>
        <v>45.1</v>
      </c>
      <c r="BH6" s="64">
        <f t="shared" si="5"/>
        <v>48.3</v>
      </c>
      <c r="BI6" s="64">
        <f t="shared" si="5"/>
        <v>47</v>
      </c>
      <c r="BJ6" s="64">
        <f t="shared" si="5"/>
        <v>16.3</v>
      </c>
      <c r="BK6" s="64">
        <f t="shared" si="5"/>
        <v>34.700000000000003</v>
      </c>
      <c r="BL6" s="64">
        <f t="shared" si="5"/>
        <v>39.6</v>
      </c>
      <c r="BM6" s="64">
        <f t="shared" si="5"/>
        <v>29</v>
      </c>
      <c r="BN6" s="64">
        <f t="shared" si="5"/>
        <v>32.9</v>
      </c>
      <c r="BO6" s="64">
        <f t="shared" si="5"/>
        <v>-121.8</v>
      </c>
      <c r="BP6" s="61" t="str">
        <f>IF(BP8="-","",IF(BP8="-","【-】","【"&amp;SUBSTITUTE(TEXT(BP8,"#,##0.0"),"-","△")&amp;"】"))</f>
        <v>【△65.9】</v>
      </c>
      <c r="BQ6" s="65">
        <f>IF(BQ8="-",NA(),BQ8)</f>
        <v>18489</v>
      </c>
      <c r="BR6" s="65">
        <f t="shared" ref="BR6:BZ6" si="6">IF(BR8="-",NA(),BR8)</f>
        <v>21223</v>
      </c>
      <c r="BS6" s="65">
        <f t="shared" si="6"/>
        <v>22932</v>
      </c>
      <c r="BT6" s="65">
        <f t="shared" si="6"/>
        <v>20268</v>
      </c>
      <c r="BU6" s="65">
        <f t="shared" si="6"/>
        <v>2899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102</v>
      </c>
      <c r="CM6" s="63">
        <f t="shared" ref="CM6:CN6" si="7">CM8</f>
        <v>186877</v>
      </c>
      <c r="CN6" s="63">
        <f t="shared" si="7"/>
        <v>13700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149</v>
      </c>
      <c r="DL6" s="64">
        <f t="shared" ref="DL6:DT6" si="9">IF(DL8="-",NA(),DL8)</f>
        <v>143.1</v>
      </c>
      <c r="DM6" s="64">
        <f t="shared" si="9"/>
        <v>144.1</v>
      </c>
      <c r="DN6" s="64">
        <f t="shared" si="9"/>
        <v>130.19999999999999</v>
      </c>
      <c r="DO6" s="64">
        <f t="shared" si="9"/>
        <v>83.2</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103</v>
      </c>
      <c r="B7" s="60">
        <f t="shared" ref="B7:X7" si="10">B8</f>
        <v>2020</v>
      </c>
      <c r="C7" s="60">
        <f t="shared" si="10"/>
        <v>12068</v>
      </c>
      <c r="D7" s="60">
        <f t="shared" si="10"/>
        <v>47</v>
      </c>
      <c r="E7" s="60">
        <f t="shared" si="10"/>
        <v>14</v>
      </c>
      <c r="F7" s="60">
        <f t="shared" si="10"/>
        <v>0</v>
      </c>
      <c r="G7" s="60">
        <f t="shared" si="10"/>
        <v>1</v>
      </c>
      <c r="H7" s="60" t="str">
        <f t="shared" si="10"/>
        <v>北海道　釧路市</v>
      </c>
      <c r="I7" s="60" t="str">
        <f t="shared" si="10"/>
        <v>釧路河畔駐車場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20</v>
      </c>
      <c r="S7" s="62" t="str">
        <f t="shared" si="10"/>
        <v>商業施設</v>
      </c>
      <c r="T7" s="62" t="str">
        <f t="shared" si="10"/>
        <v>有</v>
      </c>
      <c r="U7" s="63">
        <f t="shared" si="10"/>
        <v>5700</v>
      </c>
      <c r="V7" s="63">
        <f t="shared" si="10"/>
        <v>202</v>
      </c>
      <c r="W7" s="63">
        <f t="shared" si="10"/>
        <v>220</v>
      </c>
      <c r="X7" s="62" t="str">
        <f t="shared" si="10"/>
        <v>代行制</v>
      </c>
      <c r="Y7" s="64">
        <f>Y8</f>
        <v>153.6</v>
      </c>
      <c r="Z7" s="64">
        <f t="shared" ref="Z7:AH7" si="11">Z8</f>
        <v>173.1</v>
      </c>
      <c r="AA7" s="64">
        <f t="shared" si="11"/>
        <v>180.8</v>
      </c>
      <c r="AB7" s="64">
        <f t="shared" si="11"/>
        <v>177.1</v>
      </c>
      <c r="AC7" s="64">
        <f t="shared" si="11"/>
        <v>112.1</v>
      </c>
      <c r="AD7" s="64">
        <f t="shared" si="11"/>
        <v>378</v>
      </c>
      <c r="AE7" s="64">
        <f t="shared" si="11"/>
        <v>477.8</v>
      </c>
      <c r="AF7" s="64">
        <f t="shared" si="11"/>
        <v>373.2</v>
      </c>
      <c r="AG7" s="64">
        <f t="shared" si="11"/>
        <v>742.8</v>
      </c>
      <c r="AH7" s="64">
        <f t="shared" si="11"/>
        <v>385.7</v>
      </c>
      <c r="AI7" s="61"/>
      <c r="AJ7" s="64">
        <f>AJ8</f>
        <v>0</v>
      </c>
      <c r="AK7" s="64">
        <f t="shared" ref="AK7:AS7" si="12">AK8</f>
        <v>1.4</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4</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38.299999999999997</v>
      </c>
      <c r="BG7" s="64">
        <f t="shared" ref="BG7:BO7" si="14">BG8</f>
        <v>45.1</v>
      </c>
      <c r="BH7" s="64">
        <f t="shared" si="14"/>
        <v>48.3</v>
      </c>
      <c r="BI7" s="64">
        <f t="shared" si="14"/>
        <v>47</v>
      </c>
      <c r="BJ7" s="64">
        <f t="shared" si="14"/>
        <v>16.3</v>
      </c>
      <c r="BK7" s="64">
        <f t="shared" si="14"/>
        <v>34.700000000000003</v>
      </c>
      <c r="BL7" s="64">
        <f t="shared" si="14"/>
        <v>39.6</v>
      </c>
      <c r="BM7" s="64">
        <f t="shared" si="14"/>
        <v>29</v>
      </c>
      <c r="BN7" s="64">
        <f t="shared" si="14"/>
        <v>32.9</v>
      </c>
      <c r="BO7" s="64">
        <f t="shared" si="14"/>
        <v>-121.8</v>
      </c>
      <c r="BP7" s="61"/>
      <c r="BQ7" s="65">
        <f>BQ8</f>
        <v>18489</v>
      </c>
      <c r="BR7" s="65">
        <f t="shared" ref="BR7:BZ7" si="15">BR8</f>
        <v>21223</v>
      </c>
      <c r="BS7" s="65">
        <f t="shared" si="15"/>
        <v>22932</v>
      </c>
      <c r="BT7" s="65">
        <f t="shared" si="15"/>
        <v>20268</v>
      </c>
      <c r="BU7" s="65">
        <f t="shared" si="15"/>
        <v>2899</v>
      </c>
      <c r="BV7" s="65">
        <f t="shared" si="15"/>
        <v>7123</v>
      </c>
      <c r="BW7" s="65">
        <f t="shared" si="15"/>
        <v>8017</v>
      </c>
      <c r="BX7" s="65">
        <f t="shared" si="15"/>
        <v>8137</v>
      </c>
      <c r="BY7" s="65">
        <f t="shared" si="15"/>
        <v>8005</v>
      </c>
      <c r="BZ7" s="65">
        <f t="shared" si="15"/>
        <v>2698</v>
      </c>
      <c r="CA7" s="63"/>
      <c r="CB7" s="64" t="s">
        <v>104</v>
      </c>
      <c r="CC7" s="64" t="s">
        <v>104</v>
      </c>
      <c r="CD7" s="64" t="s">
        <v>104</v>
      </c>
      <c r="CE7" s="64" t="s">
        <v>104</v>
      </c>
      <c r="CF7" s="64" t="s">
        <v>104</v>
      </c>
      <c r="CG7" s="64" t="s">
        <v>104</v>
      </c>
      <c r="CH7" s="64" t="s">
        <v>104</v>
      </c>
      <c r="CI7" s="64" t="s">
        <v>104</v>
      </c>
      <c r="CJ7" s="64" t="s">
        <v>104</v>
      </c>
      <c r="CK7" s="64" t="s">
        <v>102</v>
      </c>
      <c r="CL7" s="61"/>
      <c r="CM7" s="63">
        <f>CM8</f>
        <v>186877</v>
      </c>
      <c r="CN7" s="63">
        <f>CN8</f>
        <v>13700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149</v>
      </c>
      <c r="DL7" s="64">
        <f t="shared" ref="DL7:DT7" si="17">DL8</f>
        <v>143.1</v>
      </c>
      <c r="DM7" s="64">
        <f t="shared" si="17"/>
        <v>144.1</v>
      </c>
      <c r="DN7" s="64">
        <f t="shared" si="17"/>
        <v>130.19999999999999</v>
      </c>
      <c r="DO7" s="64">
        <f t="shared" si="17"/>
        <v>83.2</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12068</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20</v>
      </c>
      <c r="S8" s="69" t="s">
        <v>115</v>
      </c>
      <c r="T8" s="69" t="s">
        <v>116</v>
      </c>
      <c r="U8" s="70">
        <v>5700</v>
      </c>
      <c r="V8" s="70">
        <v>202</v>
      </c>
      <c r="W8" s="70">
        <v>220</v>
      </c>
      <c r="X8" s="69" t="s">
        <v>117</v>
      </c>
      <c r="Y8" s="71">
        <v>153.6</v>
      </c>
      <c r="Z8" s="71">
        <v>173.1</v>
      </c>
      <c r="AA8" s="71">
        <v>180.8</v>
      </c>
      <c r="AB8" s="71">
        <v>177.1</v>
      </c>
      <c r="AC8" s="71">
        <v>112.1</v>
      </c>
      <c r="AD8" s="71">
        <v>378</v>
      </c>
      <c r="AE8" s="71">
        <v>477.8</v>
      </c>
      <c r="AF8" s="71">
        <v>373.2</v>
      </c>
      <c r="AG8" s="71">
        <v>742.8</v>
      </c>
      <c r="AH8" s="71">
        <v>385.7</v>
      </c>
      <c r="AI8" s="68">
        <v>630.70000000000005</v>
      </c>
      <c r="AJ8" s="71">
        <v>0</v>
      </c>
      <c r="AK8" s="71">
        <v>1.4</v>
      </c>
      <c r="AL8" s="71">
        <v>0</v>
      </c>
      <c r="AM8" s="71">
        <v>0</v>
      </c>
      <c r="AN8" s="71">
        <v>0</v>
      </c>
      <c r="AO8" s="71">
        <v>3.1</v>
      </c>
      <c r="AP8" s="71">
        <v>6.3</v>
      </c>
      <c r="AQ8" s="71">
        <v>4</v>
      </c>
      <c r="AR8" s="71">
        <v>2</v>
      </c>
      <c r="AS8" s="71">
        <v>9</v>
      </c>
      <c r="AT8" s="68">
        <v>8.6</v>
      </c>
      <c r="AU8" s="72">
        <v>0</v>
      </c>
      <c r="AV8" s="72">
        <v>4</v>
      </c>
      <c r="AW8" s="72">
        <v>0</v>
      </c>
      <c r="AX8" s="72">
        <v>0</v>
      </c>
      <c r="AY8" s="72">
        <v>0</v>
      </c>
      <c r="AZ8" s="72">
        <v>18</v>
      </c>
      <c r="BA8" s="72">
        <v>21</v>
      </c>
      <c r="BB8" s="72">
        <v>18</v>
      </c>
      <c r="BC8" s="72">
        <v>15</v>
      </c>
      <c r="BD8" s="72">
        <v>405</v>
      </c>
      <c r="BE8" s="72">
        <v>2345</v>
      </c>
      <c r="BF8" s="71">
        <v>38.299999999999997</v>
      </c>
      <c r="BG8" s="71">
        <v>45.1</v>
      </c>
      <c r="BH8" s="71">
        <v>48.3</v>
      </c>
      <c r="BI8" s="71">
        <v>47</v>
      </c>
      <c r="BJ8" s="71">
        <v>16.3</v>
      </c>
      <c r="BK8" s="71">
        <v>34.700000000000003</v>
      </c>
      <c r="BL8" s="71">
        <v>39.6</v>
      </c>
      <c r="BM8" s="71">
        <v>29</v>
      </c>
      <c r="BN8" s="71">
        <v>32.9</v>
      </c>
      <c r="BO8" s="71">
        <v>-121.8</v>
      </c>
      <c r="BP8" s="68">
        <v>-65.900000000000006</v>
      </c>
      <c r="BQ8" s="72">
        <v>18489</v>
      </c>
      <c r="BR8" s="72">
        <v>21223</v>
      </c>
      <c r="BS8" s="72">
        <v>22932</v>
      </c>
      <c r="BT8" s="73">
        <v>20268</v>
      </c>
      <c r="BU8" s="73">
        <v>2899</v>
      </c>
      <c r="BV8" s="72">
        <v>7123</v>
      </c>
      <c r="BW8" s="72">
        <v>8017</v>
      </c>
      <c r="BX8" s="72">
        <v>8137</v>
      </c>
      <c r="BY8" s="72">
        <v>8005</v>
      </c>
      <c r="BZ8" s="72">
        <v>2698</v>
      </c>
      <c r="CA8" s="70">
        <v>3932</v>
      </c>
      <c r="CB8" s="71" t="s">
        <v>109</v>
      </c>
      <c r="CC8" s="71" t="s">
        <v>109</v>
      </c>
      <c r="CD8" s="71" t="s">
        <v>109</v>
      </c>
      <c r="CE8" s="71" t="s">
        <v>109</v>
      </c>
      <c r="CF8" s="71" t="s">
        <v>109</v>
      </c>
      <c r="CG8" s="71" t="s">
        <v>109</v>
      </c>
      <c r="CH8" s="71" t="s">
        <v>109</v>
      </c>
      <c r="CI8" s="71" t="s">
        <v>109</v>
      </c>
      <c r="CJ8" s="71" t="s">
        <v>109</v>
      </c>
      <c r="CK8" s="71" t="s">
        <v>109</v>
      </c>
      <c r="CL8" s="68" t="s">
        <v>109</v>
      </c>
      <c r="CM8" s="70">
        <v>186877</v>
      </c>
      <c r="CN8" s="70">
        <v>13700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62.8</v>
      </c>
      <c r="DF8" s="71">
        <v>62.3</v>
      </c>
      <c r="DG8" s="71">
        <v>87.9</v>
      </c>
      <c r="DH8" s="71">
        <v>56.3</v>
      </c>
      <c r="DI8" s="71">
        <v>70.3</v>
      </c>
      <c r="DJ8" s="68">
        <v>183.4</v>
      </c>
      <c r="DK8" s="71">
        <v>149</v>
      </c>
      <c r="DL8" s="71">
        <v>143.1</v>
      </c>
      <c r="DM8" s="71">
        <v>144.1</v>
      </c>
      <c r="DN8" s="71">
        <v>130.19999999999999</v>
      </c>
      <c r="DO8" s="71">
        <v>83.2</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2022-01-25T06:28:45Z</cp:lastPrinted>
  <dcterms:created xsi:type="dcterms:W3CDTF">2021-12-17T05:59:40Z</dcterms:created>
  <dcterms:modified xsi:type="dcterms:W3CDTF">2022-01-25T06:28:47Z</dcterms:modified>
  <cp:category/>
</cp:coreProperties>
</file>