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codeName="ThisWorkbook" defaultThemeVersion="166925"/>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01地域密着型\08複合型サービス○\"/>
    </mc:Choice>
  </mc:AlternateContent>
  <xr:revisionPtr revIDLastSave="0" documentId="13_ncr:1_{69D17E88-57AD-4F67-82E7-C923C35AB8A2}" xr6:coauthVersionLast="47" xr6:coauthVersionMax="47" xr10:uidLastSave="{00000000-0000-0000-0000-000000000000}"/>
  <bookViews>
    <workbookView xWindow="-120" yWindow="-120" windowWidth="29040" windowHeight="15840" activeTab="6" xr2:uid="{00000000-000D-0000-FFFF-FFFF0000000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AZ169" i="12" s="1"/>
  <c r="BB169" i="12" s="1"/>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45" i="12" l="1"/>
  <c r="BB145" i="12" s="1"/>
  <c r="AZ155" i="12"/>
  <c r="BB155" i="12" s="1"/>
  <c r="AZ157" i="12"/>
  <c r="BB157"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G26" i="11"/>
  <c r="F25" i="11"/>
  <c r="B25" i="11"/>
  <c r="B28" i="11" s="1"/>
  <c r="B31" i="11" s="1"/>
  <c r="B34" i="11" s="1"/>
  <c r="B37" i="11" s="1"/>
  <c r="B40" i="11" s="1"/>
  <c r="B43" i="11" s="1"/>
  <c r="B46" i="11" s="1"/>
  <c r="B49" i="11" s="1"/>
  <c r="B52" i="11" s="1"/>
  <c r="B55" i="11" s="1"/>
  <c r="B58" i="11" s="1"/>
  <c r="B61" i="11" s="1"/>
  <c r="B64" i="11" s="1"/>
  <c r="B67" i="11" s="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R41" i="10"/>
  <c r="D41" i="10"/>
  <c r="T40" i="10"/>
  <c r="L40" i="10"/>
  <c r="T39" i="10"/>
  <c r="L39" i="10"/>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L44" i="10" l="1"/>
  <c r="X19" i="11"/>
  <c r="X20" i="11" s="1"/>
  <c r="AC19" i="11"/>
  <c r="AC20" i="11" s="1"/>
  <c r="AH19" i="11"/>
  <c r="AH20" i="11" s="1"/>
  <c r="AN19" i="11"/>
  <c r="AN20" i="11" s="1"/>
  <c r="AS19" i="11"/>
  <c r="AS20" i="11" s="1"/>
  <c r="AI75" i="11"/>
  <c r="V75" i="11"/>
  <c r="Z75" i="11"/>
  <c r="AX75" i="11"/>
  <c r="AT75" i="11"/>
  <c r="AP75" i="11"/>
  <c r="AL75" i="11"/>
  <c r="AH75" i="11"/>
  <c r="AD75" i="11"/>
  <c r="Y75" i="11"/>
  <c r="U75" i="11"/>
  <c r="AW75" i="11"/>
  <c r="AS75" i="11"/>
  <c r="AO75" i="11"/>
  <c r="AK75" i="11"/>
  <c r="AG75" i="11"/>
  <c r="AC75" i="11"/>
  <c r="X75" i="11"/>
  <c r="AN75" i="11"/>
  <c r="AF75" i="11"/>
  <c r="W75" i="11"/>
  <c r="AU75" i="11"/>
  <c r="AM75" i="11"/>
  <c r="AA75" i="11"/>
  <c r="AV75" i="11"/>
  <c r="AR75" i="11"/>
  <c r="AJ75" i="11"/>
  <c r="AB75" i="11"/>
  <c r="AY75" i="11"/>
  <c r="AQ75" i="11"/>
  <c r="AE75" i="11"/>
  <c r="Z19" i="12"/>
  <c r="Z20" i="12" s="1"/>
  <c r="AH19" i="12"/>
  <c r="AH20" i="12" s="1"/>
  <c r="AP19" i="12"/>
  <c r="AP20" i="12" s="1"/>
  <c r="Y19" i="11"/>
  <c r="Y20" i="11" s="1"/>
  <c r="AD19" i="11"/>
  <c r="AD20" i="11" s="1"/>
  <c r="AJ19" i="11"/>
  <c r="AJ20" i="11" s="1"/>
  <c r="AO19" i="11"/>
  <c r="AO20" i="11" s="1"/>
  <c r="AT19" i="11"/>
  <c r="AT20" i="11" s="1"/>
  <c r="AB19" i="12"/>
  <c r="AB20" i="12" s="1"/>
  <c r="AJ19" i="12"/>
  <c r="AJ20" i="12" s="1"/>
  <c r="AR19" i="12"/>
  <c r="AR20" i="12" s="1"/>
  <c r="AX176" i="12"/>
  <c r="AW175" i="12"/>
  <c r="AV176" i="12"/>
  <c r="AR176" i="12"/>
  <c r="AU175" i="12"/>
  <c r="AQ175" i="12"/>
  <c r="AL176" i="12"/>
  <c r="AO175" i="12"/>
  <c r="AK175" i="12"/>
  <c r="AF176" i="12"/>
  <c r="AB176" i="12"/>
  <c r="AE175" i="12"/>
  <c r="W176" i="12"/>
  <c r="AA176" i="12"/>
  <c r="X175" i="12"/>
  <c r="AW176" i="12"/>
  <c r="AU176" i="12"/>
  <c r="AQ176" i="12"/>
  <c r="AT175" i="12"/>
  <c r="AP175" i="12"/>
  <c r="AO176" i="12"/>
  <c r="AK176" i="12"/>
  <c r="AN175" i="12"/>
  <c r="AJ175" i="12"/>
  <c r="AE176" i="12"/>
  <c r="AH175" i="12"/>
  <c r="AD175" i="12"/>
  <c r="X176" i="12"/>
  <c r="U176" i="12"/>
  <c r="Y175" i="12"/>
  <c r="AY175" i="12"/>
  <c r="AT176" i="12"/>
  <c r="AP176" i="12"/>
  <c r="AS175" i="12"/>
  <c r="AN176" i="12"/>
  <c r="AJ176" i="12"/>
  <c r="AM175" i="12"/>
  <c r="AI175" i="12"/>
  <c r="AH176" i="12"/>
  <c r="AD176" i="12"/>
  <c r="AG175" i="12"/>
  <c r="AC175" i="12"/>
  <c r="Y176" i="12"/>
  <c r="V175" i="12"/>
  <c r="Z175" i="12"/>
  <c r="U175" i="12"/>
  <c r="AY176" i="12"/>
  <c r="AX175" i="12"/>
  <c r="AS176" i="12"/>
  <c r="AV175" i="12"/>
  <c r="AR175" i="12"/>
  <c r="AM176" i="12"/>
  <c r="AI176" i="12"/>
  <c r="AL175" i="12"/>
  <c r="AG176" i="12"/>
  <c r="AC176" i="12"/>
  <c r="AF175" i="12"/>
  <c r="AB175" i="12"/>
  <c r="V176" i="12"/>
  <c r="Z176" i="12"/>
  <c r="W175" i="12"/>
  <c r="AA175" i="12"/>
  <c r="AY177" i="12"/>
  <c r="AS177" i="12"/>
  <c r="AM177" i="12"/>
  <c r="AI177" i="12"/>
  <c r="AG177" i="12"/>
  <c r="AC177" i="12"/>
  <c r="V177" i="12"/>
  <c r="Z177" i="12"/>
  <c r="AX177" i="12"/>
  <c r="AV177" i="12"/>
  <c r="AR177" i="12"/>
  <c r="AL177" i="12"/>
  <c r="AF177" i="12"/>
  <c r="AB177" i="12"/>
  <c r="W177" i="12"/>
  <c r="AA177" i="12"/>
  <c r="AW177" i="12"/>
  <c r="AU177" i="12"/>
  <c r="AQ177" i="12"/>
  <c r="AO177" i="12"/>
  <c r="AK177" i="12"/>
  <c r="AE177" i="12"/>
  <c r="X177" i="12"/>
  <c r="U177" i="12"/>
  <c r="AT177" i="12"/>
  <c r="AP177" i="12"/>
  <c r="AN177" i="12"/>
  <c r="AJ177" i="12"/>
  <c r="AH177" i="12"/>
  <c r="AD177" i="12"/>
  <c r="Y177" i="12"/>
  <c r="L47" i="10"/>
  <c r="Z46" i="10"/>
  <c r="BC8" i="11"/>
  <c r="U19" i="11"/>
  <c r="U20" i="11" s="1"/>
  <c r="Z19" i="11"/>
  <c r="Z20" i="11" s="1"/>
  <c r="AF19" i="11"/>
  <c r="AF20" i="11" s="1"/>
  <c r="AK19" i="11"/>
  <c r="AK20" i="11" s="1"/>
  <c r="AP19" i="11"/>
  <c r="AP20" i="11" s="1"/>
  <c r="AV19" i="11"/>
  <c r="AV20" i="11" s="1"/>
  <c r="BC8" i="12"/>
  <c r="V19" i="12"/>
  <c r="V20" i="12" s="1"/>
  <c r="AD19" i="12"/>
  <c r="AD20" i="12" s="1"/>
  <c r="AL19" i="12"/>
  <c r="AL20" i="12" s="1"/>
  <c r="AT19" i="12"/>
  <c r="AT20" i="12" s="1"/>
  <c r="L41" i="10"/>
  <c r="V19" i="11"/>
  <c r="V20" i="11" s="1"/>
  <c r="AB19" i="11"/>
  <c r="AB20" i="11" s="1"/>
  <c r="AG19" i="11"/>
  <c r="AG20" i="11" s="1"/>
  <c r="AL19" i="11"/>
  <c r="AL20" i="11" s="1"/>
  <c r="AR19" i="11"/>
  <c r="AR20" i="11" s="1"/>
  <c r="AO74" i="11"/>
  <c r="AC74" i="11"/>
  <c r="AU73" i="11"/>
  <c r="AI73" i="11"/>
  <c r="W73" i="11"/>
  <c r="AP73" i="11"/>
  <c r="Z73" i="11"/>
  <c r="AV74" i="11"/>
  <c r="AR74" i="11"/>
  <c r="AN74" i="11"/>
  <c r="AJ74" i="11"/>
  <c r="AF74" i="11"/>
  <c r="AB74" i="11"/>
  <c r="W74" i="11"/>
  <c r="AD73" i="11"/>
  <c r="Z74" i="11"/>
  <c r="AY74" i="11"/>
  <c r="AU74" i="11"/>
  <c r="AQ74" i="11"/>
  <c r="AM74" i="11"/>
  <c r="AI74" i="11"/>
  <c r="AE74" i="11"/>
  <c r="AA74" i="11"/>
  <c r="V74" i="11"/>
  <c r="AW73" i="11"/>
  <c r="AS73" i="11"/>
  <c r="AO73" i="11"/>
  <c r="AK73" i="11"/>
  <c r="AG73" i="11"/>
  <c r="AC73" i="11"/>
  <c r="Y73" i="11"/>
  <c r="AT74" i="11"/>
  <c r="AL74" i="11"/>
  <c r="AD74" i="11"/>
  <c r="U74" i="11"/>
  <c r="AR73" i="11"/>
  <c r="AJ73" i="11"/>
  <c r="AB73" i="11"/>
  <c r="AW74" i="11"/>
  <c r="AG74" i="11"/>
  <c r="X74" i="11"/>
  <c r="AQ73" i="11"/>
  <c r="AE73" i="11"/>
  <c r="AX73" i="11"/>
  <c r="AL73" i="11"/>
  <c r="V73" i="11"/>
  <c r="U73" i="11"/>
  <c r="AX74" i="11"/>
  <c r="AP74" i="11"/>
  <c r="AH74" i="11"/>
  <c r="Y74" i="11"/>
  <c r="AV73" i="11"/>
  <c r="AN73" i="11"/>
  <c r="AF73" i="11"/>
  <c r="X73" i="11"/>
  <c r="AS74" i="11"/>
  <c r="AK74" i="11"/>
  <c r="AY73" i="11"/>
  <c r="AM73" i="11"/>
  <c r="AA73" i="11"/>
  <c r="AT73" i="11"/>
  <c r="AH73" i="11"/>
  <c r="X19" i="12"/>
  <c r="X20" i="12" s="1"/>
  <c r="AF19" i="12"/>
  <c r="AF20" i="12" s="1"/>
  <c r="AN19" i="12"/>
  <c r="AN20" i="12" s="1"/>
  <c r="AV19" i="12"/>
  <c r="AV20" i="12"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176" i="12" l="1"/>
  <c r="AZ75" i="11"/>
  <c r="AZ73" i="11"/>
  <c r="AZ74"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L44" i="5" s="1"/>
  <c r="T40" i="5"/>
  <c r="L40" i="5"/>
  <c r="T39" i="5"/>
  <c r="L39" i="5"/>
  <c r="L41" i="5" s="1"/>
  <c r="AY74" i="8" l="1"/>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G32" i="8" l="1"/>
  <c r="AF56" i="8"/>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X19" i="8"/>
  <c r="AX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Z15" i="5" s="1"/>
  <c r="T14" i="5"/>
  <c r="R14" i="5"/>
  <c r="T13" i="5"/>
  <c r="R13" i="5"/>
  <c r="T12" i="5"/>
  <c r="R12" i="5"/>
  <c r="T11" i="5"/>
  <c r="R11" i="5"/>
  <c r="T10" i="5"/>
  <c r="R10" i="5"/>
  <c r="T9" i="5"/>
  <c r="R9" i="5"/>
  <c r="L47"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U74" i="8" s="1"/>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F73" i="8" l="1"/>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<sst xmlns="http://schemas.openxmlformats.org/spreadsheetml/2006/main" count="1819" uniqueCount="257">
  <si>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</si>
  <si>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</si>
  <si>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</si>
  <si>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</si>
  <si>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</si>
  <si>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</si>
  <si>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</si>
  <si>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</si>
  <si>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</si>
  <si>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</si>
  <si>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</si>
  <si>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</si>
  <si>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</si>
  <si>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</si>
  <si>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</si>
  <si>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</si>
  <si>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</si>
  <si>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</si>
  <si>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</si>
  <si>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</si>
  <si>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</si>
  <si>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</si>
  <si>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</si>
  <si>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</si>
  <si>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</si>
  <si>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</si>
  <si>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</si>
  <si>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</si>
  <si>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</si>
  <si>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</si>
  <si>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</si>
  <si>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</si>
  <si>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</si>
  <si>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</si>
  <si>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</si>
  <si>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</si>
  <si>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</si>
  <si>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</si>
  <si>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</si>
  <si>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</si>
  <si>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</si>
  <si>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</si>
  <si>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</si>
  <si>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</si>
  <si>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</si>
  <si>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</si>
  <si>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</si>
  <si>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</si>
  <si>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</si>
  <si>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</si>
  <si>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</si>
  <si>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</si>
  <si>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</si>
  <si>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</si>
  <si>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</si>
  <si>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</si>
  <si>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</si>
  <si>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</si>
  <si>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</si>
  <si>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</si>
  <si>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</si>
  <si>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</si>
  <si>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</si>
  <si>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</si>
  <si>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</si>
  <si>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</si>
  <si>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</si>
  <si>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</si>
  <si>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</si>
  <si>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</si>
  <si>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</si>
  <si>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</si>
  <si>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</si>
  <si>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</si>
  <si>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</si>
  <si>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</si>
  <si>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</si>
  <si>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</si>
  <si>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</si>
  <si>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</si>
  <si>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</si>
  <si>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</si>
  <si>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</si>
  <si>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</si>
  <si>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</si>
  <si>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</si>
  <si>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</si>
  <si>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</si>
  <si>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</si>
  <si>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</si>
  <si>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</si>
  <si>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</si>
  <si>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</si>
  <si>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</si>
  <si>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</si>
  <si>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</si>
  <si>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</si>
  <si>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</si>
  <si>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</si>
  <si>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</si>
  <si>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</si>
  <si>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</si>
  <si>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</si>
  <si>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</si>
  <si>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</si>
  <si>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</si>
  <si>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</si>
  <si>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</si>
  <si>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</si>
  <si>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</si>
  <si>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</si>
  <si>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</si>
  <si>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</si>
  <si>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</si>
  <si>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</si>
  <si>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</si>
  <si>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</si>
  <si>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</si>
  <si>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</si>
  <si>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</si>
  <si>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</si>
  <si>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</si>
  <si>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</si>
  <si>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</si>
  <si>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</si>
  <si>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</si>
  <si>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</si>
  <si>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</si>
  <si>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</si>
  <si>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</si>
  <si>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</si>
  <si>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</si>
  <si>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</si>
  <si>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</si>
  <si>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</si>
  <si>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</si>
  <si>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</si>
  <si>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</si>
  <si>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</si>
  <si>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</si>
  <si>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</si>
  <si>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</si>
  <si>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</si>
  <si>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</si>
  <si>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</si>
  <si>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</si>
  <si>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</si>
  <si>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</si>
  <si>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</si>
  <si>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</si>
  <si>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</si>
  <si>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</si>
  <si>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</si>
  <si>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</si>
  <si>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</si>
  <si>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</si>
  <si>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</si>
  <si>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</si>
  <si>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</si>
  <si>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</si>
  <si>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</si>
  <si>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</si>
  <si>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</si>
  <si>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</si>
  <si>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</si>
  <si>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</si>
  <si>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</si>
  <si>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</si>
  <si>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</si>
  <si>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</si>
  <si>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</si>
  <si>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</si>
  <si>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</si>
  <si>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</si>
  <si>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</si>
  <si>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</si>
  <si>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</si>
  <si>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</si>
  <si>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</si>
  <si>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</si>
  <si>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</si>
  <si>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</si>
  <si>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</si>
  <si>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</si>
  <si>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</si>
  <si>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</si>
  <si>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</si>
  <si>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</si>
  <si>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</si>
  <si>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</si>
  <si>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</si>
  <si>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</si>
  <si>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</si>
  <si>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</si>
  <si>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</si>
  <si>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</si>
  <si>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</si>
  <si>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</si>
  <si>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</si>
  <si>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</si>
  <si>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</si>
  <si>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</si>
  <si>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</si>
  <si>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</si>
  <si>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</si>
  <si>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</si>
  <si>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</si>
  <si>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</si>
  <si>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</si>
  <si>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</si>
  <si>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</si>
  <si>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</si>
  <si>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</si>
  <si>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</si>
  <si>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</si>
  <si>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</si>
  <si>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</si>
  <si>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</si>
  <si>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</si>
  <si>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</si>
  <si>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</si>
  <si>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</si>
  <si>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</si>
  <si>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</si>
  <si>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</si>
  <si>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</si>
  <si>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</si>
  <si>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</si>
  <si>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</si>
  <si>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</si>
  <si>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</si>
  <si>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</si>
  <si>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</si>
  <si>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</si>
  <si>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</si>
  <si>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</si>
  <si>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</si>
  <si>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</si>
  <si>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</si>
  <si>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</si>
  <si>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</si>
  <si>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</si>
  <si>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</si>
  <si>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</si>
  <si>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</si>
  <si>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</si>
  <si>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</si>
  <si>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</si>
  <si>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</si>
  <si>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</si>
  <si>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</si>
  <si>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</si>
  <si>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</si>
  <si>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</si>
  <si>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</si>
  <si>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（様式1）</t>
    <rPh sb="1" eb="3">
      <t>ヨウシキ</t>
    </rPh>
    <phoneticPr fontId="3"/>
  </si>
  <si>
    <t>グループホーム桜ケ岡・そら （ 事業開始日　平成25年3月31日）</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</si>
</sst>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7">
    <pageSetUpPr fitToPage="1"/>
  </sheetPr>
  <dimension ref="A1:BM137"/>
  <sheetViews>
    <sheetView showGridLines="0" view="pageBreakPreview" zoomScale="55" zoomScaleNormal="55" zoomScaleSheetLayoutView="55" workbookViewId="0">
      <selection activeCell="C2" sqref="C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xr:uid="{00000000-0002-0000-0000-000000000000}">
      <formula1>"４週,暦月"</formula1>
    </dataValidation>
    <dataValidation type="decimal" allowBlank="1" showInputMessage="1" showErrorMessage="1" error="入力可能範囲　32～40" sqref="AY6:AZ6" xr:uid="{00000000-0002-0000-0000-000001000000}">
      <formula1>32</formula1>
      <formula2>40</formula2>
    </dataValidation>
    <dataValidation type="list" allowBlank="1" showInputMessage="1" showErrorMessage="1" sqref="AD3:AD4" xr:uid="{00000000-0002-0000-0000-000002000000}">
      <formula1>#REF!</formula1>
    </dataValidation>
    <dataValidation type="list" allowBlank="1" showInputMessage="1" showErrorMessage="1" sqref="BC4:BF4" xr:uid="{00000000-0002-0000-0000-000003000000}">
      <formula1>"予定,実績,予定・実績"</formula1>
    </dataValidation>
    <dataValidation type="list" allowBlank="1" showInputMessage="1" showErrorMessage="1" sqref="U24:AY24 U27:AY27 U30:AY30 U33:AY33 U36:AY36 U39:AY39 U42:AY42 U45:AY45 U48:AY48 U51:AY51 U54:AY54 U57:AY57 U60:AY60 U63:AY63 U66:AY66 U21:AY21" xr:uid="{00000000-0002-0000-0000-000004000000}">
      <formula1>【記載例】シフト記号</formula1>
    </dataValidation>
    <dataValidation type="list" allowBlank="1" showInputMessage="1" sqref="C21:E68" xr:uid="{00000000-0002-0000-0000-000005000000}">
      <formula1>職種</formula1>
    </dataValidation>
    <dataValidation type="list" allowBlank="1" showInputMessage="1" sqref="H21:H68" xr:uid="{00000000-0002-0000-0000-000006000000}">
      <formula1>"A, B, C, D"</formula1>
    </dataValidation>
    <dataValidation type="list" errorStyle="warning" allowBlank="1" showInputMessage="1" error="リストにない場合のみ、入力してください。" sqref="I21:L68" xr:uid="{00000000-0002-0000-0000-000007000000}">
      <formula1>INDIRECT(C21)</formula1>
    </dataValidation>
    <dataValidation allowBlank="1" showInputMessage="1" showErrorMessage="1" error="入力可能範囲　32～40" sqref="BC10" xr:uid="{00000000-0002-0000-00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9000000}">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B1:AB52"/>
  <sheetViews>
    <sheetView zoomScale="75" zoomScaleNormal="75" workbookViewId="0">
      <selection activeCell="V18" sqref="V18"/>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2" fitToHeight="0" orientation="landscape" r:id="rId1"/>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M239"/>
  <sheetViews>
    <sheetView showGridLines="0" view="pageBreakPreview" zoomScale="55" zoomScaleNormal="55" zoomScaleSheetLayoutView="55" workbookViewId="0">
      <selection activeCell="B1" sqref="B1"/>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xr:uid="{00000000-0002-0000-0200-000000000000}">
      <formula1>"４週,暦月"</formula1>
    </dataValidation>
    <dataValidation type="decimal" allowBlank="1" showInputMessage="1" showErrorMessage="1" error="入力可能範囲　32～40" sqref="AY6:AZ6" xr:uid="{00000000-0002-0000-0200-000001000000}">
      <formula1>32</formula1>
      <formula2>40</formula2>
    </dataValidation>
    <dataValidation type="list" allowBlank="1" showInputMessage="1" showErrorMessage="1" sqref="AD3:AD4" xr:uid="{00000000-0002-0000-0200-000002000000}">
      <formula1>#REF!</formula1>
    </dataValidation>
    <dataValidation type="list" allowBlank="1" showInputMessage="1" showErrorMessage="1" sqref="BC4:BF4" xr:uid="{00000000-0002-0000-0200-000003000000}">
      <formula1>"予定,実績,予定・実績"</formula1>
    </dataValidation>
    <dataValidation type="list" allowBlank="1" showInputMessage="1" sqref="C21:E170" xr:uid="{00000000-0002-0000-0200-000004000000}">
      <formula1>職種</formula1>
    </dataValidation>
    <dataValidation type="list" allowBlank="1" showInputMessage="1" sqref="H21:H170" xr:uid="{00000000-0002-0000-0200-000005000000}">
      <formula1>"A, B, C, D"</formula1>
    </dataValidation>
    <dataValidation type="list" errorStyle="warning" allowBlank="1" showInputMessage="1" error="リストにない場合のみ、入力してください。" sqref="I21:L170" xr:uid="{00000000-0002-0000-0200-00000600000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xr:uid="{00000000-0002-0000-0200-000007000000}">
      <formula1>シフト記号表</formula1>
    </dataValidation>
    <dataValidation allowBlank="1" showInputMessage="1" showErrorMessage="1" error="入力可能範囲　32～40" sqref="BC10" xr:uid="{00000000-0002-0000-0200-000008000000}"/>
  </dataValidations>
  <printOptions horizontalCentered="1"/>
  <pageMargins left="0.15748031496062992" right="0.15748031496062992" top="0.43307086614173229" bottom="0.55118110236220474" header="0.15748031496062992" footer="0.15748031496062992"/>
  <pageSetup paperSize="9" scale="40" fitToHeight="0" orientation="landscape" r:id="rId1"/>
  <headerFooter>
    <oddFooter>&amp;R&amp;16&amp;P/&amp;N</oddFooter>
  </headerFooter>
  <rowBreaks count="1" manualBreakCount="1">
    <brk id="179"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200-000009000000}">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BM137"/>
  <sheetViews>
    <sheetView showGridLines="0" view="pageBreakPreview" zoomScale="75" zoomScaleNormal="55" zoomScaleSheetLayoutView="75" workbookViewId="0">
      <selection activeCell="C2" sqref="C2"/>
    </sheetView>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3</v>
      </c>
      <c r="AB2" s="377"/>
      <c r="AC2" s="112" t="s">
        <v>28</v>
      </c>
      <c r="AD2" s="378">
        <f>IF(AA2=0,"",YEAR(DATE(2018+AA2,1,1)))</f>
        <v>2021</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5</v>
      </c>
      <c r="V19" s="127">
        <f>WEEKDAY(DATE($AD$2,$AH$2,2))</f>
        <v>6</v>
      </c>
      <c r="W19" s="127">
        <f>WEEKDAY(DATE($AD$2,$AH$2,3))</f>
        <v>7</v>
      </c>
      <c r="X19" s="127">
        <f>WEEKDAY(DATE($AD$2,$AH$2,4))</f>
        <v>1</v>
      </c>
      <c r="Y19" s="127">
        <f>WEEKDAY(DATE($AD$2,$AH$2,5))</f>
        <v>2</v>
      </c>
      <c r="Z19" s="127">
        <f>WEEKDAY(DATE($AD$2,$AH$2,6))</f>
        <v>3</v>
      </c>
      <c r="AA19" s="128">
        <f>WEEKDAY(DATE($AD$2,$AH$2,7))</f>
        <v>4</v>
      </c>
      <c r="AB19" s="129">
        <f>WEEKDAY(DATE($AD$2,$AH$2,8))</f>
        <v>5</v>
      </c>
      <c r="AC19" s="127">
        <f>WEEKDAY(DATE($AD$2,$AH$2,9))</f>
        <v>6</v>
      </c>
      <c r="AD19" s="127">
        <f>WEEKDAY(DATE($AD$2,$AH$2,10))</f>
        <v>7</v>
      </c>
      <c r="AE19" s="127">
        <f>WEEKDAY(DATE($AD$2,$AH$2,11))</f>
        <v>1</v>
      </c>
      <c r="AF19" s="127">
        <f>WEEKDAY(DATE($AD$2,$AH$2,12))</f>
        <v>2</v>
      </c>
      <c r="AG19" s="127">
        <f>WEEKDAY(DATE($AD$2,$AH$2,13))</f>
        <v>3</v>
      </c>
      <c r="AH19" s="128">
        <f>WEEKDAY(DATE($AD$2,$AH$2,14))</f>
        <v>4</v>
      </c>
      <c r="AI19" s="129">
        <f>WEEKDAY(DATE($AD$2,$AH$2,15))</f>
        <v>5</v>
      </c>
      <c r="AJ19" s="127">
        <f>WEEKDAY(DATE($AD$2,$AH$2,16))</f>
        <v>6</v>
      </c>
      <c r="AK19" s="127">
        <f>WEEKDAY(DATE($AD$2,$AH$2,17))</f>
        <v>7</v>
      </c>
      <c r="AL19" s="127">
        <f>WEEKDAY(DATE($AD$2,$AH$2,18))</f>
        <v>1</v>
      </c>
      <c r="AM19" s="127">
        <f>WEEKDAY(DATE($AD$2,$AH$2,19))</f>
        <v>2</v>
      </c>
      <c r="AN19" s="127">
        <f>WEEKDAY(DATE($AD$2,$AH$2,20))</f>
        <v>3</v>
      </c>
      <c r="AO19" s="128">
        <f>WEEKDAY(DATE($AD$2,$AH$2,21))</f>
        <v>4</v>
      </c>
      <c r="AP19" s="129">
        <f>WEEKDAY(DATE($AD$2,$AH$2,22))</f>
        <v>5</v>
      </c>
      <c r="AQ19" s="127">
        <f>WEEKDAY(DATE($AD$2,$AH$2,23))</f>
        <v>6</v>
      </c>
      <c r="AR19" s="127">
        <f>WEEKDAY(DATE($AD$2,$AH$2,24))</f>
        <v>7</v>
      </c>
      <c r="AS19" s="127">
        <f>WEEKDAY(DATE($AD$2,$AH$2,25))</f>
        <v>1</v>
      </c>
      <c r="AT19" s="127">
        <f>WEEKDAY(DATE($AD$2,$AH$2,26))</f>
        <v>2</v>
      </c>
      <c r="AU19" s="127">
        <f>WEEKDAY(DATE($AD$2,$AH$2,27))</f>
        <v>3</v>
      </c>
      <c r="AV19" s="128">
        <f>WEEKDAY(DATE($AD$2,$AH$2,28))</f>
        <v>4</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木</v>
      </c>
      <c r="V20" s="134" t="str">
        <f t="shared" ref="V20:AV20" si="0">IF(V19=1,"日",IF(V19=2,"月",IF(V19=3,"火",IF(V19=4,"水",IF(V19=5,"木",IF(V19=6,"金","土"))))))</f>
        <v>金</v>
      </c>
      <c r="W20" s="134" t="str">
        <f t="shared" si="0"/>
        <v>土</v>
      </c>
      <c r="X20" s="134" t="str">
        <f t="shared" si="0"/>
        <v>日</v>
      </c>
      <c r="Y20" s="134" t="str">
        <f t="shared" si="0"/>
        <v>月</v>
      </c>
      <c r="Z20" s="134" t="str">
        <f t="shared" si="0"/>
        <v>火</v>
      </c>
      <c r="AA20" s="135" t="str">
        <f t="shared" si="0"/>
        <v>水</v>
      </c>
      <c r="AB20" s="136" t="str">
        <f>IF(AB19=1,"日",IF(AB19=2,"月",IF(AB19=3,"火",IF(AB19=4,"水",IF(AB19=5,"木",IF(AB19=6,"金","土"))))))</f>
        <v>木</v>
      </c>
      <c r="AC20" s="134" t="str">
        <f t="shared" si="0"/>
        <v>金</v>
      </c>
      <c r="AD20" s="134" t="str">
        <f t="shared" si="0"/>
        <v>土</v>
      </c>
      <c r="AE20" s="134" t="str">
        <f t="shared" si="0"/>
        <v>日</v>
      </c>
      <c r="AF20" s="134" t="str">
        <f t="shared" si="0"/>
        <v>月</v>
      </c>
      <c r="AG20" s="134" t="str">
        <f t="shared" si="0"/>
        <v>火</v>
      </c>
      <c r="AH20" s="135" t="str">
        <f t="shared" si="0"/>
        <v>水</v>
      </c>
      <c r="AI20" s="136" t="str">
        <f>IF(AI19=1,"日",IF(AI19=2,"月",IF(AI19=3,"火",IF(AI19=4,"水",IF(AI19=5,"木",IF(AI19=6,"金","土"))))))</f>
        <v>木</v>
      </c>
      <c r="AJ20" s="134" t="str">
        <f t="shared" si="0"/>
        <v>金</v>
      </c>
      <c r="AK20" s="134" t="str">
        <f t="shared" si="0"/>
        <v>土</v>
      </c>
      <c r="AL20" s="134" t="str">
        <f t="shared" si="0"/>
        <v>日</v>
      </c>
      <c r="AM20" s="134" t="str">
        <f t="shared" si="0"/>
        <v>月</v>
      </c>
      <c r="AN20" s="134" t="str">
        <f t="shared" si="0"/>
        <v>火</v>
      </c>
      <c r="AO20" s="135" t="str">
        <f t="shared" si="0"/>
        <v>水</v>
      </c>
      <c r="AP20" s="136" t="str">
        <f>IF(AP19=1,"日",IF(AP19=2,"月",IF(AP19=3,"火",IF(AP19=4,"水",IF(AP19=5,"木",IF(AP19=6,"金","土"))))))</f>
        <v>木</v>
      </c>
      <c r="AQ20" s="134" t="str">
        <f t="shared" si="0"/>
        <v>金</v>
      </c>
      <c r="AR20" s="134" t="str">
        <f t="shared" si="0"/>
        <v>土</v>
      </c>
      <c r="AS20" s="134" t="str">
        <f t="shared" si="0"/>
        <v>日</v>
      </c>
      <c r="AT20" s="134" t="str">
        <f t="shared" si="0"/>
        <v>月</v>
      </c>
      <c r="AU20" s="134" t="str">
        <f t="shared" si="0"/>
        <v>火</v>
      </c>
      <c r="AV20" s="135" t="str">
        <f t="shared" si="0"/>
        <v>水</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xr:uid="{00000000-0002-0000-0300-000000000000}">
      <formula1>"予定,実績,予定・実績"</formula1>
    </dataValidation>
    <dataValidation type="list" allowBlank="1" showInputMessage="1" showErrorMessage="1" sqref="AD3:AD4" xr:uid="{00000000-0002-0000-0300-000001000000}">
      <formula1>#REF!</formula1>
    </dataValidation>
    <dataValidation type="decimal" allowBlank="1" showInputMessage="1" showErrorMessage="1" error="入力可能範囲　32～40" sqref="AY6:AZ6" xr:uid="{00000000-0002-0000-0300-000002000000}">
      <formula1>32</formula1>
      <formula2>40</formula2>
    </dataValidation>
    <dataValidation type="list" allowBlank="1" showInputMessage="1" showErrorMessage="1" sqref="BC3:BF3" xr:uid="{00000000-0002-0000-0300-000003000000}">
      <formula1>"４週,暦月"</formula1>
    </dataValidation>
    <dataValidation type="list" allowBlank="1" showInputMessage="1" sqref="C21:E68" xr:uid="{00000000-0002-0000-0300-000004000000}">
      <formula1>職種</formula1>
    </dataValidation>
    <dataValidation type="list" allowBlank="1" showInputMessage="1" sqref="H21:H68" xr:uid="{00000000-0002-0000-0300-000005000000}">
      <formula1>"A, B, C, D"</formula1>
    </dataValidation>
    <dataValidation type="list" errorStyle="warning" allowBlank="1" showInputMessage="1" error="リストにない場合のみ、入力してください。" sqref="I21:L68" xr:uid="{00000000-0002-0000-0300-000006000000}">
      <formula1>INDIRECT(C21)</formula1>
    </dataValidation>
    <dataValidation type="list" allowBlank="1" showInputMessage="1" sqref="U21:AY21 U24:AY24 U27:AY27 U30:AY30 U33:AY33 U36:AY36 U39:AY39 U42:AY42 U45:AY45 U48:AY48 U51:AY51 U54:AY54 U57:AY57 U60:AY60 U63:AY63 U66:AY66" xr:uid="{00000000-0002-0000-0300-000007000000}">
      <formula1>シフト記号表</formula1>
    </dataValidation>
    <dataValidation allowBlank="1" showInputMessage="1" showErrorMessage="1" error="入力可能範囲　32～40" sqref="BC10" xr:uid="{00000000-0002-0000-0300-000008000000}"/>
  </dataValidations>
  <printOptions horizontalCentered="1"/>
  <pageMargins left="0.15748031496062992" right="0.15748031496062992" top="0.39370078740157483" bottom="0.15748031496062992" header="0.15748031496062992" footer="0.15748031496062992"/>
  <pageSetup paperSize="9" scale="40" fitToHeight="0" orientation="landscape" r:id="rId1"/>
  <rowBreaks count="1" manualBreakCount="1">
    <brk id="77" max="16383" man="1"/>
  </rowBreaks>
  <extLst>
    <ext xmlns:x14="http://schemas.microsoft.com/office/spreadsheetml/2009/9/main" uri="{CCE6A557-97BC-4b89-ADB6-D9C93CAAB3DF}">
      <x14:dataValidations xmlns:xm="http://schemas.microsoft.com/office/excel/2006/main" count="1">
        <x14:dataValidation type="list" allowBlank="1" showInputMessage="1" xr:uid="{00000000-0002-0000-0300-000009000000}">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AB52"/>
  <sheetViews>
    <sheetView zoomScale="75" zoomScaleNormal="75" workbookViewId="0">
      <selection activeCell="P7" sqref="P7"/>
    </sheetView>
  </sheetViews>
  <sheetFormatPr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sheet="1"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r:id="rId1"/>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pageSetUpPr fitToPage="1"/>
  </sheetPr>
  <dimension ref="B1:BS116"/>
  <sheetViews>
    <sheetView workbookViewId="0">
      <selection activeCell="B13" sqref="B13"/>
    </sheetView>
  </sheetViews>
  <sheetFormatPr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t="s">
        <v>256</v>
      </c>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5"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4">
    <pageSetUpPr fitToPage="1"/>
  </sheetPr>
  <dimension ref="B1:L45"/>
  <sheetViews>
    <sheetView tabSelected="1" zoomScale="70" zoomScaleNormal="70" workbookViewId="0">
      <selection activeCell="D39" sqref="D39"/>
    </sheetView>
  </sheetViews>
  <sheetFormatPr defaultRowHeight="25.5" x14ac:dyDescent="0.4"/>
  <cols>
    <col min="1" max="1" width="1.875" style="180" customWidth="1"/>
    <col min="2" max="2" width="11.5" style="180" customWidth="1"/>
    <col min="3" max="3" width="26.125" style="180" customWidth="1"/>
    <col min="4" max="4" width="21.875" style="180" customWidth="1"/>
    <col min="5" max="5" width="26" style="180" customWidth="1"/>
    <col min="6" max="6" width="40.5" style="180" customWidth="1"/>
    <col min="7" max="7" width="40.625" style="180" customWidth="1"/>
    <col min="8" max="8" width="16.75" style="180" customWidth="1"/>
    <col min="9" max="9" width="21.5" style="180" customWidth="1"/>
    <col min="10" max="10" width="22.375" style="180" customWidth="1"/>
    <col min="11" max="11" width="20.25" style="180" customWidth="1"/>
    <col min="12" max="12" width="13.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pageSetup paperSize="9" scale="4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佐藤 由起江</cp:lastModifiedBy>
  <cp:lastPrinted>2022-03-25T05:59:18Z</cp:lastPrinted>
  <dcterms:created xsi:type="dcterms:W3CDTF">2020-01-28T01:12:50Z</dcterms:created>
  <dcterms:modified xsi:type="dcterms:W3CDTF">2022-03-25T06:00:21Z</dcterms:modified>
</cp:coreProperties>
</file>