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K0filemain1\共有\30上下水道部\02経営企画課\01経営企画担当\00_経営企画全般\経営比較分析表\R1\"/>
    </mc:Choice>
  </mc:AlternateContent>
  <xr:revisionPtr revIDLastSave="0" documentId="13_ncr:1_{E087BD06-22B0-4906-9E32-38A15F43E0C7}" xr6:coauthVersionLast="36" xr6:coauthVersionMax="36" xr10:uidLastSave="{00000000-0000-0000-0000-000000000000}"/>
  <workbookProtection workbookAlgorithmName="SHA-512" workbookHashValue="rSd4juzm6UH8O2+cGRJKBFHhaX4PY4kxM8BOcjBzEAkBOtHLc6jrV83xQH7E57OPrg3COrLHKg8z2eB4yG1djw==" workbookSaltValue="NF9GKoyczxzcJHqAqFeD6w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AD10" i="4" s="1"/>
  <c r="Q6" i="5"/>
  <c r="P6" i="5"/>
  <c r="O6" i="5"/>
  <c r="I10" i="4" s="1"/>
  <c r="N6" i="5"/>
  <c r="B10" i="4" s="1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I85" i="4"/>
  <c r="H85" i="4"/>
  <c r="G85" i="4"/>
  <c r="BB10" i="4"/>
  <c r="W10" i="4"/>
  <c r="P10" i="4"/>
  <c r="BB8" i="4"/>
  <c r="AT8" i="4"/>
  <c r="AD8" i="4"/>
  <c r="W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<sst xmlns="http://schemas.openxmlformats.org/spreadsheetml/2006/main" count="223" uniqueCount="111">
  <si>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</si>
  <si>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</si>
  <si>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</si>
  <si>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</si>
  <si>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</si>
  <si>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</si>
  <si>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</si>
  <si>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</si>
  <si>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</si>
  <si>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</si>
  <si>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</si>
  <si>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</si>
  <si>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</si>
  <si>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</si>
  <si>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</si>
  <si>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</si>
  <si>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</si>
  <si>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</si>
  <si>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</si>
  <si>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</si>
  <si>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</si>
  <si>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</si>
  <si>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</si>
  <si>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</si>
  <si>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</si>
  <si>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</si>
  <si>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</si>
  <si>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</si>
  <si>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</si>
  <si>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</si>
  <si>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</si>
  <si>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</si>
  <si>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</si>
  <si>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</si>
  <si>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</si>
  <si>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</si>
  <si>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</si>
  <si>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</si>
  <si>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</si>
  <si>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</si>
  <si>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</si>
  <si>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</si>
  <si>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</si>
  <si>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</si>
  <si>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</si>
  <si>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</si>
  <si>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</si>
  <si>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</si>
  <si>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</si>
  <si>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</si>
  <si>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</si>
  <si>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</si>
  <si>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</si>
  <si>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</si>
  <si>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</si>
  <si>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</si>
  <si>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</si>
  <si>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</si>
  <si>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</si>
  <si>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</si>
  <si>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</si>
  <si>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</si>
  <si>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</si>
  <si>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</si>
  <si>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</si>
  <si>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</si>
  <si>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</si>
  <si>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</si>
  <si>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</si>
  <si>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</si>
  <si>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</si>
  <si>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</si>
  <si>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</si>
  <si>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</si>
  <si>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</si>
  <si>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</si>
  <si>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</si>
  <si>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</si>
  <si>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</si>
  <si>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</si>
  <si>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</si>
  <si>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</si>
  <si>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</si>
  <si>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</si>
  <si>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</si>
  <si>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</si>
  <si>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</si>
  <si>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</si>
  <si>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</si>
  <si>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</si>
  <si>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</si>
  <si>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</si>
  <si>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</si>
  <si>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</si>
  <si>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</si>
  <si>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</si>
  <si>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釧路市</t>
  </si>
  <si>
    <t>法適用</t>
  </si>
  <si>
    <t>下水道事業</t>
  </si>
  <si>
    <t>特定環境保全公共下水道</t>
  </si>
  <si>
    <t>D1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</si>
  <si>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</si>
  <si>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</si>
  <si>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</si>
  <si>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</si>
  <si>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</si>
  <si>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</si>
  <si>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</si>
  <si>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①有形固定資産減価償却率
　平均値を上回っており、保有資産の更新が類似団体よりも進んでいない状況である。
②管渠老朽化率
　法定耐用年数を超えた管渠がないため0％となっている。
③管渠改善率
　法定耐用年数を超えた管渠がないため0％となっている。</t>
    <phoneticPr fontId="4"/>
  </si>
  <si>
    <t>１．経営の健全性・効率性について
　経常収支は黒字を確保できる見込みであり、安定した経営状況と言える。経費回収率が100％に達していないため、不足分には一般会計からの繰入金が充てられている状況であり、引き続き経営の健全性・効率性を高めていく必要がある。
２．老朽化の状況について
　施設の老朽化は進んでいないが、保有資産の状況を適切に管理し、中長期的な更新計画を策定する予定である。</t>
    <phoneticPr fontId="4"/>
  </si>
  <si>
    <t>①経常収支比率
　平均値及び100％を上回っており、経常収支が黒字であることを表している。
②累積欠損金比率
　累積欠損金は発生していない。
③流動比率
　平均値を下回っており、流動負債が流動資産を大きく上回っていることを表している。
④企業債残高対事業規模比率
　平均値を上回っている。今後も企業債残高の減少により、数値の低下は続いていく見込みである。
⑤経費回収率
　平均値を下回っており100％に達していないため、費用を使用料で賄えていない状態にある。
⑥汚水処理原価
　平均値を上回っている。有収水量の減などにより増加した。
⑦施設利用率
　平均値は上回っており、類似団体に比べて施設の利用状況が高い状況にある。
⑧水洗化率
　上昇傾向にあるものの、平均値を下回っているため、引き続き水洗化率向上の取組が必要である。</t>
    <rPh sb="255" eb="257">
      <t>ユウシュウ</t>
    </rPh>
    <rPh sb="257" eb="259">
      <t>スイリョウ</t>
    </rPh>
    <rPh sb="260" eb="261">
      <t>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</si>
</sst>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E-43CF-9199-C31820000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0.04</c:v>
                </c:pt>
                <c:pt idx="3">
                  <c:v>0.15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5E-43CF-9199-C31820000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52.05</c:v>
                </c:pt>
                <c:pt idx="1">
                  <c:v>51.72</c:v>
                </c:pt>
                <c:pt idx="2">
                  <c:v>50.34</c:v>
                </c:pt>
                <c:pt idx="3">
                  <c:v>50.89</c:v>
                </c:pt>
                <c:pt idx="4">
                  <c:v>48.43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8-40EE-A606-81F0A8F10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43.58</c:v>
                </c:pt>
                <c:pt idx="1">
                  <c:v>41.35</c:v>
                </c:pt>
                <c:pt idx="2">
                  <c:v>43.18</c:v>
                </c:pt>
                <c:pt idx="3">
                  <c:v>42.38</c:v>
                </c:pt>
                <c:pt idx="4">
                  <c:v>46.17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8-40EE-A606-81F0A8F10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82.34</c:v>
                </c:pt>
                <c:pt idx="1">
                  <c:v>83.21</c:v>
                </c:pt>
                <c:pt idx="2">
                  <c:v>84.06</c:v>
                </c:pt>
                <c:pt idx="3">
                  <c:v>83.47</c:v>
                </c:pt>
                <c:pt idx="4">
                  <c:v>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E8-46E1-82F3-054CEBDB7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82.35</c:v>
                </c:pt>
                <c:pt idx="1">
                  <c:v>82.9</c:v>
                </c:pt>
                <c:pt idx="2">
                  <c:v>86.43</c:v>
                </c:pt>
                <c:pt idx="3">
                  <c:v>87.01</c:v>
                </c:pt>
                <c:pt idx="4">
                  <c:v>87.84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E8-46E1-82F3-054CEBDB7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114.99</c:v>
                </c:pt>
                <c:pt idx="1">
                  <c:v>122.46</c:v>
                </c:pt>
                <c:pt idx="2">
                  <c:v>117.37</c:v>
                </c:pt>
                <c:pt idx="3">
                  <c:v>114.02</c:v>
                </c:pt>
                <c:pt idx="4">
                  <c:v>114.91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D1-4686-BA5E-D2D132E64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101.24</c:v>
                </c:pt>
                <c:pt idx="1">
                  <c:v>100.94</c:v>
                </c:pt>
                <c:pt idx="2">
                  <c:v>101.17</c:v>
                </c:pt>
                <c:pt idx="3">
                  <c:v>103.61</c:v>
                </c:pt>
                <c:pt idx="4">
                  <c:v>102.95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D1-4686-BA5E-D2D132E64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40.909999999999997</c:v>
                </c:pt>
                <c:pt idx="1">
                  <c:v>41.92</c:v>
                </c:pt>
                <c:pt idx="2">
                  <c:v>43.68</c:v>
                </c:pt>
                <c:pt idx="3">
                  <c:v>45.13</c:v>
                </c:pt>
                <c:pt idx="4">
                  <c:v>47.1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7-4EB3-A938-3189F93C7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22.34</c:v>
                </c:pt>
                <c:pt idx="1">
                  <c:v>22.79</c:v>
                </c:pt>
                <c:pt idx="2">
                  <c:v>28.48</c:v>
                </c:pt>
                <c:pt idx="3">
                  <c:v>28.59</c:v>
                </c:pt>
                <c:pt idx="4">
                  <c:v>26.56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77-4EB3-A938-3189F93C7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9-4D5B-A4E6-D319EFCE4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0.04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69-4D5B-A4E6-D319EFCE4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2-45C9-A0EB-DE8A86C76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184.13</c:v>
                </c:pt>
                <c:pt idx="1">
                  <c:v>101.85</c:v>
                </c:pt>
                <c:pt idx="2">
                  <c:v>68.930000000000007</c:v>
                </c:pt>
                <c:pt idx="3">
                  <c:v>80.63</c:v>
                </c:pt>
                <c:pt idx="4">
                  <c:v>27.02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12-45C9-A0EB-DE8A86C76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33.36</c:v>
                </c:pt>
                <c:pt idx="1">
                  <c:v>16.61</c:v>
                </c:pt>
                <c:pt idx="2">
                  <c:v>16.03</c:v>
                </c:pt>
                <c:pt idx="3">
                  <c:v>50.24</c:v>
                </c:pt>
                <c:pt idx="4">
                  <c:v>36.67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6-44AE-AEFF-CDDD47174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63.22</c:v>
                </c:pt>
                <c:pt idx="1">
                  <c:v>49.07</c:v>
                </c:pt>
                <c:pt idx="2">
                  <c:v>70.42</c:v>
                </c:pt>
                <c:pt idx="3">
                  <c:v>70.92</c:v>
                </c:pt>
                <c:pt idx="4">
                  <c:v>60.67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D6-44AE-AEFF-CDDD47174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2016.47</c:v>
                </c:pt>
                <c:pt idx="1">
                  <c:v>1795.22</c:v>
                </c:pt>
                <c:pt idx="2">
                  <c:v>1640.9</c:v>
                </c:pt>
                <c:pt idx="3">
                  <c:v>1527.55</c:v>
                </c:pt>
                <c:pt idx="4">
                  <c:v>1561.04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4-47FB-878D-2308EA9B5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1436</c:v>
                </c:pt>
                <c:pt idx="1">
                  <c:v>1434.89</c:v>
                </c:pt>
                <c:pt idx="2">
                  <c:v>1467.94</c:v>
                </c:pt>
                <c:pt idx="3">
                  <c:v>1144.94</c:v>
                </c:pt>
                <c:pt idx="4">
                  <c:v>1252.71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4-47FB-878D-2308EA9B5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82.66</c:v>
                </c:pt>
                <c:pt idx="1">
                  <c:v>88.99</c:v>
                </c:pt>
                <c:pt idx="2">
                  <c:v>81.599999999999994</c:v>
                </c:pt>
                <c:pt idx="3">
                  <c:v>72.64</c:v>
                </c:pt>
                <c:pt idx="4">
                  <c:v>66.53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1-4FAC-BECA-3662F1EBE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66.56</c:v>
                </c:pt>
                <c:pt idx="1">
                  <c:v>66.22</c:v>
                </c:pt>
                <c:pt idx="2">
                  <c:v>83.3</c:v>
                </c:pt>
                <c:pt idx="3">
                  <c:v>88.16</c:v>
                </c:pt>
                <c:pt idx="4">
                  <c:v>87.03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C1-4FAC-BECA-3662F1EBE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284.47000000000003</c:v>
                </c:pt>
                <c:pt idx="1">
                  <c:v>264.86</c:v>
                </c:pt>
                <c:pt idx="2">
                  <c:v>292.52</c:v>
                </c:pt>
                <c:pt idx="3">
                  <c:v>333.37</c:v>
                </c:pt>
                <c:pt idx="4">
                  <c:v>375.32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E0-4654-B37D-931F834EC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244.29</c:v>
                </c:pt>
                <c:pt idx="1">
                  <c:v>246.72</c:v>
                </c:pt>
                <c:pt idx="2">
                  <c:v>184.56</c:v>
                </c:pt>
                <c:pt idx="3">
                  <c:v>173.89</c:v>
                </c:pt>
                <c:pt idx="4">
                  <c:v>177.02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E0-4654-B37D-931F834EC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V10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0" t="str">
        <f>データ!H6</f>
        <v>北海道　釧路市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0" t="s">
        <v>1</v>
      </c>
      <c r="C7" s="70"/>
      <c r="D7" s="70"/>
      <c r="E7" s="70"/>
      <c r="F7" s="70"/>
      <c r="G7" s="70"/>
      <c r="H7" s="70"/>
      <c r="I7" s="70" t="s">
        <v>2</v>
      </c>
      <c r="J7" s="70"/>
      <c r="K7" s="70"/>
      <c r="L7" s="70"/>
      <c r="M7" s="70"/>
      <c r="N7" s="70"/>
      <c r="O7" s="70"/>
      <c r="P7" s="70" t="s">
        <v>3</v>
      </c>
      <c r="Q7" s="70"/>
      <c r="R7" s="70"/>
      <c r="S7" s="70"/>
      <c r="T7" s="70"/>
      <c r="U7" s="70"/>
      <c r="V7" s="70"/>
      <c r="W7" s="70" t="s">
        <v>4</v>
      </c>
      <c r="X7" s="70"/>
      <c r="Y7" s="70"/>
      <c r="Z7" s="70"/>
      <c r="AA7" s="70"/>
      <c r="AB7" s="70"/>
      <c r="AC7" s="70"/>
      <c r="AD7" s="70" t="s">
        <v>5</v>
      </c>
      <c r="AE7" s="70"/>
      <c r="AF7" s="70"/>
      <c r="AG7" s="70"/>
      <c r="AH7" s="70"/>
      <c r="AI7" s="70"/>
      <c r="AJ7" s="70"/>
      <c r="AK7" s="3"/>
      <c r="AL7" s="70" t="s">
        <v>6</v>
      </c>
      <c r="AM7" s="70"/>
      <c r="AN7" s="70"/>
      <c r="AO7" s="70"/>
      <c r="AP7" s="70"/>
      <c r="AQ7" s="70"/>
      <c r="AR7" s="70"/>
      <c r="AS7" s="70"/>
      <c r="AT7" s="70" t="s">
        <v>7</v>
      </c>
      <c r="AU7" s="70"/>
      <c r="AV7" s="70"/>
      <c r="AW7" s="70"/>
      <c r="AX7" s="70"/>
      <c r="AY7" s="70"/>
      <c r="AZ7" s="70"/>
      <c r="BA7" s="70"/>
      <c r="BB7" s="70" t="s">
        <v>8</v>
      </c>
      <c r="BC7" s="70"/>
      <c r="BD7" s="70"/>
      <c r="BE7" s="70"/>
      <c r="BF7" s="70"/>
      <c r="BG7" s="70"/>
      <c r="BH7" s="70"/>
      <c r="BI7" s="70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7" t="str">
        <f>データ!I6</f>
        <v>法適用</v>
      </c>
      <c r="C8" s="77"/>
      <c r="D8" s="77"/>
      <c r="E8" s="77"/>
      <c r="F8" s="77"/>
      <c r="G8" s="77"/>
      <c r="H8" s="77"/>
      <c r="I8" s="77" t="str">
        <f>データ!J6</f>
        <v>下水道事業</v>
      </c>
      <c r="J8" s="77"/>
      <c r="K8" s="77"/>
      <c r="L8" s="77"/>
      <c r="M8" s="77"/>
      <c r="N8" s="77"/>
      <c r="O8" s="77"/>
      <c r="P8" s="77" t="str">
        <f>データ!K6</f>
        <v>特定環境保全公共下水道</v>
      </c>
      <c r="Q8" s="77"/>
      <c r="R8" s="77"/>
      <c r="S8" s="77"/>
      <c r="T8" s="77"/>
      <c r="U8" s="77"/>
      <c r="V8" s="77"/>
      <c r="W8" s="77" t="str">
        <f>データ!L6</f>
        <v>D1</v>
      </c>
      <c r="X8" s="77"/>
      <c r="Y8" s="77"/>
      <c r="Z8" s="77"/>
      <c r="AA8" s="77"/>
      <c r="AB8" s="77"/>
      <c r="AC8" s="77"/>
      <c r="AD8" s="78" t="str">
        <f>データ!$M$6</f>
        <v>自治体職員</v>
      </c>
      <c r="AE8" s="78"/>
      <c r="AF8" s="78"/>
      <c r="AG8" s="78"/>
      <c r="AH8" s="78"/>
      <c r="AI8" s="78"/>
      <c r="AJ8" s="78"/>
      <c r="AK8" s="3"/>
      <c r="AL8" s="74">
        <f>データ!S6</f>
        <v>170364</v>
      </c>
      <c r="AM8" s="74"/>
      <c r="AN8" s="74"/>
      <c r="AO8" s="74"/>
      <c r="AP8" s="74"/>
      <c r="AQ8" s="74"/>
      <c r="AR8" s="74"/>
      <c r="AS8" s="74"/>
      <c r="AT8" s="73">
        <f>データ!T6</f>
        <v>1362.9</v>
      </c>
      <c r="AU8" s="73"/>
      <c r="AV8" s="73"/>
      <c r="AW8" s="73"/>
      <c r="AX8" s="73"/>
      <c r="AY8" s="73"/>
      <c r="AZ8" s="73"/>
      <c r="BA8" s="73"/>
      <c r="BB8" s="73">
        <f>データ!U6</f>
        <v>125</v>
      </c>
      <c r="BC8" s="73"/>
      <c r="BD8" s="73"/>
      <c r="BE8" s="73"/>
      <c r="BF8" s="73"/>
      <c r="BG8" s="73"/>
      <c r="BH8" s="73"/>
      <c r="BI8" s="73"/>
      <c r="BJ8" s="3"/>
      <c r="BK8" s="3"/>
      <c r="BL8" s="75" t="s">
        <v>10</v>
      </c>
      <c r="BM8" s="7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0" t="s">
        <v>12</v>
      </c>
      <c r="C9" s="70"/>
      <c r="D9" s="70"/>
      <c r="E9" s="70"/>
      <c r="F9" s="70"/>
      <c r="G9" s="70"/>
      <c r="H9" s="70"/>
      <c r="I9" s="70" t="s">
        <v>13</v>
      </c>
      <c r="J9" s="70"/>
      <c r="K9" s="70"/>
      <c r="L9" s="70"/>
      <c r="M9" s="70"/>
      <c r="N9" s="70"/>
      <c r="O9" s="70"/>
      <c r="P9" s="70" t="s">
        <v>14</v>
      </c>
      <c r="Q9" s="70"/>
      <c r="R9" s="70"/>
      <c r="S9" s="70"/>
      <c r="T9" s="70"/>
      <c r="U9" s="70"/>
      <c r="V9" s="70"/>
      <c r="W9" s="70" t="s">
        <v>15</v>
      </c>
      <c r="X9" s="70"/>
      <c r="Y9" s="70"/>
      <c r="Z9" s="70"/>
      <c r="AA9" s="70"/>
      <c r="AB9" s="70"/>
      <c r="AC9" s="70"/>
      <c r="AD9" s="70" t="s">
        <v>16</v>
      </c>
      <c r="AE9" s="70"/>
      <c r="AF9" s="70"/>
      <c r="AG9" s="70"/>
      <c r="AH9" s="70"/>
      <c r="AI9" s="70"/>
      <c r="AJ9" s="70"/>
      <c r="AK9" s="3"/>
      <c r="AL9" s="70" t="s">
        <v>17</v>
      </c>
      <c r="AM9" s="70"/>
      <c r="AN9" s="70"/>
      <c r="AO9" s="70"/>
      <c r="AP9" s="70"/>
      <c r="AQ9" s="70"/>
      <c r="AR9" s="70"/>
      <c r="AS9" s="70"/>
      <c r="AT9" s="70" t="s">
        <v>18</v>
      </c>
      <c r="AU9" s="70"/>
      <c r="AV9" s="70"/>
      <c r="AW9" s="70"/>
      <c r="AX9" s="70"/>
      <c r="AY9" s="70"/>
      <c r="AZ9" s="70"/>
      <c r="BA9" s="70"/>
      <c r="BB9" s="70" t="s">
        <v>19</v>
      </c>
      <c r="BC9" s="70"/>
      <c r="BD9" s="70"/>
      <c r="BE9" s="70"/>
      <c r="BF9" s="70"/>
      <c r="BG9" s="70"/>
      <c r="BH9" s="70"/>
      <c r="BI9" s="70"/>
      <c r="BJ9" s="3"/>
      <c r="BK9" s="3"/>
      <c r="BL9" s="71" t="s">
        <v>20</v>
      </c>
      <c r="BM9" s="7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73" t="str">
        <f>データ!N6</f>
        <v>-</v>
      </c>
      <c r="C10" s="73"/>
      <c r="D10" s="73"/>
      <c r="E10" s="73"/>
      <c r="F10" s="73"/>
      <c r="G10" s="73"/>
      <c r="H10" s="73"/>
      <c r="I10" s="73">
        <f>データ!O6</f>
        <v>72.63</v>
      </c>
      <c r="J10" s="73"/>
      <c r="K10" s="73"/>
      <c r="L10" s="73"/>
      <c r="M10" s="73"/>
      <c r="N10" s="73"/>
      <c r="O10" s="73"/>
      <c r="P10" s="73">
        <f>データ!P6</f>
        <v>3.08</v>
      </c>
      <c r="Q10" s="73"/>
      <c r="R10" s="73"/>
      <c r="S10" s="73"/>
      <c r="T10" s="73"/>
      <c r="U10" s="73"/>
      <c r="V10" s="73"/>
      <c r="W10" s="73">
        <f>データ!Q6</f>
        <v>25.17</v>
      </c>
      <c r="X10" s="73"/>
      <c r="Y10" s="73"/>
      <c r="Z10" s="73"/>
      <c r="AA10" s="73"/>
      <c r="AB10" s="73"/>
      <c r="AC10" s="73"/>
      <c r="AD10" s="74">
        <f>データ!R6</f>
        <v>4421</v>
      </c>
      <c r="AE10" s="74"/>
      <c r="AF10" s="74"/>
      <c r="AG10" s="74"/>
      <c r="AH10" s="74"/>
      <c r="AI10" s="74"/>
      <c r="AJ10" s="74"/>
      <c r="AK10" s="2"/>
      <c r="AL10" s="74">
        <f>データ!V6</f>
        <v>5200</v>
      </c>
      <c r="AM10" s="74"/>
      <c r="AN10" s="74"/>
      <c r="AO10" s="74"/>
      <c r="AP10" s="74"/>
      <c r="AQ10" s="74"/>
      <c r="AR10" s="74"/>
      <c r="AS10" s="74"/>
      <c r="AT10" s="73">
        <f>データ!W6</f>
        <v>3.76</v>
      </c>
      <c r="AU10" s="73"/>
      <c r="AV10" s="73"/>
      <c r="AW10" s="73"/>
      <c r="AX10" s="73"/>
      <c r="AY10" s="73"/>
      <c r="AZ10" s="73"/>
      <c r="BA10" s="73"/>
      <c r="BB10" s="73">
        <f>データ!X6</f>
        <v>1382.98</v>
      </c>
      <c r="BC10" s="73"/>
      <c r="BD10" s="73"/>
      <c r="BE10" s="73"/>
      <c r="BF10" s="73"/>
      <c r="BG10" s="73"/>
      <c r="BH10" s="73"/>
      <c r="BI10" s="73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4" t="s">
        <v>110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108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109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【101.92】</v>
      </c>
      <c r="F85" s="26" t="str">
        <f>データ!AT6</f>
        <v>【88.06】</v>
      </c>
      <c r="G85" s="26" t="str">
        <f>データ!BE6</f>
        <v>【54.23】</v>
      </c>
      <c r="H85" s="26" t="str">
        <f>データ!BP6</f>
        <v>【1,209.40】</v>
      </c>
      <c r="I85" s="26" t="str">
        <f>データ!CA6</f>
        <v>【74.48】</v>
      </c>
      <c r="J85" s="26" t="str">
        <f>データ!CL6</f>
        <v>【219.46】</v>
      </c>
      <c r="K85" s="26" t="str">
        <f>データ!CW6</f>
        <v>【42.82】</v>
      </c>
      <c r="L85" s="26" t="str">
        <f>データ!DH6</f>
        <v>【83.36】</v>
      </c>
      <c r="M85" s="26" t="str">
        <f>データ!DS6</f>
        <v>【24.88】</v>
      </c>
      <c r="N85" s="26" t="str">
        <f>データ!ED6</f>
        <v>【0.01】</v>
      </c>
      <c r="O85" s="26" t="str">
        <f>データ!EO6</f>
        <v>【0.12】</v>
      </c>
    </row>
  </sheetData>
  <sheetProtection algorithmName="SHA-512" hashValue="I6My31Y4pULerhxqI/fQaW4IiIKDT2fjzGtHZFwCicJ2vlECd8fWmP93utWJLa28tOxvnzrMdN+M0GU4T97p4Q==" saltValue="cKVhbxUngx3fNmVVYJLFf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82" t="s">
        <v>52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53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54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56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57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58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59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60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61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62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63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64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65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66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12068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北海道　釧路市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D1</v>
      </c>
      <c r="M6" s="33" t="str">
        <f t="shared" si="3"/>
        <v>自治体職員</v>
      </c>
      <c r="N6" s="34" t="str">
        <f t="shared" si="3"/>
        <v>-</v>
      </c>
      <c r="O6" s="34">
        <f t="shared" si="3"/>
        <v>72.63</v>
      </c>
      <c r="P6" s="34">
        <f t="shared" si="3"/>
        <v>3.08</v>
      </c>
      <c r="Q6" s="34">
        <f t="shared" si="3"/>
        <v>25.17</v>
      </c>
      <c r="R6" s="34">
        <f t="shared" si="3"/>
        <v>4421</v>
      </c>
      <c r="S6" s="34">
        <f t="shared" si="3"/>
        <v>170364</v>
      </c>
      <c r="T6" s="34">
        <f t="shared" si="3"/>
        <v>1362.9</v>
      </c>
      <c r="U6" s="34">
        <f t="shared" si="3"/>
        <v>125</v>
      </c>
      <c r="V6" s="34">
        <f t="shared" si="3"/>
        <v>5200</v>
      </c>
      <c r="W6" s="34">
        <f t="shared" si="3"/>
        <v>3.76</v>
      </c>
      <c r="X6" s="34">
        <f t="shared" si="3"/>
        <v>1382.98</v>
      </c>
      <c r="Y6" s="35">
        <f>IF(Y7="",NA(),Y7)</f>
        <v>114.99</v>
      </c>
      <c r="Z6" s="35">
        <f t="shared" ref="Z6:AH6" si="4">IF(Z7="",NA(),Z7)</f>
        <v>122.46</v>
      </c>
      <c r="AA6" s="35">
        <f t="shared" si="4"/>
        <v>117.37</v>
      </c>
      <c r="AB6" s="35">
        <f t="shared" si="4"/>
        <v>114.02</v>
      </c>
      <c r="AC6" s="35">
        <f t="shared" si="4"/>
        <v>114.91</v>
      </c>
      <c r="AD6" s="35">
        <f t="shared" si="4"/>
        <v>101.24</v>
      </c>
      <c r="AE6" s="35">
        <f t="shared" si="4"/>
        <v>100.94</v>
      </c>
      <c r="AF6" s="35">
        <f t="shared" si="4"/>
        <v>101.17</v>
      </c>
      <c r="AG6" s="35">
        <f t="shared" si="4"/>
        <v>103.61</v>
      </c>
      <c r="AH6" s="35">
        <f t="shared" si="4"/>
        <v>102.95</v>
      </c>
      <c r="AI6" s="34" t="str">
        <f>IF(AI7="","",IF(AI7="-","【-】","【"&amp;SUBSTITUTE(TEXT(AI7,"#,##0.00"),"-","△")&amp;"】"))</f>
        <v>【101.92】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184.13</v>
      </c>
      <c r="AP6" s="35">
        <f t="shared" si="5"/>
        <v>101.85</v>
      </c>
      <c r="AQ6" s="35">
        <f t="shared" si="5"/>
        <v>68.930000000000007</v>
      </c>
      <c r="AR6" s="35">
        <f t="shared" si="5"/>
        <v>80.63</v>
      </c>
      <c r="AS6" s="35">
        <f t="shared" si="5"/>
        <v>27.02</v>
      </c>
      <c r="AT6" s="34" t="str">
        <f>IF(AT7="","",IF(AT7="-","【-】","【"&amp;SUBSTITUTE(TEXT(AT7,"#,##0.00"),"-","△")&amp;"】"))</f>
        <v>【88.06】</v>
      </c>
      <c r="AU6" s="35">
        <f>IF(AU7="",NA(),AU7)</f>
        <v>33.36</v>
      </c>
      <c r="AV6" s="35">
        <f t="shared" ref="AV6:BD6" si="6">IF(AV7="",NA(),AV7)</f>
        <v>16.61</v>
      </c>
      <c r="AW6" s="35">
        <f t="shared" si="6"/>
        <v>16.03</v>
      </c>
      <c r="AX6" s="35">
        <f t="shared" si="6"/>
        <v>50.24</v>
      </c>
      <c r="AY6" s="35">
        <f t="shared" si="6"/>
        <v>36.67</v>
      </c>
      <c r="AZ6" s="35">
        <f t="shared" si="6"/>
        <v>63.22</v>
      </c>
      <c r="BA6" s="35">
        <f t="shared" si="6"/>
        <v>49.07</v>
      </c>
      <c r="BB6" s="35">
        <f t="shared" si="6"/>
        <v>70.42</v>
      </c>
      <c r="BC6" s="35">
        <f t="shared" si="6"/>
        <v>70.92</v>
      </c>
      <c r="BD6" s="35">
        <f t="shared" si="6"/>
        <v>60.67</v>
      </c>
      <c r="BE6" s="34" t="str">
        <f>IF(BE7="","",IF(BE7="-","【-】","【"&amp;SUBSTITUTE(TEXT(BE7,"#,##0.00"),"-","△")&amp;"】"))</f>
        <v>【54.23】</v>
      </c>
      <c r="BF6" s="35">
        <f>IF(BF7="",NA(),BF7)</f>
        <v>2016.47</v>
      </c>
      <c r="BG6" s="35">
        <f t="shared" ref="BG6:BO6" si="7">IF(BG7="",NA(),BG7)</f>
        <v>1795.22</v>
      </c>
      <c r="BH6" s="35">
        <f t="shared" si="7"/>
        <v>1640.9</v>
      </c>
      <c r="BI6" s="35">
        <f t="shared" si="7"/>
        <v>1527.55</v>
      </c>
      <c r="BJ6" s="35">
        <f t="shared" si="7"/>
        <v>1561.04</v>
      </c>
      <c r="BK6" s="35">
        <f t="shared" si="7"/>
        <v>1436</v>
      </c>
      <c r="BL6" s="35">
        <f t="shared" si="7"/>
        <v>1434.89</v>
      </c>
      <c r="BM6" s="35">
        <f t="shared" si="7"/>
        <v>1467.94</v>
      </c>
      <c r="BN6" s="35">
        <f t="shared" si="7"/>
        <v>1144.94</v>
      </c>
      <c r="BO6" s="35">
        <f t="shared" si="7"/>
        <v>1252.71</v>
      </c>
      <c r="BP6" s="34" t="str">
        <f>IF(BP7="","",IF(BP7="-","【-】","【"&amp;SUBSTITUTE(TEXT(BP7,"#,##0.00"),"-","△")&amp;"】"))</f>
        <v>【1,209.40】</v>
      </c>
      <c r="BQ6" s="35">
        <f>IF(BQ7="",NA(),BQ7)</f>
        <v>82.66</v>
      </c>
      <c r="BR6" s="35">
        <f t="shared" ref="BR6:BZ6" si="8">IF(BR7="",NA(),BR7)</f>
        <v>88.99</v>
      </c>
      <c r="BS6" s="35">
        <f t="shared" si="8"/>
        <v>81.599999999999994</v>
      </c>
      <c r="BT6" s="35">
        <f t="shared" si="8"/>
        <v>72.64</v>
      </c>
      <c r="BU6" s="35">
        <f t="shared" si="8"/>
        <v>66.53</v>
      </c>
      <c r="BV6" s="35">
        <f t="shared" si="8"/>
        <v>66.56</v>
      </c>
      <c r="BW6" s="35">
        <f t="shared" si="8"/>
        <v>66.22</v>
      </c>
      <c r="BX6" s="35">
        <f t="shared" si="8"/>
        <v>83.3</v>
      </c>
      <c r="BY6" s="35">
        <f t="shared" si="8"/>
        <v>88.16</v>
      </c>
      <c r="BZ6" s="35">
        <f t="shared" si="8"/>
        <v>87.03</v>
      </c>
      <c r="CA6" s="34" t="str">
        <f>IF(CA7="","",IF(CA7="-","【-】","【"&amp;SUBSTITUTE(TEXT(CA7,"#,##0.00"),"-","△")&amp;"】"))</f>
        <v>【74.48】</v>
      </c>
      <c r="CB6" s="35">
        <f>IF(CB7="",NA(),CB7)</f>
        <v>284.47000000000003</v>
      </c>
      <c r="CC6" s="35">
        <f t="shared" ref="CC6:CK6" si="9">IF(CC7="",NA(),CC7)</f>
        <v>264.86</v>
      </c>
      <c r="CD6" s="35">
        <f t="shared" si="9"/>
        <v>292.52</v>
      </c>
      <c r="CE6" s="35">
        <f t="shared" si="9"/>
        <v>333.37</v>
      </c>
      <c r="CF6" s="35">
        <f t="shared" si="9"/>
        <v>375.32</v>
      </c>
      <c r="CG6" s="35">
        <f t="shared" si="9"/>
        <v>244.29</v>
      </c>
      <c r="CH6" s="35">
        <f t="shared" si="9"/>
        <v>246.72</v>
      </c>
      <c r="CI6" s="35">
        <f t="shared" si="9"/>
        <v>184.56</v>
      </c>
      <c r="CJ6" s="35">
        <f t="shared" si="9"/>
        <v>173.89</v>
      </c>
      <c r="CK6" s="35">
        <f t="shared" si="9"/>
        <v>177.02</v>
      </c>
      <c r="CL6" s="34" t="str">
        <f>IF(CL7="","",IF(CL7="-","【-】","【"&amp;SUBSTITUTE(TEXT(CL7,"#,##0.00"),"-","△")&amp;"】"))</f>
        <v>【219.46】</v>
      </c>
      <c r="CM6" s="35">
        <f>IF(CM7="",NA(),CM7)</f>
        <v>52.05</v>
      </c>
      <c r="CN6" s="35">
        <f t="shared" ref="CN6:CV6" si="10">IF(CN7="",NA(),CN7)</f>
        <v>51.72</v>
      </c>
      <c r="CO6" s="35">
        <f t="shared" si="10"/>
        <v>50.34</v>
      </c>
      <c r="CP6" s="35">
        <f t="shared" si="10"/>
        <v>50.89</v>
      </c>
      <c r="CQ6" s="35">
        <f t="shared" si="10"/>
        <v>48.43</v>
      </c>
      <c r="CR6" s="35">
        <f t="shared" si="10"/>
        <v>43.58</v>
      </c>
      <c r="CS6" s="35">
        <f t="shared" si="10"/>
        <v>41.35</v>
      </c>
      <c r="CT6" s="35">
        <f t="shared" si="10"/>
        <v>43.18</v>
      </c>
      <c r="CU6" s="35">
        <f t="shared" si="10"/>
        <v>42.38</v>
      </c>
      <c r="CV6" s="35">
        <f t="shared" si="10"/>
        <v>46.17</v>
      </c>
      <c r="CW6" s="34" t="str">
        <f>IF(CW7="","",IF(CW7="-","【-】","【"&amp;SUBSTITUTE(TEXT(CW7,"#,##0.00"),"-","△")&amp;"】"))</f>
        <v>【42.82】</v>
      </c>
      <c r="CX6" s="35">
        <f>IF(CX7="",NA(),CX7)</f>
        <v>82.34</v>
      </c>
      <c r="CY6" s="35">
        <f t="shared" ref="CY6:DG6" si="11">IF(CY7="",NA(),CY7)</f>
        <v>83.21</v>
      </c>
      <c r="CZ6" s="35">
        <f t="shared" si="11"/>
        <v>84.06</v>
      </c>
      <c r="DA6" s="35">
        <f t="shared" si="11"/>
        <v>83.47</v>
      </c>
      <c r="DB6" s="35">
        <f t="shared" si="11"/>
        <v>85.1</v>
      </c>
      <c r="DC6" s="35">
        <f t="shared" si="11"/>
        <v>82.35</v>
      </c>
      <c r="DD6" s="35">
        <f t="shared" si="11"/>
        <v>82.9</v>
      </c>
      <c r="DE6" s="35">
        <f t="shared" si="11"/>
        <v>86.43</v>
      </c>
      <c r="DF6" s="35">
        <f t="shared" si="11"/>
        <v>87.01</v>
      </c>
      <c r="DG6" s="35">
        <f t="shared" si="11"/>
        <v>87.84</v>
      </c>
      <c r="DH6" s="34" t="str">
        <f>IF(DH7="","",IF(DH7="-","【-】","【"&amp;SUBSTITUTE(TEXT(DH7,"#,##0.00"),"-","△")&amp;"】"))</f>
        <v>【83.36】</v>
      </c>
      <c r="DI6" s="35">
        <f>IF(DI7="",NA(),DI7)</f>
        <v>40.909999999999997</v>
      </c>
      <c r="DJ6" s="35">
        <f t="shared" ref="DJ6:DR6" si="12">IF(DJ7="",NA(),DJ7)</f>
        <v>41.92</v>
      </c>
      <c r="DK6" s="35">
        <f t="shared" si="12"/>
        <v>43.68</v>
      </c>
      <c r="DL6" s="35">
        <f t="shared" si="12"/>
        <v>45.13</v>
      </c>
      <c r="DM6" s="35">
        <f t="shared" si="12"/>
        <v>47.1</v>
      </c>
      <c r="DN6" s="35">
        <f t="shared" si="12"/>
        <v>22.34</v>
      </c>
      <c r="DO6" s="35">
        <f t="shared" si="12"/>
        <v>22.79</v>
      </c>
      <c r="DP6" s="35">
        <f t="shared" si="12"/>
        <v>28.48</v>
      </c>
      <c r="DQ6" s="35">
        <f t="shared" si="12"/>
        <v>28.59</v>
      </c>
      <c r="DR6" s="35">
        <f t="shared" si="12"/>
        <v>26.56</v>
      </c>
      <c r="DS6" s="34" t="str">
        <f>IF(DS7="","",IF(DS7="-","【-】","【"&amp;SUBSTITUTE(TEXT(DS7,"#,##0.00"),"-","△")&amp;"】"))</f>
        <v>【24.88】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5">
        <f t="shared" si="13"/>
        <v>0.04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【0.01】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7.0000000000000007E-2</v>
      </c>
      <c r="EL6" s="35">
        <f t="shared" si="14"/>
        <v>0.04</v>
      </c>
      <c r="EM6" s="35">
        <f t="shared" si="14"/>
        <v>0.15</v>
      </c>
      <c r="EN6" s="35">
        <f t="shared" si="14"/>
        <v>0.06</v>
      </c>
      <c r="EO6" s="34" t="str">
        <f>IF(EO7="","",IF(EO7="-","【-】","【"&amp;SUBSTITUTE(TEXT(EO7,"#,##0.00"),"-","△")&amp;"】"))</f>
        <v>【0.12】</v>
      </c>
    </row>
    <row r="7" spans="1:148" s="36" customFormat="1" x14ac:dyDescent="0.15">
      <c r="A7" s="28"/>
      <c r="B7" s="37">
        <v>2018</v>
      </c>
      <c r="C7" s="37">
        <v>12068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72.63</v>
      </c>
      <c r="P7" s="38">
        <v>3.08</v>
      </c>
      <c r="Q7" s="38">
        <v>25.17</v>
      </c>
      <c r="R7" s="38">
        <v>4421</v>
      </c>
      <c r="S7" s="38">
        <v>170364</v>
      </c>
      <c r="T7" s="38">
        <v>1362.9</v>
      </c>
      <c r="U7" s="38">
        <v>125</v>
      </c>
      <c r="V7" s="38">
        <v>5200</v>
      </c>
      <c r="W7" s="38">
        <v>3.76</v>
      </c>
      <c r="X7" s="38">
        <v>1382.98</v>
      </c>
      <c r="Y7" s="38">
        <v>114.99</v>
      </c>
      <c r="Z7" s="38">
        <v>122.46</v>
      </c>
      <c r="AA7" s="38">
        <v>117.37</v>
      </c>
      <c r="AB7" s="38">
        <v>114.02</v>
      </c>
      <c r="AC7" s="38">
        <v>114.91</v>
      </c>
      <c r="AD7" s="38">
        <v>101.24</v>
      </c>
      <c r="AE7" s="38">
        <v>100.94</v>
      </c>
      <c r="AF7" s="38">
        <v>101.17</v>
      </c>
      <c r="AG7" s="38">
        <v>103.61</v>
      </c>
      <c r="AH7" s="38">
        <v>102.95</v>
      </c>
      <c r="AI7" s="38">
        <v>101.92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184.13</v>
      </c>
      <c r="AP7" s="38">
        <v>101.85</v>
      </c>
      <c r="AQ7" s="38">
        <v>68.930000000000007</v>
      </c>
      <c r="AR7" s="38">
        <v>80.63</v>
      </c>
      <c r="AS7" s="38">
        <v>27.02</v>
      </c>
      <c r="AT7" s="38">
        <v>88.06</v>
      </c>
      <c r="AU7" s="38">
        <v>33.36</v>
      </c>
      <c r="AV7" s="38">
        <v>16.61</v>
      </c>
      <c r="AW7" s="38">
        <v>16.03</v>
      </c>
      <c r="AX7" s="38">
        <v>50.24</v>
      </c>
      <c r="AY7" s="38">
        <v>36.67</v>
      </c>
      <c r="AZ7" s="38">
        <v>63.22</v>
      </c>
      <c r="BA7" s="38">
        <v>49.07</v>
      </c>
      <c r="BB7" s="38">
        <v>70.42</v>
      </c>
      <c r="BC7" s="38">
        <v>70.92</v>
      </c>
      <c r="BD7" s="38">
        <v>60.67</v>
      </c>
      <c r="BE7" s="38">
        <v>54.23</v>
      </c>
      <c r="BF7" s="38">
        <v>2016.47</v>
      </c>
      <c r="BG7" s="38">
        <v>1795.22</v>
      </c>
      <c r="BH7" s="38">
        <v>1640.9</v>
      </c>
      <c r="BI7" s="38">
        <v>1527.55</v>
      </c>
      <c r="BJ7" s="38">
        <v>1561.04</v>
      </c>
      <c r="BK7" s="38">
        <v>1436</v>
      </c>
      <c r="BL7" s="38">
        <v>1434.89</v>
      </c>
      <c r="BM7" s="38">
        <v>1467.94</v>
      </c>
      <c r="BN7" s="38">
        <v>1144.94</v>
      </c>
      <c r="BO7" s="38">
        <v>1252.71</v>
      </c>
      <c r="BP7" s="38">
        <v>1209.4000000000001</v>
      </c>
      <c r="BQ7" s="38">
        <v>82.66</v>
      </c>
      <c r="BR7" s="38">
        <v>88.99</v>
      </c>
      <c r="BS7" s="38">
        <v>81.599999999999994</v>
      </c>
      <c r="BT7" s="38">
        <v>72.64</v>
      </c>
      <c r="BU7" s="38">
        <v>66.53</v>
      </c>
      <c r="BV7" s="38">
        <v>66.56</v>
      </c>
      <c r="BW7" s="38">
        <v>66.22</v>
      </c>
      <c r="BX7" s="38">
        <v>83.3</v>
      </c>
      <c r="BY7" s="38">
        <v>88.16</v>
      </c>
      <c r="BZ7" s="38">
        <v>87.03</v>
      </c>
      <c r="CA7" s="38">
        <v>74.48</v>
      </c>
      <c r="CB7" s="38">
        <v>284.47000000000003</v>
      </c>
      <c r="CC7" s="38">
        <v>264.86</v>
      </c>
      <c r="CD7" s="38">
        <v>292.52</v>
      </c>
      <c r="CE7" s="38">
        <v>333.37</v>
      </c>
      <c r="CF7" s="38">
        <v>375.32</v>
      </c>
      <c r="CG7" s="38">
        <v>244.29</v>
      </c>
      <c r="CH7" s="38">
        <v>246.72</v>
      </c>
      <c r="CI7" s="38">
        <v>184.56</v>
      </c>
      <c r="CJ7" s="38">
        <v>173.89</v>
      </c>
      <c r="CK7" s="38">
        <v>177.02</v>
      </c>
      <c r="CL7" s="38">
        <v>219.46</v>
      </c>
      <c r="CM7" s="38">
        <v>52.05</v>
      </c>
      <c r="CN7" s="38">
        <v>51.72</v>
      </c>
      <c r="CO7" s="38">
        <v>50.34</v>
      </c>
      <c r="CP7" s="38">
        <v>50.89</v>
      </c>
      <c r="CQ7" s="38">
        <v>48.43</v>
      </c>
      <c r="CR7" s="38">
        <v>43.58</v>
      </c>
      <c r="CS7" s="38">
        <v>41.35</v>
      </c>
      <c r="CT7" s="38">
        <v>43.18</v>
      </c>
      <c r="CU7" s="38">
        <v>42.38</v>
      </c>
      <c r="CV7" s="38">
        <v>46.17</v>
      </c>
      <c r="CW7" s="38">
        <v>42.82</v>
      </c>
      <c r="CX7" s="38">
        <v>82.34</v>
      </c>
      <c r="CY7" s="38">
        <v>83.21</v>
      </c>
      <c r="CZ7" s="38">
        <v>84.06</v>
      </c>
      <c r="DA7" s="38">
        <v>83.47</v>
      </c>
      <c r="DB7" s="38">
        <v>85.1</v>
      </c>
      <c r="DC7" s="38">
        <v>82.35</v>
      </c>
      <c r="DD7" s="38">
        <v>82.9</v>
      </c>
      <c r="DE7" s="38">
        <v>86.43</v>
      </c>
      <c r="DF7" s="38">
        <v>87.01</v>
      </c>
      <c r="DG7" s="38">
        <v>87.84</v>
      </c>
      <c r="DH7" s="38">
        <v>83.36</v>
      </c>
      <c r="DI7" s="38">
        <v>40.909999999999997</v>
      </c>
      <c r="DJ7" s="38">
        <v>41.92</v>
      </c>
      <c r="DK7" s="38">
        <v>43.68</v>
      </c>
      <c r="DL7" s="38">
        <v>45.13</v>
      </c>
      <c r="DM7" s="38">
        <v>47.1</v>
      </c>
      <c r="DN7" s="38">
        <v>22.34</v>
      </c>
      <c r="DO7" s="38">
        <v>22.79</v>
      </c>
      <c r="DP7" s="38">
        <v>28.48</v>
      </c>
      <c r="DQ7" s="38">
        <v>28.59</v>
      </c>
      <c r="DR7" s="38">
        <v>26.56</v>
      </c>
      <c r="DS7" s="38">
        <v>24.88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0.04</v>
      </c>
      <c r="EA7" s="38">
        <v>0</v>
      </c>
      <c r="EB7" s="38">
        <v>0</v>
      </c>
      <c r="EC7" s="38">
        <v>0</v>
      </c>
      <c r="ED7" s="38">
        <v>0.01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7.0000000000000007E-2</v>
      </c>
      <c r="EL7" s="38">
        <v>0.04</v>
      </c>
      <c r="EM7" s="38">
        <v>0.15</v>
      </c>
      <c r="EN7" s="38">
        <v>0.06</v>
      </c>
      <c r="EO7" s="38">
        <v>0.12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川村 卓史</cp:lastModifiedBy>
  <cp:lastPrinted>2020-01-23T01:14:59Z</cp:lastPrinted>
  <dcterms:created xsi:type="dcterms:W3CDTF">2019-12-05T04:48:26Z</dcterms:created>
  <dcterms:modified xsi:type="dcterms:W3CDTF">2020-01-23T01:17:24Z</dcterms:modified>
  <cp:category/>
</cp:coreProperties>
</file>