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0filemain1\共有\30上下水道部\02経営企画課\01経営企画担当\00_経営企画全般\経営比較分析表\R1\"/>
    </mc:Choice>
  </mc:AlternateContent>
  <xr:revisionPtr revIDLastSave="0" documentId="13_ncr:1_{0E9AED66-E1CC-456B-A8BD-D78F34AC582C}" xr6:coauthVersionLast="36" xr6:coauthVersionMax="36" xr10:uidLastSave="{00000000-0000-0000-0000-000000000000}"/>
  <workbookProtection workbookAlgorithmName="SHA-512" workbookHashValue="a3b7fLBKx7Mt8yIKWmawqA1UnswXIYaQpN09dPQ5zkpJ1kum+kM+uTg78atzqhkglJ6f5ChXLnQ4Gr5w+sDb2Q==" workbookSaltValue="bdjCkC3P+qyVm3NG5AgDH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<sst xmlns="http://schemas.openxmlformats.org/spreadsheetml/2006/main" count="220" uniqueCount="108">
  <si>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</si>
  <si>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</si>
  <si>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</si>
  <si>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</si>
  <si>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</si>
  <si>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</si>
  <si>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</si>
  <si>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</si>
  <si>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</si>
  <si>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</si>
  <si>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</si>
  <si>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</si>
  <si>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</si>
  <si>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</si>
  <si>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</si>
  <si>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</si>
  <si>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</si>
  <si>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</si>
  <si>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</si>
  <si>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</si>
  <si>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</si>
  <si>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</si>
  <si>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</si>
  <si>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</si>
  <si>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</si>
  <si>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</si>
  <si>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</si>
  <si>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</si>
  <si>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</si>
  <si>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</si>
  <si>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</si>
  <si>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</si>
  <si>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</si>
  <si>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</si>
  <si>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</si>
  <si>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</si>
  <si>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</si>
  <si>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</si>
  <si>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</si>
  <si>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</si>
  <si>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</si>
  <si>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</si>
  <si>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</si>
  <si>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</si>
  <si>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</si>
  <si>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</si>
  <si>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</si>
  <si>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</si>
  <si>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</si>
  <si>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</si>
  <si>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</si>
  <si>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</si>
  <si>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</si>
  <si>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</si>
  <si>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</si>
  <si>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</si>
  <si>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</si>
  <si>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</si>
  <si>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</si>
  <si>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</si>
  <si>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</si>
  <si>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</si>
  <si>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</si>
  <si>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</si>
  <si>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</si>
  <si>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</si>
  <si>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</si>
  <si>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</si>
  <si>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</si>
  <si>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</si>
  <si>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</si>
  <si>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</si>
  <si>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</si>
  <si>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</si>
  <si>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</si>
  <si>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</si>
  <si>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</si>
  <si>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</si>
  <si>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</si>
  <si>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</si>
  <si>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</si>
  <si>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</si>
  <si>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</si>
  <si>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</si>
  <si>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</si>
  <si>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</si>
  <si>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</si>
  <si>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</si>
  <si>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</si>
  <si>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</si>
  <si>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</si>
  <si>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</si>
  <si>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</si>
  <si>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</si>
  <si>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</si>
  <si>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</si>
  <si>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</si>
  <si>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</si>
  <si>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</si>
  <si>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</si>
  <si>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</si>
  <si>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</si>
  <si>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</si>
  <si>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</si>
  <si>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</si>
  <si>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平均値を下回っており、保有資産の更新が類似団体よりも進んでいる状況である。
②管路経年化率
　平均値を上回っている。1970年から80年代に集中的に整備された管路が一斉に更新時期を迎える状況にある。
③管路更新率
　平均値を下回っている。漏水等により市民生活に与える影響が大きい幹線配水管路の更新を優先的に行っている。</t>
    <phoneticPr fontId="4"/>
  </si>
  <si>
    <t>①経常収支比率
　100％を上回っており、経常収支が黒字であることを表している。また、平成30年4月に料金改定を行ったことなどにより、前年度と比べて上昇している。
②累積欠損金比率
　累積欠損金が発生していない。
③流動比率
　平均値を下回ってはいるが100％を上回っており、短期的な債務に対する支払い能力があると言える。
④企業債残高対給水収益比率
　前年度と比べて減少したが平均値を上回っている。今後は老朽化した施設・設備の更新等により上昇する見込みになっている。
⑤料金回収率
　平均値及び100％を下回っており、費用を料金収入で賄えていない状態にある。また、平成30年4月に料金改定を行ったことなどにより、前年度と比べて上昇している。
⑥給水原価
　平均値を上回っている。浄水場における維持管理費の増等により前年度と比べて上昇した。
⑦施設利用率
　平成28年度に水道事業変更認可を受け、一日配水能力を変更したことにより施設利用率が上昇した。平均値を上回っており適切な施設規模といえる。
⑧有収率
　平均値を下回っている。今後も漏水の多い地域において重点的に漏水調査を実施するなど、有収率の改善を図っていく。</t>
    <rPh sb="43" eb="45">
      <t>ヘイセイ</t>
    </rPh>
    <rPh sb="250" eb="251">
      <t>オヨ</t>
    </rPh>
    <rPh sb="287" eb="289">
      <t>ヘイセイ</t>
    </rPh>
    <phoneticPr fontId="4"/>
  </si>
  <si>
    <t>１．経営の健全性・効率性について
　平成30年4月に料金改定を行ったことなどにより、経常収支及び料金回収率は改善されたが、その他の指標においては平均値に比べて厳しい数値となっている。今後、老朽化の進む施設等の更新費用が増加する見込みであり、経営状況はより厳しさを増すものと予想される。
２．老朽化の状況について
　有形固定資産減価償却率は平均値を下回っている。施設・設備の更新は進んでいるが、管路経年化率及び管路更新率が、平均値と比べて厳しい数値となっている。なお、平成27年1月に策定した「釧路市水道管路更新基本方針」に基づき、長期的な視野に立った計画的な取組を実施し、健全性・効率性の高い管路更新事業に努めることとしている。</t>
    <rPh sb="18" eb="20">
      <t>ヘイセイ</t>
    </rPh>
    <rPh sb="22" eb="23">
      <t>ネン</t>
    </rPh>
    <rPh sb="24" eb="25">
      <t>ガツ</t>
    </rPh>
    <rPh sb="26" eb="28">
      <t>リョウキン</t>
    </rPh>
    <rPh sb="28" eb="30">
      <t>カイテイ</t>
    </rPh>
    <rPh sb="31" eb="32">
      <t>オコナ</t>
    </rPh>
    <rPh sb="46" eb="47">
      <t>オヨ</t>
    </rPh>
    <rPh sb="48" eb="50">
      <t>リョウキン</t>
    </rPh>
    <rPh sb="50" eb="52">
      <t>カイシュウ</t>
    </rPh>
    <rPh sb="52" eb="53">
      <t>リツ</t>
    </rPh>
    <rPh sb="54" eb="56">
      <t>カイゼン</t>
    </rPh>
    <rPh sb="63" eb="64">
      <t>ホカ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</si>
</sst>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0.25</c:v>
                </c:pt>
                <c:pt idx="1">
                  <c:v>0.28999999999999998</c:v>
                </c:pt>
                <c:pt idx="2">
                  <c:v>0.23</c:v>
                </c:pt>
                <c:pt idx="3">
                  <c:v>0.25</c:v>
                </c:pt>
                <c:pt idx="4">
                  <c:v>0.36</c:v>
                </c:pt>
              </c:numCache>
            </c:numRef>
          </c:val>
          <c:extLst>
            <c:ext xmlns:c16="http://schemas.microsoft.com/office/drawing/2014/chart" uri="{C3380CC4-5D6E-409C-BE32-E72D297353CC}">
              <c16:uniqueId val="{00000000-175F-479A-819C-FCC2C5D7F3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175F-479A-819C-FCC2C5D7F3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59.51</c:v>
                </c:pt>
                <c:pt idx="1">
                  <c:v>58.7</c:v>
                </c:pt>
                <c:pt idx="2">
                  <c:v>85.67</c:v>
                </c:pt>
                <c:pt idx="3">
                  <c:v>83.38</c:v>
                </c:pt>
                <c:pt idx="4">
                  <c:v>82.92</c:v>
                </c:pt>
              </c:numCache>
            </c:numRef>
          </c:val>
          <c:extLst>
            <c:ext xmlns:c16="http://schemas.microsoft.com/office/drawing/2014/chart" uri="{C3380CC4-5D6E-409C-BE32-E72D297353CC}">
              <c16:uniqueId val="{00000000-F05D-4514-A6D4-9270A14543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F05D-4514-A6D4-9270A14543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85.87</c:v>
                </c:pt>
                <c:pt idx="1">
                  <c:v>86.28</c:v>
                </c:pt>
                <c:pt idx="2">
                  <c:v>85.5</c:v>
                </c:pt>
                <c:pt idx="3">
                  <c:v>87.27</c:v>
                </c:pt>
                <c:pt idx="4">
                  <c:v>85.87</c:v>
                </c:pt>
              </c:numCache>
            </c:numRef>
          </c:val>
          <c:extLst>
            <c:ext xmlns:c16="http://schemas.microsoft.com/office/drawing/2014/chart" uri="{C3380CC4-5D6E-409C-BE32-E72D297353CC}">
              <c16:uniqueId val="{00000000-DD52-424E-AE63-50EC6296D1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DD52-424E-AE63-50EC6296D1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113.83</c:v>
                </c:pt>
                <c:pt idx="1">
                  <c:v>112.31</c:v>
                </c:pt>
                <c:pt idx="2">
                  <c:v>112.55</c:v>
                </c:pt>
                <c:pt idx="3">
                  <c:v>106.2</c:v>
                </c:pt>
                <c:pt idx="4">
                  <c:v>113.01</c:v>
                </c:pt>
              </c:numCache>
            </c:numRef>
          </c:val>
          <c:extLst>
            <c:ext xmlns:c16="http://schemas.microsoft.com/office/drawing/2014/chart" uri="{C3380CC4-5D6E-409C-BE32-E72D297353CC}">
              <c16:uniqueId val="{00000000-294C-4999-9DB2-71F7277DEF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294C-4999-9DB2-71F7277DEF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44.55</c:v>
                </c:pt>
                <c:pt idx="1">
                  <c:v>45.09</c:v>
                </c:pt>
                <c:pt idx="2">
                  <c:v>44.54</c:v>
                </c:pt>
                <c:pt idx="3">
                  <c:v>45.79</c:v>
                </c:pt>
                <c:pt idx="4">
                  <c:v>46.85</c:v>
                </c:pt>
              </c:numCache>
            </c:numRef>
          </c:val>
          <c:extLst>
            <c:ext xmlns:c16="http://schemas.microsoft.com/office/drawing/2014/chart" uri="{C3380CC4-5D6E-409C-BE32-E72D297353CC}">
              <c16:uniqueId val="{00000000-2423-46BF-AEA5-73B5AF2C08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2423-46BF-AEA5-73B5AF2C08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21.06</c:v>
                </c:pt>
                <c:pt idx="1">
                  <c:v>25.4</c:v>
                </c:pt>
                <c:pt idx="2">
                  <c:v>27.59</c:v>
                </c:pt>
                <c:pt idx="3">
                  <c:v>29.17</c:v>
                </c:pt>
                <c:pt idx="4">
                  <c:v>30.73</c:v>
                </c:pt>
              </c:numCache>
            </c:numRef>
          </c:val>
          <c:extLst>
            <c:ext xmlns:c16="http://schemas.microsoft.com/office/drawing/2014/chart" uri="{C3380CC4-5D6E-409C-BE32-E72D297353CC}">
              <c16:uniqueId val="{00000000-244D-4F05-BB11-2846AF1CE6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244D-4F05-BB11-2846AF1CE6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C2-40CE-814C-77AA25569B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1EC2-40CE-814C-77AA25569B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155.55000000000001</c:v>
                </c:pt>
                <c:pt idx="1">
                  <c:v>144.57</c:v>
                </c:pt>
                <c:pt idx="2">
                  <c:v>143.94999999999999</c:v>
                </c:pt>
                <c:pt idx="3">
                  <c:v>128.27000000000001</c:v>
                </c:pt>
                <c:pt idx="4">
                  <c:v>119.63</c:v>
                </c:pt>
              </c:numCache>
            </c:numRef>
          </c:val>
          <c:extLst>
            <c:ext xmlns:c16="http://schemas.microsoft.com/office/drawing/2014/chart" uri="{C3380CC4-5D6E-409C-BE32-E72D297353CC}">
              <c16:uniqueId val="{00000000-5267-4C6E-ABF6-36ED121851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5267-4C6E-ABF6-36ED121851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535.25</c:v>
                </c:pt>
                <c:pt idx="1">
                  <c:v>576.6</c:v>
                </c:pt>
                <c:pt idx="2">
                  <c:v>589.77</c:v>
                </c:pt>
                <c:pt idx="3">
                  <c:v>585.9</c:v>
                </c:pt>
                <c:pt idx="4">
                  <c:v>563.01</c:v>
                </c:pt>
              </c:numCache>
            </c:numRef>
          </c:val>
          <c:extLst>
            <c:ext xmlns:c16="http://schemas.microsoft.com/office/drawing/2014/chart" uri="{C3380CC4-5D6E-409C-BE32-E72D297353CC}">
              <c16:uniqueId val="{00000000-A063-4385-9976-0A1E9ED8AE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063-4385-9976-0A1E9ED8AE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99.57</c:v>
                </c:pt>
                <c:pt idx="1">
                  <c:v>96.85</c:v>
                </c:pt>
                <c:pt idx="2">
                  <c:v>95.82</c:v>
                </c:pt>
                <c:pt idx="3">
                  <c:v>89.07</c:v>
                </c:pt>
                <c:pt idx="4">
                  <c:v>99.92</c:v>
                </c:pt>
              </c:numCache>
            </c:numRef>
          </c:val>
          <c:extLst>
            <c:ext xmlns:c16="http://schemas.microsoft.com/office/drawing/2014/chart" uri="{C3380CC4-5D6E-409C-BE32-E72D297353CC}">
              <c16:uniqueId val="{00000000-5A82-4E71-B9B4-896A349B65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5A82-4E71-B9B4-896A349B65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188.91</c:v>
                </c:pt>
                <c:pt idx="1">
                  <c:v>194.27</c:v>
                </c:pt>
                <c:pt idx="2">
                  <c:v>196.67</c:v>
                </c:pt>
                <c:pt idx="3">
                  <c:v>212.1</c:v>
                </c:pt>
                <c:pt idx="4">
                  <c:v>221.97</c:v>
                </c:pt>
              </c:numCache>
            </c:numRef>
          </c:val>
          <c:extLst>
            <c:ext xmlns:c16="http://schemas.microsoft.com/office/drawing/2014/chart" uri="{C3380CC4-5D6E-409C-BE32-E72D297353CC}">
              <c16:uniqueId val="{00000000-E2B3-40AB-BE10-11DCB627B2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E2B3-40AB-BE10-11DCB627B2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釧路市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170364</v>
      </c>
      <c r="AM8" s="60"/>
      <c r="AN8" s="60"/>
      <c r="AO8" s="60"/>
      <c r="AP8" s="60"/>
      <c r="AQ8" s="60"/>
      <c r="AR8" s="60"/>
      <c r="AS8" s="60"/>
      <c r="AT8" s="51">
        <f>データ!$S$6</f>
        <v>1362.9</v>
      </c>
      <c r="AU8" s="52"/>
      <c r="AV8" s="52"/>
      <c r="AW8" s="52"/>
      <c r="AX8" s="52"/>
      <c r="AY8" s="52"/>
      <c r="AZ8" s="52"/>
      <c r="BA8" s="52"/>
      <c r="BB8" s="53">
        <f>データ!$T$6</f>
        <v>125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49.76</v>
      </c>
      <c r="J10" s="52"/>
      <c r="K10" s="52"/>
      <c r="L10" s="52"/>
      <c r="M10" s="52"/>
      <c r="N10" s="52"/>
      <c r="O10" s="63"/>
      <c r="P10" s="53">
        <f>データ!$P$6</f>
        <v>99.33</v>
      </c>
      <c r="Q10" s="53"/>
      <c r="R10" s="53"/>
      <c r="S10" s="53"/>
      <c r="T10" s="53"/>
      <c r="U10" s="53"/>
      <c r="V10" s="53"/>
      <c r="W10" s="60">
        <f>データ!$Q$6</f>
        <v>3868</v>
      </c>
      <c r="X10" s="60"/>
      <c r="Y10" s="60"/>
      <c r="Z10" s="60"/>
      <c r="AA10" s="60"/>
      <c r="AB10" s="60"/>
      <c r="AC10" s="60"/>
      <c r="AD10" s="2"/>
      <c r="AE10" s="2"/>
      <c r="AF10" s="2"/>
      <c r="AG10" s="2"/>
      <c r="AH10" s="4"/>
      <c r="AI10" s="4"/>
      <c r="AJ10" s="4"/>
      <c r="AK10" s="4"/>
      <c r="AL10" s="60">
        <f>データ!$U$6</f>
        <v>184067</v>
      </c>
      <c r="AM10" s="60"/>
      <c r="AN10" s="60"/>
      <c r="AO10" s="60"/>
      <c r="AP10" s="60"/>
      <c r="AQ10" s="60"/>
      <c r="AR10" s="60"/>
      <c r="AS10" s="60"/>
      <c r="AT10" s="51">
        <f>データ!$V$6</f>
        <v>136.66999999999999</v>
      </c>
      <c r="AU10" s="52"/>
      <c r="AV10" s="52"/>
      <c r="AW10" s="52"/>
      <c r="AX10" s="52"/>
      <c r="AY10" s="52"/>
      <c r="AZ10" s="52"/>
      <c r="BA10" s="52"/>
      <c r="BB10" s="53">
        <f>データ!$W$6</f>
        <v>1346.8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5"/>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5"/>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5"/>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5"/>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5"/>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5"/>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5"/>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5"/>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5"/>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5"/>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5"/>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5"/>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5"/>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5"/>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5"/>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5"/>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5"/>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5"/>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5"/>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5"/>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5"/>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5"/>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5"/>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5"/>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5"/>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5"/>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5"/>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5"/>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5"/>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5"/>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5"/>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5"/>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5"/>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3"/>
      <c r="BN59" s="73"/>
      <c r="BO59" s="73"/>
      <c r="BP59" s="73"/>
      <c r="BQ59" s="73"/>
      <c r="BR59" s="73"/>
      <c r="BS59" s="73"/>
      <c r="BT59" s="73"/>
      <c r="BU59" s="73"/>
      <c r="BV59" s="73"/>
      <c r="BW59" s="73"/>
      <c r="BX59" s="73"/>
      <c r="BY59" s="73"/>
      <c r="BZ59" s="74"/>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5"/>
      <c r="BM60" s="73"/>
      <c r="BN60" s="73"/>
      <c r="BO60" s="73"/>
      <c r="BP60" s="73"/>
      <c r="BQ60" s="73"/>
      <c r="BR60" s="73"/>
      <c r="BS60" s="73"/>
      <c r="BT60" s="73"/>
      <c r="BU60" s="73"/>
      <c r="BV60" s="73"/>
      <c r="BW60" s="73"/>
      <c r="BX60" s="73"/>
      <c r="BY60" s="73"/>
      <c r="BZ60" s="74"/>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5"/>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5"/>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5"/>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5"/>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5"/>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5"/>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5"/>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5"/>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5"/>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5"/>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5"/>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5"/>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5"/>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5"/>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5"/>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5"/>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5"/>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5"/>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YNb4qN0KpfvKSIxCJVoXgsQD73/Ampc7CEhBxy2WL22js9ANpwkHoodjQm8/I7FMsaiSIW3JHhWEceNDnbNrQ==" saltValue="7uK9mJdFQeeFzN5DREEu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12068</v>
      </c>
      <c r="D6" s="34">
        <f t="shared" si="3"/>
        <v>46</v>
      </c>
      <c r="E6" s="34">
        <f t="shared" si="3"/>
        <v>1</v>
      </c>
      <c r="F6" s="34">
        <f t="shared" si="3"/>
        <v>0</v>
      </c>
      <c r="G6" s="34">
        <f t="shared" si="3"/>
        <v>1</v>
      </c>
      <c r="H6" s="34" t="str">
        <f t="shared" si="3"/>
        <v>北海道　釧路市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49.76</v>
      </c>
      <c r="P6" s="35">
        <f t="shared" si="3"/>
        <v>99.33</v>
      </c>
      <c r="Q6" s="35">
        <f t="shared" si="3"/>
        <v>3868</v>
      </c>
      <c r="R6" s="35">
        <f t="shared" si="3"/>
        <v>170364</v>
      </c>
      <c r="S6" s="35">
        <f t="shared" si="3"/>
        <v>1362.9</v>
      </c>
      <c r="T6" s="35">
        <f t="shared" si="3"/>
        <v>125</v>
      </c>
      <c r="U6" s="35">
        <f t="shared" si="3"/>
        <v>184067</v>
      </c>
      <c r="V6" s="35">
        <f t="shared" si="3"/>
        <v>136.66999999999999</v>
      </c>
      <c r="W6" s="35">
        <f t="shared" si="3"/>
        <v>1346.8</v>
      </c>
      <c r="X6" s="36">
        <f>IF(X7="",NA(),X7)</f>
        <v>113.83</v>
      </c>
      <c r="Y6" s="36">
        <f t="shared" ref="Y6:AG6" si="4">IF(Y7="",NA(),Y7)</f>
        <v>112.31</v>
      </c>
      <c r="Z6" s="36">
        <f t="shared" si="4"/>
        <v>112.55</v>
      </c>
      <c r="AA6" s="36">
        <f t="shared" si="4"/>
        <v>106.2</v>
      </c>
      <c r="AB6" s="36">
        <f t="shared" si="4"/>
        <v>113.01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155.55000000000001</v>
      </c>
      <c r="AU6" s="36">
        <f t="shared" ref="AU6:BC6" si="6">IF(AU7="",NA(),AU7)</f>
        <v>144.57</v>
      </c>
      <c r="AV6" s="36">
        <f t="shared" si="6"/>
        <v>143.94999999999999</v>
      </c>
      <c r="AW6" s="36">
        <f t="shared" si="6"/>
        <v>128.27000000000001</v>
      </c>
      <c r="AX6" s="36">
        <f t="shared" si="6"/>
        <v>119.63</v>
      </c>
      <c r="AY6" s="36">
        <f t="shared" si="6"/>
        <v>289.8</v>
      </c>
      <c r="AZ6" s="36">
        <f t="shared" si="6"/>
        <v>299.44</v>
      </c>
      <c r="BA6" s="36">
        <f t="shared" si="6"/>
        <v>311.99</v>
      </c>
      <c r="BB6" s="36">
        <f t="shared" si="6"/>
        <v>307.83</v>
      </c>
      <c r="BC6" s="36">
        <f t="shared" si="6"/>
        <v>318.89</v>
      </c>
      <c r="BD6" s="35" t="str">
        <f>IF(BD7="","",IF(BD7="-","【-】","【"&amp;SUBSTITUTE(TEXT(BD7,"#,##0.00"),"-","△")&amp;"】"))</f>
        <v>【261.93】</v>
      </c>
      <c r="BE6" s="36">
        <f>IF(BE7="",NA(),BE7)</f>
        <v>535.25</v>
      </c>
      <c r="BF6" s="36">
        <f t="shared" ref="BF6:BN6" si="7">IF(BF7="",NA(),BF7)</f>
        <v>576.6</v>
      </c>
      <c r="BG6" s="36">
        <f t="shared" si="7"/>
        <v>589.77</v>
      </c>
      <c r="BH6" s="36">
        <f t="shared" si="7"/>
        <v>585.9</v>
      </c>
      <c r="BI6" s="36">
        <f t="shared" si="7"/>
        <v>563.01</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99.57</v>
      </c>
      <c r="BQ6" s="36">
        <f t="shared" ref="BQ6:BY6" si="8">IF(BQ7="",NA(),BQ7)</f>
        <v>96.85</v>
      </c>
      <c r="BR6" s="36">
        <f t="shared" si="8"/>
        <v>95.82</v>
      </c>
      <c r="BS6" s="36">
        <f t="shared" si="8"/>
        <v>89.07</v>
      </c>
      <c r="BT6" s="36">
        <f t="shared" si="8"/>
        <v>99.92</v>
      </c>
      <c r="BU6" s="36">
        <f t="shared" si="8"/>
        <v>107.05</v>
      </c>
      <c r="BV6" s="36">
        <f t="shared" si="8"/>
        <v>106.4</v>
      </c>
      <c r="BW6" s="36">
        <f t="shared" si="8"/>
        <v>107.61</v>
      </c>
      <c r="BX6" s="36">
        <f t="shared" si="8"/>
        <v>106.02</v>
      </c>
      <c r="BY6" s="36">
        <f t="shared" si="8"/>
        <v>104.84</v>
      </c>
      <c r="BZ6" s="35" t="str">
        <f>IF(BZ7="","",IF(BZ7="-","【-】","【"&amp;SUBSTITUTE(TEXT(BZ7,"#,##0.00"),"-","△")&amp;"】"))</f>
        <v>【103.91】</v>
      </c>
      <c r="CA6" s="36">
        <f>IF(CA7="",NA(),CA7)</f>
        <v>188.91</v>
      </c>
      <c r="CB6" s="36">
        <f t="shared" ref="CB6:CJ6" si="9">IF(CB7="",NA(),CB7)</f>
        <v>194.27</v>
      </c>
      <c r="CC6" s="36">
        <f t="shared" si="9"/>
        <v>196.67</v>
      </c>
      <c r="CD6" s="36">
        <f t="shared" si="9"/>
        <v>212.1</v>
      </c>
      <c r="CE6" s="36">
        <f t="shared" si="9"/>
        <v>221.97</v>
      </c>
      <c r="CF6" s="36">
        <f t="shared" si="9"/>
        <v>155.09</v>
      </c>
      <c r="CG6" s="36">
        <f t="shared" si="9"/>
        <v>156.29</v>
      </c>
      <c r="CH6" s="36">
        <f t="shared" si="9"/>
        <v>155.69</v>
      </c>
      <c r="CI6" s="36">
        <f t="shared" si="9"/>
        <v>158.6</v>
      </c>
      <c r="CJ6" s="36">
        <f t="shared" si="9"/>
        <v>161.82</v>
      </c>
      <c r="CK6" s="35" t="str">
        <f>IF(CK7="","",IF(CK7="-","【-】","【"&amp;SUBSTITUTE(TEXT(CK7,"#,##0.00"),"-","△")&amp;"】"))</f>
        <v>【167.11】</v>
      </c>
      <c r="CL6" s="36">
        <f>IF(CL7="",NA(),CL7)</f>
        <v>59.51</v>
      </c>
      <c r="CM6" s="36">
        <f t="shared" ref="CM6:CU6" si="10">IF(CM7="",NA(),CM7)</f>
        <v>58.7</v>
      </c>
      <c r="CN6" s="36">
        <f t="shared" si="10"/>
        <v>85.67</v>
      </c>
      <c r="CO6" s="36">
        <f t="shared" si="10"/>
        <v>83.38</v>
      </c>
      <c r="CP6" s="36">
        <f t="shared" si="10"/>
        <v>82.92</v>
      </c>
      <c r="CQ6" s="36">
        <f t="shared" si="10"/>
        <v>61.61</v>
      </c>
      <c r="CR6" s="36">
        <f t="shared" si="10"/>
        <v>62.34</v>
      </c>
      <c r="CS6" s="36">
        <f t="shared" si="10"/>
        <v>62.46</v>
      </c>
      <c r="CT6" s="36">
        <f t="shared" si="10"/>
        <v>62.88</v>
      </c>
      <c r="CU6" s="36">
        <f t="shared" si="10"/>
        <v>62.32</v>
      </c>
      <c r="CV6" s="35" t="str">
        <f>IF(CV7="","",IF(CV7="-","【-】","【"&amp;SUBSTITUTE(TEXT(CV7,"#,##0.00"),"-","△")&amp;"】"))</f>
        <v>【60.27】</v>
      </c>
      <c r="CW6" s="36">
        <f>IF(CW7="",NA(),CW7)</f>
        <v>85.87</v>
      </c>
      <c r="CX6" s="36">
        <f t="shared" ref="CX6:DF6" si="11">IF(CX7="",NA(),CX7)</f>
        <v>86.28</v>
      </c>
      <c r="CY6" s="36">
        <f t="shared" si="11"/>
        <v>85.5</v>
      </c>
      <c r="CZ6" s="36">
        <f t="shared" si="11"/>
        <v>87.27</v>
      </c>
      <c r="DA6" s="36">
        <f t="shared" si="11"/>
        <v>85.87</v>
      </c>
      <c r="DB6" s="36">
        <f t="shared" si="11"/>
        <v>90.23</v>
      </c>
      <c r="DC6" s="36">
        <f t="shared" si="11"/>
        <v>90.15</v>
      </c>
      <c r="DD6" s="36">
        <f t="shared" si="11"/>
        <v>90.62</v>
      </c>
      <c r="DE6" s="36">
        <f t="shared" si="11"/>
        <v>90.13</v>
      </c>
      <c r="DF6" s="36">
        <f t="shared" si="11"/>
        <v>90.19</v>
      </c>
      <c r="DG6" s="35" t="str">
        <f>IF(DG7="","",IF(DG7="-","【-】","【"&amp;SUBSTITUTE(TEXT(DG7,"#,##0.00"),"-","△")&amp;"】"))</f>
        <v>【89.92】</v>
      </c>
      <c r="DH6" s="36">
        <f>IF(DH7="",NA(),DH7)</f>
        <v>44.55</v>
      </c>
      <c r="DI6" s="36">
        <f t="shared" ref="DI6:DQ6" si="12">IF(DI7="",NA(),DI7)</f>
        <v>45.09</v>
      </c>
      <c r="DJ6" s="36">
        <f t="shared" si="12"/>
        <v>44.54</v>
      </c>
      <c r="DK6" s="36">
        <f t="shared" si="12"/>
        <v>45.79</v>
      </c>
      <c r="DL6" s="36">
        <f t="shared" si="12"/>
        <v>46.85</v>
      </c>
      <c r="DM6" s="36">
        <f t="shared" si="12"/>
        <v>46.36</v>
      </c>
      <c r="DN6" s="36">
        <f t="shared" si="12"/>
        <v>47.37</v>
      </c>
      <c r="DO6" s="36">
        <f t="shared" si="12"/>
        <v>48.01</v>
      </c>
      <c r="DP6" s="36">
        <f t="shared" si="12"/>
        <v>48.01</v>
      </c>
      <c r="DQ6" s="36">
        <f t="shared" si="12"/>
        <v>48.86</v>
      </c>
      <c r="DR6" s="35" t="str">
        <f>IF(DR7="","",IF(DR7="-","【-】","【"&amp;SUBSTITUTE(TEXT(DR7,"#,##0.00"),"-","△")&amp;"】"))</f>
        <v>【48.85】</v>
      </c>
      <c r="DS6" s="36">
        <f>IF(DS7="",NA(),DS7)</f>
        <v>21.06</v>
      </c>
      <c r="DT6" s="36">
        <f t="shared" ref="DT6:EB6" si="13">IF(DT7="",NA(),DT7)</f>
        <v>25.4</v>
      </c>
      <c r="DU6" s="36">
        <f t="shared" si="13"/>
        <v>27.59</v>
      </c>
      <c r="DV6" s="36">
        <f t="shared" si="13"/>
        <v>29.17</v>
      </c>
      <c r="DW6" s="36">
        <f t="shared" si="13"/>
        <v>30.73</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0.25</v>
      </c>
      <c r="EE6" s="36">
        <f t="shared" ref="EE6:EM6" si="14">IF(EE7="",NA(),EE7)</f>
        <v>0.28999999999999998</v>
      </c>
      <c r="EF6" s="36">
        <f t="shared" si="14"/>
        <v>0.23</v>
      </c>
      <c r="EG6" s="36">
        <f t="shared" si="14"/>
        <v>0.25</v>
      </c>
      <c r="EH6" s="36">
        <f t="shared" si="14"/>
        <v>0.36</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12068</v>
      </c>
      <c r="D7" s="38">
        <v>46</v>
      </c>
      <c r="E7" s="38">
        <v>1</v>
      </c>
      <c r="F7" s="38">
        <v>0</v>
      </c>
      <c r="G7" s="38">
        <v>1</v>
      </c>
      <c r="H7" s="38" t="s">
        <v>93</v>
      </c>
      <c r="I7" s="38" t="s">
        <v>94</v>
      </c>
      <c r="J7" s="38" t="s">
        <v>95</v>
      </c>
      <c r="K7" s="38" t="s">
        <v>96</v>
      </c>
      <c r="L7" s="38" t="s">
        <v>97</v>
      </c>
      <c r="M7" s="38" t="s">
        <v>98</v>
      </c>
      <c r="N7" s="39" t="s">
        <v>99</v>
      </c>
      <c r="O7" s="39">
        <v>49.76</v>
      </c>
      <c r="P7" s="39">
        <v>99.33</v>
      </c>
      <c r="Q7" s="39">
        <v>3868</v>
      </c>
      <c r="R7" s="39">
        <v>170364</v>
      </c>
      <c r="S7" s="39">
        <v>1362.9</v>
      </c>
      <c r="T7" s="39">
        <v>125</v>
      </c>
      <c r="U7" s="39">
        <v>184067</v>
      </c>
      <c r="V7" s="39">
        <v>136.66999999999999</v>
      </c>
      <c r="W7" s="39">
        <v>1346.8</v>
      </c>
      <c r="X7" s="39">
        <v>113.83</v>
      </c>
      <c r="Y7" s="39">
        <v>112.31</v>
      </c>
      <c r="Z7" s="39">
        <v>112.55</v>
      </c>
      <c r="AA7" s="39">
        <v>106.2</v>
      </c>
      <c r="AB7" s="39">
        <v>113.01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155.55000000000001</v>
      </c>
      <c r="AU7" s="39">
        <v>144.57</v>
      </c>
      <c r="AV7" s="39">
        <v>143.94999999999999</v>
      </c>
      <c r="AW7" s="39">
        <v>128.27000000000001</v>
      </c>
      <c r="AX7" s="39">
        <v>119.63</v>
      </c>
      <c r="AY7" s="39">
        <v>289.8</v>
      </c>
      <c r="AZ7" s="39">
        <v>299.44</v>
      </c>
      <c r="BA7" s="39">
        <v>311.99</v>
      </c>
      <c r="BB7" s="39">
        <v>307.83</v>
      </c>
      <c r="BC7" s="39">
        <v>318.89</v>
      </c>
      <c r="BD7" s="39">
        <v>261.93</v>
      </c>
      <c r="BE7" s="39">
        <v>535.25</v>
      </c>
      <c r="BF7" s="39">
        <v>576.6</v>
      </c>
      <c r="BG7" s="39">
        <v>589.77</v>
      </c>
      <c r="BH7" s="39">
        <v>585.9</v>
      </c>
      <c r="BI7" s="39">
        <v>563.01</v>
      </c>
      <c r="BJ7" s="39">
        <v>301.99</v>
      </c>
      <c r="BK7" s="39">
        <v>298.08999999999997</v>
      </c>
      <c r="BL7" s="39">
        <v>291.77999999999997</v>
      </c>
      <c r="BM7" s="39">
        <v>295.44</v>
      </c>
      <c r="BN7" s="39">
        <v>290.07</v>
      </c>
      <c r="BO7" s="39">
        <v>270.45999999999998</v>
      </c>
      <c r="BP7" s="39">
        <v>99.57</v>
      </c>
      <c r="BQ7" s="39">
        <v>96.85</v>
      </c>
      <c r="BR7" s="39">
        <v>95.82</v>
      </c>
      <c r="BS7" s="39">
        <v>89.07</v>
      </c>
      <c r="BT7" s="39">
        <v>99.92</v>
      </c>
      <c r="BU7" s="39">
        <v>107.05</v>
      </c>
      <c r="BV7" s="39">
        <v>106.4</v>
      </c>
      <c r="BW7" s="39">
        <v>107.61</v>
      </c>
      <c r="BX7" s="39">
        <v>106.02</v>
      </c>
      <c r="BY7" s="39">
        <v>104.84</v>
      </c>
      <c r="BZ7" s="39">
        <v>103.91</v>
      </c>
      <c r="CA7" s="39">
        <v>188.91</v>
      </c>
      <c r="CB7" s="39">
        <v>194.27</v>
      </c>
      <c r="CC7" s="39">
        <v>196.67</v>
      </c>
      <c r="CD7" s="39">
        <v>212.1</v>
      </c>
      <c r="CE7" s="39">
        <v>221.97</v>
      </c>
      <c r="CF7" s="39">
        <v>155.09</v>
      </c>
      <c r="CG7" s="39">
        <v>156.29</v>
      </c>
      <c r="CH7" s="39">
        <v>155.69</v>
      </c>
      <c r="CI7" s="39">
        <v>158.6</v>
      </c>
      <c r="CJ7" s="39">
        <v>161.82</v>
      </c>
      <c r="CK7" s="39">
        <v>167.11</v>
      </c>
      <c r="CL7" s="39">
        <v>59.51</v>
      </c>
      <c r="CM7" s="39">
        <v>58.7</v>
      </c>
      <c r="CN7" s="39">
        <v>85.67</v>
      </c>
      <c r="CO7" s="39">
        <v>83.38</v>
      </c>
      <c r="CP7" s="39">
        <v>82.92</v>
      </c>
      <c r="CQ7" s="39">
        <v>61.61</v>
      </c>
      <c r="CR7" s="39">
        <v>62.34</v>
      </c>
      <c r="CS7" s="39">
        <v>62.46</v>
      </c>
      <c r="CT7" s="39">
        <v>62.88</v>
      </c>
      <c r="CU7" s="39">
        <v>62.32</v>
      </c>
      <c r="CV7" s="39">
        <v>60.27</v>
      </c>
      <c r="CW7" s="39">
        <v>85.87</v>
      </c>
      <c r="CX7" s="39">
        <v>86.28</v>
      </c>
      <c r="CY7" s="39">
        <v>85.5</v>
      </c>
      <c r="CZ7" s="39">
        <v>87.27</v>
      </c>
      <c r="DA7" s="39">
        <v>85.87</v>
      </c>
      <c r="DB7" s="39">
        <v>90.23</v>
      </c>
      <c r="DC7" s="39">
        <v>90.15</v>
      </c>
      <c r="DD7" s="39">
        <v>90.62</v>
      </c>
      <c r="DE7" s="39">
        <v>90.13</v>
      </c>
      <c r="DF7" s="39">
        <v>90.19</v>
      </c>
      <c r="DG7" s="39">
        <v>89.92</v>
      </c>
      <c r="DH7" s="39">
        <v>44.55</v>
      </c>
      <c r="DI7" s="39">
        <v>45.09</v>
      </c>
      <c r="DJ7" s="39">
        <v>44.54</v>
      </c>
      <c r="DK7" s="39">
        <v>45.79</v>
      </c>
      <c r="DL7" s="39">
        <v>46.85</v>
      </c>
      <c r="DM7" s="39">
        <v>46.36</v>
      </c>
      <c r="DN7" s="39">
        <v>47.37</v>
      </c>
      <c r="DO7" s="39">
        <v>48.01</v>
      </c>
      <c r="DP7" s="39">
        <v>48.01</v>
      </c>
      <c r="DQ7" s="39">
        <v>48.86</v>
      </c>
      <c r="DR7" s="39">
        <v>48.85</v>
      </c>
      <c r="DS7" s="39">
        <v>21.06</v>
      </c>
      <c r="DT7" s="39">
        <v>25.4</v>
      </c>
      <c r="DU7" s="39">
        <v>27.59</v>
      </c>
      <c r="DV7" s="39">
        <v>29.17</v>
      </c>
      <c r="DW7" s="39">
        <v>30.73</v>
      </c>
      <c r="DX7" s="39">
        <v>13.57</v>
      </c>
      <c r="DY7" s="39">
        <v>14.27</v>
      </c>
      <c r="DZ7" s="39">
        <v>16.170000000000002</v>
      </c>
      <c r="EA7" s="39">
        <v>16.600000000000001</v>
      </c>
      <c r="EB7" s="39">
        <v>18.510000000000002</v>
      </c>
      <c r="EC7" s="39">
        <v>17.8</v>
      </c>
      <c r="ED7" s="39">
        <v>0.25</v>
      </c>
      <c r="EE7" s="39">
        <v>0.28999999999999998</v>
      </c>
      <c r="EF7" s="39">
        <v>0.23</v>
      </c>
      <c r="EG7" s="39">
        <v>0.25</v>
      </c>
      <c r="EH7" s="39">
        <v>0.36</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川村 卓史</cp:lastModifiedBy>
  <cp:lastPrinted>2020-01-29T08:17:56Z</cp:lastPrinted>
  <dcterms:created xsi:type="dcterms:W3CDTF">2019-12-05T04:06:55Z</dcterms:created>
  <dcterms:modified xsi:type="dcterms:W3CDTF">2020-01-29T08:18:40Z</dcterms:modified>
  <cp:category/>
</cp:coreProperties>
</file>