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filesv1\共有\30上下水道部\02経営企画課\01経営企画担当\00_経営企画全般\経営比較分析表\R2\"/>
    </mc:Choice>
  </mc:AlternateContent>
  <workbookProtection workbookAlgorithmName="SHA-512" workbookHashValue="tgYJD8J8R6M3BtadiIS+MpJhXF65DbtVi7Jy02o7xRPBnpjEFT6HADY7eDsb5xdvMbAvpLOrK9GSTNjunuMZ6w==" workbookSaltValue="EcUBx4cNxZEuov+etj5uB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AD10" i="4"/>
  <c r="I10" i="4"/>
  <c r="B10" i="4"/>
  <c r="AL8" i="4"/>
  <c r="P8" i="4"/>
  <c r="I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<sst xmlns="http://schemas.openxmlformats.org/spreadsheetml/2006/main" count="231" uniqueCount="117">
  <si>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</si>
  <si>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</si>
  <si>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</si>
  <si>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</si>
  <si>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</si>
  <si>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</si>
  <si>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</si>
  <si>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</si>
  <si>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</si>
  <si>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</si>
  <si>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</si>
  <si>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</si>
  <si>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</si>
  <si>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</si>
  <si>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</si>
  <si>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</si>
  <si>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</si>
  <si>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</si>
  <si>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</si>
  <si>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</si>
  <si>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</si>
  <si>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</si>
  <si>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</si>
  <si>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</si>
  <si>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</si>
  <si>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</si>
  <si>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</si>
  <si>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</si>
  <si>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</si>
  <si>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</si>
  <si>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</si>
  <si>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</si>
  <si>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</si>
  <si>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</si>
  <si>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</si>
  <si>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</si>
  <si>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</si>
  <si>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</si>
  <si>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</si>
  <si>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</si>
  <si>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</si>
  <si>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</si>
  <si>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</si>
  <si>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</si>
  <si>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</si>
  <si>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</si>
  <si>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</si>
  <si>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</si>
  <si>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</si>
  <si>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</si>
  <si>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</si>
  <si>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</si>
  <si>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</si>
  <si>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</si>
  <si>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</si>
  <si>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</si>
  <si>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</si>
  <si>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</si>
  <si>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</si>
  <si>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</si>
  <si>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</si>
  <si>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</si>
  <si>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</si>
  <si>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</si>
  <si>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</si>
  <si>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</si>
  <si>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</si>
  <si>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</si>
  <si>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</si>
  <si>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</si>
  <si>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</si>
  <si>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</si>
  <si>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</si>
  <si>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</si>
  <si>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</si>
  <si>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</si>
  <si>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</si>
  <si>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</si>
  <si>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</si>
  <si>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</si>
  <si>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</si>
  <si>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</si>
  <si>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</si>
  <si>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</si>
  <si>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</si>
  <si>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</si>
  <si>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</si>
  <si>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</si>
  <si>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</si>
  <si>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</si>
  <si>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</si>
  <si>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</si>
  <si>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</si>
  <si>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</si>
  <si>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</si>
  <si>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</si>
  <si>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釧路市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</si>
  <si>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</si>
  <si>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</si>
  <si>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</si>
  <si>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</si>
  <si>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</si>
  <si>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</si>
  <si>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</si>
  <si>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</si>
  <si>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</si>
  <si>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</si>
  <si>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</si>
  <si>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</si>
  <si>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</si>
  <si>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</si>
  <si>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</si>
  <si>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</si>
  <si>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</si>
  <si>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平均値を上回っており、保有資産の更新が類似団体よりも進んでいない状況にある。
②管渠老朽化率
　平均値を上回っており、法定耐用年数を超えた管渠延長の割合が類似団体よりも高い状況にある。
③管渠改善率
　平均値を下回っており、管渠における更新延長の割合が類似団体よりも低く、改善が進んでいない状況にある。</t>
    <phoneticPr fontId="4"/>
  </si>
  <si>
    <t>①経常収支比率
　平均値及び100％を上回っており、経常収支が黒字であることを表している。
②累積欠損金比率
　特定環境保全公共下水道と合わせて累積欠損金は発生していない。
③流動比率
　資金不足が発生しており、一時借入金があるため平均値を下回り低率となっている。
④企業債残高対事業規模比率
　平均値を下回っている。今後も企業債残高の減少により、数値の低下は続いていく見込みである。
⑤経費回収率
　平均値及び100％を上回っている。今後、老朽化施設の更新に充てる財源を確保する必要性が高まっている。
⑥汚水処理原価
　平均値を上回っているが、資本費に係る経費負担の減により前年度に比べてやや減少した。
⑦施設利用率
　平均値を下回っており、施設更新時にダウンサイジングを検討する必要がある。
⑧水洗化率
　平均値を上回っており、近年は微増を続けている。</t>
    <rPh sb="57" eb="59">
      <t>トクテイ</t>
    </rPh>
    <rPh sb="59" eb="61">
      <t>カンキョウ</t>
    </rPh>
    <rPh sb="61" eb="63">
      <t>ホゼン</t>
    </rPh>
    <rPh sb="63" eb="65">
      <t>コウキョウ</t>
    </rPh>
    <rPh sb="65" eb="68">
      <t>ゲスイドウ</t>
    </rPh>
    <rPh sb="69" eb="70">
      <t>ア</t>
    </rPh>
    <rPh sb="73" eb="75">
      <t>ルイセキ</t>
    </rPh>
    <rPh sb="75" eb="77">
      <t>ケッソン</t>
    </rPh>
    <rPh sb="77" eb="78">
      <t>キン</t>
    </rPh>
    <rPh sb="79" eb="81">
      <t>ハッセイ</t>
    </rPh>
    <rPh sb="278" eb="280">
      <t>シホン</t>
    </rPh>
    <rPh sb="280" eb="281">
      <t>ヒ</t>
    </rPh>
    <rPh sb="289" eb="290">
      <t>ゲン</t>
    </rPh>
    <rPh sb="302" eb="304">
      <t>ゲンショウ</t>
    </rPh>
    <phoneticPr fontId="4"/>
  </si>
  <si>
    <t>１．経営の健全性・効率性について
　下水道使用料により汚水処理費用を回収できており安定した経営状況と言えるが、人口の減少に伴い使用料が減少していく中、管渠等の老朽化施設の更新に充てる財源を確保する必要がある。資金不足額については、計画どおり令和３年度までに解消するため、引き続き効率的な事業経営に努めていく。
２．老朽化の状況について
　施設の老朽化は進んでいるが、改築が進んでいない状況にあり、ストックマネジメント計画に基づいた管渠等の老朽化施設の更新が必要となる。</t>
    <rPh sb="18" eb="21">
      <t>ゲスイドウ</t>
    </rPh>
    <rPh sb="21" eb="23">
      <t>シヨウ</t>
    </rPh>
    <rPh sb="23" eb="24">
      <t>リョウ</t>
    </rPh>
    <rPh sb="27" eb="29">
      <t>オスイ</t>
    </rPh>
    <rPh sb="29" eb="31">
      <t>ショリ</t>
    </rPh>
    <rPh sb="31" eb="33">
      <t>ヒヨウ</t>
    </rPh>
    <rPh sb="34" eb="36">
      <t>カイシュウ</t>
    </rPh>
    <rPh sb="55" eb="57">
      <t>ジンコウ</t>
    </rPh>
    <rPh sb="58" eb="60">
      <t>ゲンショウ</t>
    </rPh>
    <rPh sb="61" eb="62">
      <t>トモナ</t>
    </rPh>
    <rPh sb="63" eb="66">
      <t>シヨウリョウ</t>
    </rPh>
    <rPh sb="67" eb="69">
      <t>ゲンショウ</t>
    </rPh>
    <rPh sb="73" eb="74">
      <t>ナカ</t>
    </rPh>
    <rPh sb="77" eb="78">
      <t>トウ</t>
    </rPh>
    <rPh sb="81" eb="82">
      <t>カ</t>
    </rPh>
    <rPh sb="82" eb="84">
      <t>シセツ</t>
    </rPh>
    <rPh sb="139" eb="142">
      <t>コウリツテキ</t>
    </rPh>
    <rPh sb="143" eb="145">
      <t>ジギョウ</t>
    </rPh>
    <rPh sb="148" eb="149">
      <t>ツト</t>
    </rPh>
    <rPh sb="170" eb="172">
      <t>シセツ</t>
    </rPh>
    <rPh sb="173" eb="176">
      <t>ロウキュウカ</t>
    </rPh>
    <rPh sb="177" eb="178">
      <t>スス</t>
    </rPh>
    <rPh sb="184" eb="186">
      <t>カイチク</t>
    </rPh>
    <rPh sb="209" eb="211">
      <t>ケイカク</t>
    </rPh>
    <rPh sb="212" eb="213">
      <t>モト</t>
    </rPh>
    <rPh sb="218" eb="219">
      <t>トウ</t>
    </rPh>
    <rPh sb="222" eb="223">
      <t>カ</t>
    </rPh>
    <rPh sb="223" eb="225">
      <t>シセツ</t>
    </rPh>
    <rPh sb="226" eb="228">
      <t>コウシン</t>
    </rPh>
    <rPh sb="229" eb="2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</si>
</sst>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0.04</c:v>
                </c:pt>
                <c:pt idx="1">
                  <c:v>0.05</c:v>
                </c:pt>
                <c:pt idx="2">
                  <c:v>0.09</c:v>
                </c:pt>
                <c:pt idx="3">
                  <c:v>0.08</c:v>
                </c:pt>
                <c:pt idx="4">
                  <c:v>0.02</c:v>
                </c:pt>
              </c:numCache>
            </c:numRef>
          </c:val>
          <c:extLst>
            <c:ext xmlns:c16="http://schemas.microsoft.com/office/drawing/2014/chart" uri="{C3380CC4-5D6E-409C-BE32-E72D297353CC}">
              <c16:uniqueId val="{00000000-5015-4B2E-9527-817FD60042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5015-4B2E-9527-817FD60042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63.18</c:v>
                </c:pt>
                <c:pt idx="1">
                  <c:v>62.98</c:v>
                </c:pt>
                <c:pt idx="2">
                  <c:v>62.57</c:v>
                </c:pt>
                <c:pt idx="3">
                  <c:v>61.5</c:v>
                </c:pt>
                <c:pt idx="4">
                  <c:v>61.19</c:v>
                </c:pt>
              </c:numCache>
            </c:numRef>
          </c:val>
          <c:extLst>
            <c:ext xmlns:c16="http://schemas.microsoft.com/office/drawing/2014/chart" uri="{C3380CC4-5D6E-409C-BE32-E72D297353CC}">
              <c16:uniqueId val="{00000000-82AB-4938-942C-2AD1A54F14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82AB-4938-942C-2AD1A54F14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95.69</c:v>
                </c:pt>
                <c:pt idx="1">
                  <c:v>95.77</c:v>
                </c:pt>
                <c:pt idx="2">
                  <c:v>95.86</c:v>
                </c:pt>
                <c:pt idx="3">
                  <c:v>95.98</c:v>
                </c:pt>
                <c:pt idx="4">
                  <c:v>96</c:v>
                </c:pt>
              </c:numCache>
            </c:numRef>
          </c:val>
          <c:extLst>
            <c:ext xmlns:c16="http://schemas.microsoft.com/office/drawing/2014/chart" uri="{C3380CC4-5D6E-409C-BE32-E72D297353CC}">
              <c16:uniqueId val="{00000000-968F-4DC3-B251-2A15E60B3E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968F-4DC3-B251-2A15E60B3E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130.13</c:v>
                </c:pt>
                <c:pt idx="1">
                  <c:v>129.74</c:v>
                </c:pt>
                <c:pt idx="2">
                  <c:v>127.53</c:v>
                </c:pt>
                <c:pt idx="3">
                  <c:v>126.67</c:v>
                </c:pt>
                <c:pt idx="4">
                  <c:v>122.22</c:v>
                </c:pt>
              </c:numCache>
            </c:numRef>
          </c:val>
          <c:extLst>
            <c:ext xmlns:c16="http://schemas.microsoft.com/office/drawing/2014/chart" uri="{C3380CC4-5D6E-409C-BE32-E72D297353CC}">
              <c16:uniqueId val="{00000000-5475-421E-951F-DC6294B133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5475-421E-951F-DC6294B133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50.36</c:v>
                </c:pt>
                <c:pt idx="1">
                  <c:v>51.66</c:v>
                </c:pt>
                <c:pt idx="2">
                  <c:v>52.93</c:v>
                </c:pt>
                <c:pt idx="3">
                  <c:v>54.24</c:v>
                </c:pt>
                <c:pt idx="4">
                  <c:v>55.73</c:v>
                </c:pt>
              </c:numCache>
            </c:numRef>
          </c:val>
          <c:extLst>
            <c:ext xmlns:c16="http://schemas.microsoft.com/office/drawing/2014/chart" uri="{C3380CC4-5D6E-409C-BE32-E72D297353CC}">
              <c16:uniqueId val="{00000000-B185-42F2-BF7A-53A9108530C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B185-42F2-BF7A-53A9108530C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5.5</c:v>
                </c:pt>
                <c:pt idx="1">
                  <c:v>6.2</c:v>
                </c:pt>
                <c:pt idx="2">
                  <c:v>6.59</c:v>
                </c:pt>
                <c:pt idx="3">
                  <c:v>6.92</c:v>
                </c:pt>
                <c:pt idx="4">
                  <c:v>7.63</c:v>
                </c:pt>
              </c:numCache>
            </c:numRef>
          </c:val>
          <c:extLst>
            <c:ext xmlns:c16="http://schemas.microsoft.com/office/drawing/2014/chart" uri="{C3380CC4-5D6E-409C-BE32-E72D297353CC}">
              <c16:uniqueId val="{00000000-7CA9-4670-B3BE-6BE1CFFD7D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7CA9-4670-B3BE-6BE1CFFD7D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quot;-&quot;">
                  <c:v>5.35</c:v>
                </c:pt>
              </c:numCache>
            </c:numRef>
          </c:val>
          <c:extLst>
            <c:ext xmlns:c16="http://schemas.microsoft.com/office/drawing/2014/chart" uri="{C3380CC4-5D6E-409C-BE32-E72D297353CC}">
              <c16:uniqueId val="{00000000-D7B3-4A02-92B7-EC655FF838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D7B3-4A02-92B7-EC655FF838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6.4</c:v>
                </c:pt>
                <c:pt idx="1">
                  <c:v>7.48</c:v>
                </c:pt>
                <c:pt idx="2">
                  <c:v>8.33</c:v>
                </c:pt>
                <c:pt idx="3">
                  <c:v>10.08</c:v>
                </c:pt>
                <c:pt idx="4">
                  <c:v>14.24</c:v>
                </c:pt>
              </c:numCache>
            </c:numRef>
          </c:val>
          <c:extLst>
            <c:ext xmlns:c16="http://schemas.microsoft.com/office/drawing/2014/chart" uri="{C3380CC4-5D6E-409C-BE32-E72D297353CC}">
              <c16:uniqueId val="{00000000-0C6D-4200-B683-92BA9116F3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0C6D-4200-B683-92BA9116F3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433.86</c:v>
                </c:pt>
                <c:pt idx="1">
                  <c:v>425.25</c:v>
                </c:pt>
                <c:pt idx="2">
                  <c:v>419.71</c:v>
                </c:pt>
                <c:pt idx="3">
                  <c:v>415.56</c:v>
                </c:pt>
                <c:pt idx="4">
                  <c:v>410.31</c:v>
                </c:pt>
              </c:numCache>
            </c:numRef>
          </c:val>
          <c:extLst>
            <c:ext xmlns:c16="http://schemas.microsoft.com/office/drawing/2014/chart" uri="{C3380CC4-5D6E-409C-BE32-E72D297353CC}">
              <c16:uniqueId val="{00000000-D6EE-4DEB-AEA2-081411A30E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D6EE-4DEB-AEA2-081411A30E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136.54</c:v>
                </c:pt>
                <c:pt idx="1">
                  <c:v>140.56</c:v>
                </c:pt>
                <c:pt idx="2">
                  <c:v>135.9</c:v>
                </c:pt>
                <c:pt idx="3">
                  <c:v>133.4</c:v>
                </c:pt>
                <c:pt idx="4">
                  <c:v>133.26</c:v>
                </c:pt>
              </c:numCache>
            </c:numRef>
          </c:val>
          <c:extLst>
            <c:ext xmlns:c16="http://schemas.microsoft.com/office/drawing/2014/chart" uri="{C3380CC4-5D6E-409C-BE32-E72D297353CC}">
              <c16:uniqueId val="{00000000-AE06-47DF-A36B-5461B79795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AE06-47DF-A36B-5461B79795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174.36</c:v>
                </c:pt>
                <c:pt idx="1">
                  <c:v>169.56</c:v>
                </c:pt>
                <c:pt idx="2">
                  <c:v>175.67</c:v>
                </c:pt>
                <c:pt idx="3">
                  <c:v>179.02</c:v>
                </c:pt>
                <c:pt idx="4">
                  <c:v>178.27</c:v>
                </c:pt>
              </c:numCache>
            </c:numRef>
          </c:val>
          <c:extLst>
            <c:ext xmlns:c16="http://schemas.microsoft.com/office/drawing/2014/chart" uri="{C3380CC4-5D6E-409C-BE32-E72D297353CC}">
              <c16:uniqueId val="{00000000-E41E-4B74-9C15-E346E9604F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E41E-4B74-9C15-E346E9604F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北海道　釧路市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Ad</v>
      </c>
      <c r="X8" s="73"/>
      <c r="Y8" s="73"/>
      <c r="Z8" s="73"/>
      <c r="AA8" s="73"/>
      <c r="AB8" s="73"/>
      <c r="AC8" s="73"/>
      <c r="AD8" s="74" t="str">
        <f>データ!$M$6</f>
        <v>自治体職員</v>
      </c>
      <c r="AE8" s="74"/>
      <c r="AF8" s="74"/>
      <c r="AG8" s="74"/>
      <c r="AH8" s="74"/>
      <c r="AI8" s="74"/>
      <c r="AJ8" s="74"/>
      <c r="AK8" s="3"/>
      <c r="AL8" s="70">
        <f>データ!S6</f>
        <v>168086</v>
      </c>
      <c r="AM8" s="70"/>
      <c r="AN8" s="70"/>
      <c r="AO8" s="70"/>
      <c r="AP8" s="70"/>
      <c r="AQ8" s="70"/>
      <c r="AR8" s="70"/>
      <c r="AS8" s="70"/>
      <c r="AT8" s="69">
        <f>データ!T6</f>
        <v>1363.29</v>
      </c>
      <c r="AU8" s="69"/>
      <c r="AV8" s="69"/>
      <c r="AW8" s="69"/>
      <c r="AX8" s="69"/>
      <c r="AY8" s="69"/>
      <c r="AZ8" s="69"/>
      <c r="BA8" s="69"/>
      <c r="BB8" s="69">
        <f>データ!U6</f>
        <v>123.29</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f>データ!O6</f>
        <v>65.510000000000005</v>
      </c>
      <c r="J10" s="69"/>
      <c r="K10" s="69"/>
      <c r="L10" s="69"/>
      <c r="M10" s="69"/>
      <c r="N10" s="69"/>
      <c r="O10" s="69"/>
      <c r="P10" s="69">
        <f>データ!P6</f>
        <v>95.45</v>
      </c>
      <c r="Q10" s="69"/>
      <c r="R10" s="69"/>
      <c r="S10" s="69"/>
      <c r="T10" s="69"/>
      <c r="U10" s="69"/>
      <c r="V10" s="69"/>
      <c r="W10" s="69">
        <f>データ!Q6</f>
        <v>65.73</v>
      </c>
      <c r="X10" s="69"/>
      <c r="Y10" s="69"/>
      <c r="Z10" s="69"/>
      <c r="AA10" s="69"/>
      <c r="AB10" s="69"/>
      <c r="AC10" s="69"/>
      <c r="AD10" s="70">
        <f>データ!R6</f>
        <v>4502</v>
      </c>
      <c r="AE10" s="70"/>
      <c r="AF10" s="70"/>
      <c r="AG10" s="70"/>
      <c r="AH10" s="70"/>
      <c r="AI10" s="70"/>
      <c r="AJ10" s="70"/>
      <c r="AK10" s="2"/>
      <c r="AL10" s="70">
        <f>データ!V6</f>
        <v>158991</v>
      </c>
      <c r="AM10" s="70"/>
      <c r="AN10" s="70"/>
      <c r="AO10" s="70"/>
      <c r="AP10" s="70"/>
      <c r="AQ10" s="70"/>
      <c r="AR10" s="70"/>
      <c r="AS10" s="70"/>
      <c r="AT10" s="69">
        <f>データ!W6</f>
        <v>41.71</v>
      </c>
      <c r="AU10" s="69"/>
      <c r="AV10" s="69"/>
      <c r="AW10" s="69"/>
      <c r="AX10" s="69"/>
      <c r="AY10" s="69"/>
      <c r="AZ10" s="69"/>
      <c r="BA10" s="69"/>
      <c r="BB10" s="69">
        <f>データ!X6</f>
        <v>3811.82</v>
      </c>
      <c r="BC10" s="69"/>
      <c r="BD10" s="69"/>
      <c r="BE10" s="69"/>
      <c r="BF10" s="69"/>
      <c r="BG10" s="69"/>
      <c r="BH10" s="69"/>
      <c r="BI10" s="69"/>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VtuAMn2/SlnwLw6TiGni1gdfGyjTVdEkZJAR2IaOeb+QKePRmI4lTncxkK8qgdN7mo0dgxdiDyceUOnczfBHtQ==" saltValue="3v80ctZ3xcthv7utYB4t9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12068</v>
      </c>
      <c r="D6" s="33">
        <f t="shared" si="3"/>
        <v>46</v>
      </c>
      <c r="E6" s="33">
        <f t="shared" si="3"/>
        <v>17</v>
      </c>
      <c r="F6" s="33">
        <f t="shared" si="3"/>
        <v>1</v>
      </c>
      <c r="G6" s="33">
        <f t="shared" si="3"/>
        <v>0</v>
      </c>
      <c r="H6" s="33" t="str">
        <f t="shared" si="3"/>
        <v>北海道　釧路市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65.510000000000005</v>
      </c>
      <c r="P6" s="34">
        <f t="shared" si="3"/>
        <v>95.45</v>
      </c>
      <c r="Q6" s="34">
        <f t="shared" si="3"/>
        <v>65.73</v>
      </c>
      <c r="R6" s="34">
        <f t="shared" si="3"/>
        <v>4502</v>
      </c>
      <c r="S6" s="34">
        <f t="shared" si="3"/>
        <v>168086</v>
      </c>
      <c r="T6" s="34">
        <f t="shared" si="3"/>
        <v>1363.29</v>
      </c>
      <c r="U6" s="34">
        <f t="shared" si="3"/>
        <v>123.29</v>
      </c>
      <c r="V6" s="34">
        <f t="shared" si="3"/>
        <v>158991</v>
      </c>
      <c r="W6" s="34">
        <f t="shared" si="3"/>
        <v>41.71</v>
      </c>
      <c r="X6" s="34">
        <f t="shared" si="3"/>
        <v>3811.82</v>
      </c>
      <c r="Y6" s="35">
        <f>IF(Y7="",NA(),Y7)</f>
        <v>130.13</v>
      </c>
      <c r="Z6" s="35">
        <f t="shared" ref="Z6:AH6" si="4">IF(Z7="",NA(),Z7)</f>
        <v>129.74</v>
      </c>
      <c r="AA6" s="35">
        <f t="shared" si="4"/>
        <v>127.53</v>
      </c>
      <c r="AB6" s="35">
        <f t="shared" si="4"/>
        <v>126.67</v>
      </c>
      <c r="AC6" s="35">
        <f t="shared" si="4"/>
        <v>122.22</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5">
        <f t="shared" si="5"/>
        <v>5.35</v>
      </c>
      <c r="AO6" s="35">
        <f t="shared" si="5"/>
        <v>4.87</v>
      </c>
      <c r="AP6" s="35">
        <f t="shared" si="5"/>
        <v>3.8</v>
      </c>
      <c r="AQ6" s="35">
        <f t="shared" si="5"/>
        <v>3.21</v>
      </c>
      <c r="AR6" s="35">
        <f t="shared" si="5"/>
        <v>2.36</v>
      </c>
      <c r="AS6" s="35">
        <f t="shared" si="5"/>
        <v>2.0699999999999998</v>
      </c>
      <c r="AT6" s="34" t="str">
        <f>IF(AT7="","",IF(AT7="-","【-】","【"&amp;SUBSTITUTE(TEXT(AT7,"#,##0.00"),"-","△")&amp;"】"))</f>
        <v>【3.09】</v>
      </c>
      <c r="AU6" s="35">
        <f>IF(AU7="",NA(),AU7)</f>
        <v>6.4</v>
      </c>
      <c r="AV6" s="35">
        <f t="shared" ref="AV6:BD6" si="6">IF(AV7="",NA(),AV7)</f>
        <v>7.48</v>
      </c>
      <c r="AW6" s="35">
        <f t="shared" si="6"/>
        <v>8.33</v>
      </c>
      <c r="AX6" s="35">
        <f t="shared" si="6"/>
        <v>10.08</v>
      </c>
      <c r="AY6" s="35">
        <f t="shared" si="6"/>
        <v>14.24</v>
      </c>
      <c r="AZ6" s="35">
        <f t="shared" si="6"/>
        <v>47.32</v>
      </c>
      <c r="BA6" s="35">
        <f t="shared" si="6"/>
        <v>49.96</v>
      </c>
      <c r="BB6" s="35">
        <f t="shared" si="6"/>
        <v>58.04</v>
      </c>
      <c r="BC6" s="35">
        <f t="shared" si="6"/>
        <v>62.12</v>
      </c>
      <c r="BD6" s="35">
        <f t="shared" si="6"/>
        <v>61.57</v>
      </c>
      <c r="BE6" s="34" t="str">
        <f>IF(BE7="","",IF(BE7="-","【-】","【"&amp;SUBSTITUTE(TEXT(BE7,"#,##0.00"),"-","△")&amp;"】"))</f>
        <v>【69.54】</v>
      </c>
      <c r="BF6" s="35">
        <f>IF(BF7="",NA(),BF7)</f>
        <v>433.86</v>
      </c>
      <c r="BG6" s="35">
        <f t="shared" ref="BG6:BO6" si="7">IF(BG7="",NA(),BG7)</f>
        <v>425.25</v>
      </c>
      <c r="BH6" s="35">
        <f t="shared" si="7"/>
        <v>419.71</v>
      </c>
      <c r="BI6" s="35">
        <f t="shared" si="7"/>
        <v>415.56</v>
      </c>
      <c r="BJ6" s="35">
        <f t="shared" si="7"/>
        <v>410.31</v>
      </c>
      <c r="BK6" s="35">
        <f t="shared" si="7"/>
        <v>1017.47</v>
      </c>
      <c r="BL6" s="35">
        <f t="shared" si="7"/>
        <v>970.35</v>
      </c>
      <c r="BM6" s="35">
        <f t="shared" si="7"/>
        <v>917.29</v>
      </c>
      <c r="BN6" s="35">
        <f t="shared" si="7"/>
        <v>875.53</v>
      </c>
      <c r="BO6" s="35">
        <f t="shared" si="7"/>
        <v>867.39</v>
      </c>
      <c r="BP6" s="34" t="str">
        <f>IF(BP7="","",IF(BP7="-","【-】","【"&amp;SUBSTITUTE(TEXT(BP7,"#,##0.00"),"-","△")&amp;"】"))</f>
        <v>【682.51】</v>
      </c>
      <c r="BQ6" s="35">
        <f>IF(BQ7="",NA(),BQ7)</f>
        <v>136.54</v>
      </c>
      <c r="BR6" s="35">
        <f t="shared" ref="BR6:BZ6" si="8">IF(BR7="",NA(),BR7)</f>
        <v>140.56</v>
      </c>
      <c r="BS6" s="35">
        <f t="shared" si="8"/>
        <v>135.9</v>
      </c>
      <c r="BT6" s="35">
        <f t="shared" si="8"/>
        <v>133.4</v>
      </c>
      <c r="BU6" s="35">
        <f t="shared" si="8"/>
        <v>133.26</v>
      </c>
      <c r="BV6" s="35">
        <f t="shared" si="8"/>
        <v>96.37</v>
      </c>
      <c r="BW6" s="35">
        <f t="shared" si="8"/>
        <v>99.26</v>
      </c>
      <c r="BX6" s="35">
        <f t="shared" si="8"/>
        <v>99.67</v>
      </c>
      <c r="BY6" s="35">
        <f t="shared" si="8"/>
        <v>99.83</v>
      </c>
      <c r="BZ6" s="35">
        <f t="shared" si="8"/>
        <v>100.91</v>
      </c>
      <c r="CA6" s="34" t="str">
        <f>IF(CA7="","",IF(CA7="-","【-】","【"&amp;SUBSTITUTE(TEXT(CA7,"#,##0.00"),"-","△")&amp;"】"))</f>
        <v>【100.34】</v>
      </c>
      <c r="CB6" s="35">
        <f>IF(CB7="",NA(),CB7)</f>
        <v>174.36</v>
      </c>
      <c r="CC6" s="35">
        <f t="shared" ref="CC6:CK6" si="9">IF(CC7="",NA(),CC7)</f>
        <v>169.56</v>
      </c>
      <c r="CD6" s="35">
        <f t="shared" si="9"/>
        <v>175.67</v>
      </c>
      <c r="CE6" s="35">
        <f t="shared" si="9"/>
        <v>179.02</v>
      </c>
      <c r="CF6" s="35">
        <f t="shared" si="9"/>
        <v>178.27</v>
      </c>
      <c r="CG6" s="35">
        <f t="shared" si="9"/>
        <v>162.65</v>
      </c>
      <c r="CH6" s="35">
        <f t="shared" si="9"/>
        <v>159.53</v>
      </c>
      <c r="CI6" s="35">
        <f t="shared" si="9"/>
        <v>159.6</v>
      </c>
      <c r="CJ6" s="35">
        <f t="shared" si="9"/>
        <v>158.94</v>
      </c>
      <c r="CK6" s="35">
        <f t="shared" si="9"/>
        <v>158.04</v>
      </c>
      <c r="CL6" s="34" t="str">
        <f>IF(CL7="","",IF(CL7="-","【-】","【"&amp;SUBSTITUTE(TEXT(CL7,"#,##0.00"),"-","△")&amp;"】"))</f>
        <v>【136.15】</v>
      </c>
      <c r="CM6" s="35">
        <f>IF(CM7="",NA(),CM7)</f>
        <v>63.18</v>
      </c>
      <c r="CN6" s="35">
        <f t="shared" ref="CN6:CV6" si="10">IF(CN7="",NA(),CN7)</f>
        <v>62.98</v>
      </c>
      <c r="CO6" s="35">
        <f t="shared" si="10"/>
        <v>62.57</v>
      </c>
      <c r="CP6" s="35">
        <f t="shared" si="10"/>
        <v>61.5</v>
      </c>
      <c r="CQ6" s="35">
        <f t="shared" si="10"/>
        <v>61.19</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95.69</v>
      </c>
      <c r="CY6" s="35">
        <f t="shared" ref="CY6:DG6" si="11">IF(CY7="",NA(),CY7)</f>
        <v>95.77</v>
      </c>
      <c r="CZ6" s="35">
        <f t="shared" si="11"/>
        <v>95.86</v>
      </c>
      <c r="DA6" s="35">
        <f t="shared" si="11"/>
        <v>95.98</v>
      </c>
      <c r="DB6" s="35">
        <f t="shared" si="11"/>
        <v>96</v>
      </c>
      <c r="DC6" s="35">
        <f t="shared" si="11"/>
        <v>93.38</v>
      </c>
      <c r="DD6" s="35">
        <f t="shared" si="11"/>
        <v>93.5</v>
      </c>
      <c r="DE6" s="35">
        <f t="shared" si="11"/>
        <v>93.86</v>
      </c>
      <c r="DF6" s="35">
        <f t="shared" si="11"/>
        <v>93.96</v>
      </c>
      <c r="DG6" s="35">
        <f t="shared" si="11"/>
        <v>94.06</v>
      </c>
      <c r="DH6" s="34" t="str">
        <f>IF(DH7="","",IF(DH7="-","【-】","【"&amp;SUBSTITUTE(TEXT(DH7,"#,##0.00"),"-","△")&amp;"】"))</f>
        <v>【95.35】</v>
      </c>
      <c r="DI6" s="35">
        <f>IF(DI7="",NA(),DI7)</f>
        <v>50.36</v>
      </c>
      <c r="DJ6" s="35">
        <f t="shared" ref="DJ6:DR6" si="12">IF(DJ7="",NA(),DJ7)</f>
        <v>51.66</v>
      </c>
      <c r="DK6" s="35">
        <f t="shared" si="12"/>
        <v>52.93</v>
      </c>
      <c r="DL6" s="35">
        <f t="shared" si="12"/>
        <v>54.24</v>
      </c>
      <c r="DM6" s="35">
        <f t="shared" si="12"/>
        <v>55.73</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5.5</v>
      </c>
      <c r="DU6" s="35">
        <f t="shared" ref="DU6:EC6" si="13">IF(DU7="",NA(),DU7)</f>
        <v>6.2</v>
      </c>
      <c r="DV6" s="35">
        <f t="shared" si="13"/>
        <v>6.59</v>
      </c>
      <c r="DW6" s="35">
        <f t="shared" si="13"/>
        <v>6.92</v>
      </c>
      <c r="DX6" s="35">
        <f t="shared" si="13"/>
        <v>7.63</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0.04</v>
      </c>
      <c r="EF6" s="35">
        <f t="shared" ref="EF6:EN6" si="14">IF(EF7="",NA(),EF7)</f>
        <v>0.05</v>
      </c>
      <c r="EG6" s="35">
        <f t="shared" si="14"/>
        <v>0.09</v>
      </c>
      <c r="EH6" s="35">
        <f t="shared" si="14"/>
        <v>0.08</v>
      </c>
      <c r="EI6" s="35">
        <f t="shared" si="14"/>
        <v>0.02</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15">
      <c r="A7" s="28"/>
      <c r="B7" s="37">
        <v>2019</v>
      </c>
      <c r="C7" s="37">
        <v>12068</v>
      </c>
      <c r="D7" s="37">
        <v>46</v>
      </c>
      <c r="E7" s="37">
        <v>17</v>
      </c>
      <c r="F7" s="37">
        <v>1</v>
      </c>
      <c r="G7" s="37">
        <v>0</v>
      </c>
      <c r="H7" s="37" t="s">
        <v>96</v>
      </c>
      <c r="I7" s="37" t="s">
        <v>97</v>
      </c>
      <c r="J7" s="37" t="s">
        <v>98</v>
      </c>
      <c r="K7" s="37" t="s">
        <v>99</v>
      </c>
      <c r="L7" s="37" t="s">
        <v>100</v>
      </c>
      <c r="M7" s="37" t="s">
        <v>101</v>
      </c>
      <c r="N7" s="38" t="s">
        <v>102</v>
      </c>
      <c r="O7" s="38">
        <v>65.510000000000005</v>
      </c>
      <c r="P7" s="38">
        <v>95.45</v>
      </c>
      <c r="Q7" s="38">
        <v>65.73</v>
      </c>
      <c r="R7" s="38">
        <v>4502</v>
      </c>
      <c r="S7" s="38">
        <v>168086</v>
      </c>
      <c r="T7" s="38">
        <v>1363.29</v>
      </c>
      <c r="U7" s="38">
        <v>123.29</v>
      </c>
      <c r="V7" s="38">
        <v>158991</v>
      </c>
      <c r="W7" s="38">
        <v>41.71</v>
      </c>
      <c r="X7" s="38">
        <v>3811.82</v>
      </c>
      <c r="Y7" s="38">
        <v>130.13</v>
      </c>
      <c r="Z7" s="38">
        <v>129.74</v>
      </c>
      <c r="AA7" s="38">
        <v>127.53</v>
      </c>
      <c r="AB7" s="38">
        <v>126.67</v>
      </c>
      <c r="AC7" s="38">
        <v>122.22</v>
      </c>
      <c r="AD7" s="38">
        <v>108.52</v>
      </c>
      <c r="AE7" s="38">
        <v>109.12</v>
      </c>
      <c r="AF7" s="38">
        <v>110.22</v>
      </c>
      <c r="AG7" s="38">
        <v>110.01</v>
      </c>
      <c r="AH7" s="38">
        <v>111.12</v>
      </c>
      <c r="AI7" s="38">
        <v>108.07</v>
      </c>
      <c r="AJ7" s="38">
        <v>0</v>
      </c>
      <c r="AK7" s="38">
        <v>0</v>
      </c>
      <c r="AL7" s="38">
        <v>0</v>
      </c>
      <c r="AM7" s="38">
        <v>0</v>
      </c>
      <c r="AN7" s="38">
        <v>5.35</v>
      </c>
      <c r="AO7" s="38">
        <v>4.87</v>
      </c>
      <c r="AP7" s="38">
        <v>3.8</v>
      </c>
      <c r="AQ7" s="38">
        <v>3.21</v>
      </c>
      <c r="AR7" s="38">
        <v>2.36</v>
      </c>
      <c r="AS7" s="38">
        <v>2.0699999999999998</v>
      </c>
      <c r="AT7" s="38">
        <v>3.09</v>
      </c>
      <c r="AU7" s="38">
        <v>6.4</v>
      </c>
      <c r="AV7" s="38">
        <v>7.48</v>
      </c>
      <c r="AW7" s="38">
        <v>8.33</v>
      </c>
      <c r="AX7" s="38">
        <v>10.08</v>
      </c>
      <c r="AY7" s="38">
        <v>14.24</v>
      </c>
      <c r="AZ7" s="38">
        <v>47.32</v>
      </c>
      <c r="BA7" s="38">
        <v>49.96</v>
      </c>
      <c r="BB7" s="38">
        <v>58.04</v>
      </c>
      <c r="BC7" s="38">
        <v>62.12</v>
      </c>
      <c r="BD7" s="38">
        <v>61.57</v>
      </c>
      <c r="BE7" s="38">
        <v>69.540000000000006</v>
      </c>
      <c r="BF7" s="38">
        <v>433.86</v>
      </c>
      <c r="BG7" s="38">
        <v>425.25</v>
      </c>
      <c r="BH7" s="38">
        <v>419.71</v>
      </c>
      <c r="BI7" s="38">
        <v>415.56</v>
      </c>
      <c r="BJ7" s="38">
        <v>410.31</v>
      </c>
      <c r="BK7" s="38">
        <v>1017.47</v>
      </c>
      <c r="BL7" s="38">
        <v>970.35</v>
      </c>
      <c r="BM7" s="38">
        <v>917.29</v>
      </c>
      <c r="BN7" s="38">
        <v>875.53</v>
      </c>
      <c r="BO7" s="38">
        <v>867.39</v>
      </c>
      <c r="BP7" s="38">
        <v>682.51</v>
      </c>
      <c r="BQ7" s="38">
        <v>136.54</v>
      </c>
      <c r="BR7" s="38">
        <v>140.56</v>
      </c>
      <c r="BS7" s="38">
        <v>135.9</v>
      </c>
      <c r="BT7" s="38">
        <v>133.4</v>
      </c>
      <c r="BU7" s="38">
        <v>133.26</v>
      </c>
      <c r="BV7" s="38">
        <v>96.37</v>
      </c>
      <c r="BW7" s="38">
        <v>99.26</v>
      </c>
      <c r="BX7" s="38">
        <v>99.67</v>
      </c>
      <c r="BY7" s="38">
        <v>99.83</v>
      </c>
      <c r="BZ7" s="38">
        <v>100.91</v>
      </c>
      <c r="CA7" s="38">
        <v>100.34</v>
      </c>
      <c r="CB7" s="38">
        <v>174.36</v>
      </c>
      <c r="CC7" s="38">
        <v>169.56</v>
      </c>
      <c r="CD7" s="38">
        <v>175.67</v>
      </c>
      <c r="CE7" s="38">
        <v>179.02</v>
      </c>
      <c r="CF7" s="38">
        <v>178.27</v>
      </c>
      <c r="CG7" s="38">
        <v>162.65</v>
      </c>
      <c r="CH7" s="38">
        <v>159.53</v>
      </c>
      <c r="CI7" s="38">
        <v>159.6</v>
      </c>
      <c r="CJ7" s="38">
        <v>158.94</v>
      </c>
      <c r="CK7" s="38">
        <v>158.04</v>
      </c>
      <c r="CL7" s="38">
        <v>136.15</v>
      </c>
      <c r="CM7" s="38">
        <v>63.18</v>
      </c>
      <c r="CN7" s="38">
        <v>62.98</v>
      </c>
      <c r="CO7" s="38">
        <v>62.57</v>
      </c>
      <c r="CP7" s="38">
        <v>61.5</v>
      </c>
      <c r="CQ7" s="38">
        <v>61.19</v>
      </c>
      <c r="CR7" s="38">
        <v>66.63</v>
      </c>
      <c r="CS7" s="38">
        <v>67.040000000000006</v>
      </c>
      <c r="CT7" s="38">
        <v>66.34</v>
      </c>
      <c r="CU7" s="38">
        <v>67.069999999999993</v>
      </c>
      <c r="CV7" s="38">
        <v>66.78</v>
      </c>
      <c r="CW7" s="38">
        <v>59.64</v>
      </c>
      <c r="CX7" s="38">
        <v>95.69</v>
      </c>
      <c r="CY7" s="38">
        <v>95.77</v>
      </c>
      <c r="CZ7" s="38">
        <v>95.86</v>
      </c>
      <c r="DA7" s="38">
        <v>95.98</v>
      </c>
      <c r="DB7" s="38">
        <v>96</v>
      </c>
      <c r="DC7" s="38">
        <v>93.38</v>
      </c>
      <c r="DD7" s="38">
        <v>93.5</v>
      </c>
      <c r="DE7" s="38">
        <v>93.86</v>
      </c>
      <c r="DF7" s="38">
        <v>93.96</v>
      </c>
      <c r="DG7" s="38">
        <v>94.06</v>
      </c>
      <c r="DH7" s="38">
        <v>95.35</v>
      </c>
      <c r="DI7" s="38">
        <v>50.36</v>
      </c>
      <c r="DJ7" s="38">
        <v>51.66</v>
      </c>
      <c r="DK7" s="38">
        <v>52.93</v>
      </c>
      <c r="DL7" s="38">
        <v>54.24</v>
      </c>
      <c r="DM7" s="38">
        <v>55.73</v>
      </c>
      <c r="DN7" s="38">
        <v>27.96</v>
      </c>
      <c r="DO7" s="38">
        <v>28.81</v>
      </c>
      <c r="DP7" s="38">
        <v>31.19</v>
      </c>
      <c r="DQ7" s="38">
        <v>33.090000000000003</v>
      </c>
      <c r="DR7" s="38">
        <v>34.33</v>
      </c>
      <c r="DS7" s="38">
        <v>38.57</v>
      </c>
      <c r="DT7" s="38">
        <v>5.5</v>
      </c>
      <c r="DU7" s="38">
        <v>6.2</v>
      </c>
      <c r="DV7" s="38">
        <v>6.59</v>
      </c>
      <c r="DW7" s="38">
        <v>6.92</v>
      </c>
      <c r="DX7" s="38">
        <v>7.63</v>
      </c>
      <c r="DY7" s="38">
        <v>3.4</v>
      </c>
      <c r="DZ7" s="38">
        <v>3.84</v>
      </c>
      <c r="EA7" s="38">
        <v>4.3099999999999996</v>
      </c>
      <c r="EB7" s="38">
        <v>5.04</v>
      </c>
      <c r="EC7" s="38">
        <v>5.1100000000000003</v>
      </c>
      <c r="ED7" s="38">
        <v>5.9</v>
      </c>
      <c r="EE7" s="38">
        <v>0.04</v>
      </c>
      <c r="EF7" s="38">
        <v>0.05</v>
      </c>
      <c r="EG7" s="38">
        <v>0.09</v>
      </c>
      <c r="EH7" s="38">
        <v>0.08</v>
      </c>
      <c r="EI7" s="38">
        <v>0.02</v>
      </c>
      <c r="EJ7" s="38">
        <v>0.22</v>
      </c>
      <c r="EK7" s="38">
        <v>0.28000000000000003</v>
      </c>
      <c r="EL7" s="38">
        <v>0.21</v>
      </c>
      <c r="EM7" s="38">
        <v>0.25</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野﨑 拓人</cp:lastModifiedBy>
  <cp:lastPrinted>2021-02-02T09:02:01Z</cp:lastPrinted>
  <dcterms:created xsi:type="dcterms:W3CDTF">2020-12-04T02:23:43Z</dcterms:created>
  <dcterms:modified xsi:type="dcterms:W3CDTF">2021-02-02T09:02:02Z</dcterms:modified>
  <cp:category/>
</cp:coreProperties>
</file>