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2\"/>
    </mc:Choice>
  </mc:AlternateContent>
  <workbookProtection workbookAlgorithmName="SHA-512" workbookHashValue="w0bxxZ0uP689F/1jCt314SoIX/IIeOSQchoE1VlMyKvx8XMFW0h0HV4ieCMn9j8OlEP51qRlymOxKetVgYE89g==" workbookSaltValue="VONA5CGlAbf84ZyeABv/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<sst xmlns="http://schemas.openxmlformats.org/spreadsheetml/2006/main" count="228" uniqueCount="114">
  <si>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</si>
  <si>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</si>
  <si>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</si>
  <si>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</si>
  <si>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</si>
  <si>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</si>
  <si>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</si>
  <si>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</si>
  <si>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</si>
  <si>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</si>
  <si>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</si>
  <si>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</si>
  <si>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</si>
  <si>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</si>
  <si>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</si>
  <si>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</si>
  <si>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</si>
  <si>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</si>
  <si>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</si>
  <si>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</si>
  <si>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</si>
  <si>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</si>
  <si>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</si>
  <si>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</si>
  <si>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</si>
  <si>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</si>
  <si>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</si>
  <si>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</si>
  <si>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</si>
  <si>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</si>
  <si>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</si>
  <si>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</si>
  <si>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</si>
  <si>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</si>
  <si>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</si>
  <si>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</si>
  <si>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</si>
  <si>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</si>
  <si>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</si>
  <si>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</si>
  <si>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</si>
  <si>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</si>
  <si>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</si>
  <si>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</si>
  <si>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</si>
  <si>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</si>
  <si>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</si>
  <si>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</si>
  <si>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</si>
  <si>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</si>
  <si>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</si>
  <si>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</si>
  <si>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</si>
  <si>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</si>
  <si>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</si>
  <si>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</si>
  <si>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</si>
  <si>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</si>
  <si>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</si>
  <si>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</si>
  <si>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</si>
  <si>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</si>
  <si>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</si>
  <si>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</si>
  <si>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</si>
  <si>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</si>
  <si>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</si>
  <si>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</si>
  <si>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</si>
  <si>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</si>
  <si>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</si>
  <si>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</si>
  <si>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</si>
  <si>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</si>
  <si>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</si>
  <si>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</si>
  <si>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</si>
  <si>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</si>
  <si>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</si>
  <si>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</si>
  <si>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</si>
  <si>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</si>
  <si>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</si>
  <si>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</si>
  <si>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</si>
  <si>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</si>
  <si>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</si>
  <si>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</si>
  <si>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</si>
  <si>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</si>
  <si>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</si>
  <si>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</si>
  <si>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</si>
  <si>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</si>
  <si>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</si>
  <si>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</si>
  <si>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</si>
  <si>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</si>
  <si>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</si>
  <si>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</si>
  <si>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</si>
  <si>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</si>
  <si>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</si>
  <si>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</si>
  <si>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</si>
  <si>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</si>
  <si>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</si>
  <si>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</si>
  <si>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</si>
  <si>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</si>
  <si>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</si>
  <si>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100％を上回っており、経常収支が黒字であることを表している。また、給水及び配水費に係る維持管理経費の減などにより、前年度と比べて上昇している。
②累積欠損金比率
　累積欠損金が発生していない。
③流動比率
　平均値を下回ってはいるが100％を上回っており、短期的な債務に対する支払い能力があると言える。
④企業債残高対給水収益比率
　前年度と比べて減少したが平均値を上回っている。今後は老朽化した施設・設備の更新等により上昇する見込みになっている。
⑤料金回収率
　平均値を下回ってはいるが100％を上回っており、費用を料金収入で賄えている状態にある。
⑥給水原価
　平均値を上回っている。給水及び配水費における維持管理費の減等により前年度と比べて減少した。
⑦施設利用率
　平成28年度に水道事業変更認可を受け、一日配水能力を変更したことにより施設利用率が上昇した。平均値を上回っており適切な施設規模といえる。
⑧有収率
　平均値を下回っている。今後も漏水の多い地域において重点的に漏水調査を実施するなど、有収率の改善を図っていく。</t>
    <rPh sb="43" eb="45">
      <t>キュウスイ</t>
    </rPh>
    <rPh sb="45" eb="46">
      <t>オヨ</t>
    </rPh>
    <rPh sb="47" eb="49">
      <t>ハイスイ</t>
    </rPh>
    <rPh sb="49" eb="50">
      <t>ヒ</t>
    </rPh>
    <rPh sb="51" eb="52">
      <t>カカ</t>
    </rPh>
    <rPh sb="53" eb="55">
      <t>イジ</t>
    </rPh>
    <rPh sb="55" eb="57">
      <t>カンリ</t>
    </rPh>
    <rPh sb="57" eb="59">
      <t>ケイヒ</t>
    </rPh>
    <rPh sb="60" eb="61">
      <t>ゲン</t>
    </rPh>
    <rPh sb="264" eb="266">
      <t>ウワマワ</t>
    </rPh>
    <rPh sb="271" eb="273">
      <t>ヒヨウ</t>
    </rPh>
    <rPh sb="274" eb="276">
      <t>リョウキン</t>
    </rPh>
    <rPh sb="276" eb="278">
      <t>シュウニュウ</t>
    </rPh>
    <rPh sb="279" eb="280">
      <t>マカナ</t>
    </rPh>
    <rPh sb="284" eb="286">
      <t>ジョウタイ</t>
    </rPh>
    <rPh sb="327" eb="328">
      <t>ゲン</t>
    </rPh>
    <rPh sb="339" eb="341">
      <t>ゲンショウ</t>
    </rPh>
    <phoneticPr fontId="4"/>
  </si>
  <si>
    <t>①有形固定資産減価償却率
　施設・設備の更新により平均値を下回っており、資産の老朽化度合は類似団体よりも低い状況である。
②管路経年化率
　平均値を上回っている。1970年から80年代に集中的に整備された管路が一斉に更新時期を迎える状況にある。
③管路更新率
　平均値を下回っている。漏水等により市民生活に与える影響が大きい幹線配水管路の更新を優先的に行っている。</t>
    <phoneticPr fontId="4"/>
  </si>
  <si>
    <t>１．経営の健全性・効率性について
　平成30年4月に料金改定を行ったことなどにより、経常収支比率及び料金回収率は改善されたが、その他の指標においては平均値に比べて厳しい数値となっている。今後、老朽化の進む施設等の更新費用が増加する見込みであり、経営状況はより厳しさを増すものと予想される。
２．老朽化の状況について
　施設・設備等の更新により有形固定資産減価償却率は平均値を下回っているが、管路に関しては、経年化率が高く、更新率が低い状況にある。平成27年1月に策定した「釧路市水道管路更新基本方針」に基づき、令和2年度には基本計画及び実施計画を策定し、長期的な視野に立った計画的な管路更新事業に努めることとしている。</t>
    <rPh sb="46" eb="48">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</si>
</sst>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0.23</c:v>
                </c:pt>
                <c:pt idx="2">
                  <c:v>0.25</c:v>
                </c:pt>
                <c:pt idx="3">
                  <c:v>0.36</c:v>
                </c:pt>
                <c:pt idx="4">
                  <c:v>0.24</c:v>
                </c:pt>
              </c:numCache>
            </c:numRef>
          </c:val>
          <c:extLst>
            <c:ext xmlns:c16="http://schemas.microsoft.com/office/drawing/2014/chart" uri="{C3380CC4-5D6E-409C-BE32-E72D297353CC}">
              <c16:uniqueId val="{00000000-F24C-4B88-AB34-5917A653FC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F24C-4B88-AB34-5917A653FC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58.7</c:v>
                </c:pt>
                <c:pt idx="1">
                  <c:v>85.67</c:v>
                </c:pt>
                <c:pt idx="2">
                  <c:v>83.38</c:v>
                </c:pt>
                <c:pt idx="3">
                  <c:v>82.92</c:v>
                </c:pt>
                <c:pt idx="4">
                  <c:v>82.32</c:v>
                </c:pt>
              </c:numCache>
            </c:numRef>
          </c:val>
          <c:extLst>
            <c:ext xmlns:c16="http://schemas.microsoft.com/office/drawing/2014/chart" uri="{C3380CC4-5D6E-409C-BE32-E72D297353CC}">
              <c16:uniqueId val="{00000000-1C2E-48F0-A89D-F2C1616775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1C2E-48F0-A89D-F2C1616775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86.28</c:v>
                </c:pt>
                <c:pt idx="1">
                  <c:v>85.5</c:v>
                </c:pt>
                <c:pt idx="2">
                  <c:v>87.27</c:v>
                </c:pt>
                <c:pt idx="3">
                  <c:v>85.87</c:v>
                </c:pt>
                <c:pt idx="4">
                  <c:v>85.89</c:v>
                </c:pt>
              </c:numCache>
            </c:numRef>
          </c:val>
          <c:extLst>
            <c:ext xmlns:c16="http://schemas.microsoft.com/office/drawing/2014/chart" uri="{C3380CC4-5D6E-409C-BE32-E72D297353CC}">
              <c16:uniqueId val="{00000000-3E44-42B6-AC49-DAFA82379A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3E44-42B6-AC49-DAFA82379A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112.31</c:v>
                </c:pt>
                <c:pt idx="1">
                  <c:v>112.55</c:v>
                </c:pt>
                <c:pt idx="2">
                  <c:v>106.2</c:v>
                </c:pt>
                <c:pt idx="3">
                  <c:v>113.01</c:v>
                </c:pt>
                <c:pt idx="4">
                  <c:v>116.24</c:v>
                </c:pt>
              </c:numCache>
            </c:numRef>
          </c:val>
          <c:extLst>
            <c:ext xmlns:c16="http://schemas.microsoft.com/office/drawing/2014/chart" uri="{C3380CC4-5D6E-409C-BE32-E72D297353CC}">
              <c16:uniqueId val="{00000000-77DE-4D1B-87D0-400373766B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77DE-4D1B-87D0-400373766B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45.09</c:v>
                </c:pt>
                <c:pt idx="1">
                  <c:v>44.54</c:v>
                </c:pt>
                <c:pt idx="2">
                  <c:v>45.79</c:v>
                </c:pt>
                <c:pt idx="3">
                  <c:v>46.85</c:v>
                </c:pt>
                <c:pt idx="4">
                  <c:v>48.51</c:v>
                </c:pt>
              </c:numCache>
            </c:numRef>
          </c:val>
          <c:extLst>
            <c:ext xmlns:c16="http://schemas.microsoft.com/office/drawing/2014/chart" uri="{C3380CC4-5D6E-409C-BE32-E72D297353CC}">
              <c16:uniqueId val="{00000000-9E1A-4542-9575-ED87292A5B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9E1A-4542-9575-ED87292A5B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25.4</c:v>
                </c:pt>
                <c:pt idx="1">
                  <c:v>27.59</c:v>
                </c:pt>
                <c:pt idx="2">
                  <c:v>29.17</c:v>
                </c:pt>
                <c:pt idx="3">
                  <c:v>30.73</c:v>
                </c:pt>
                <c:pt idx="4">
                  <c:v>33.19</c:v>
                </c:pt>
              </c:numCache>
            </c:numRef>
          </c:val>
          <c:extLst>
            <c:ext xmlns:c16="http://schemas.microsoft.com/office/drawing/2014/chart" uri="{C3380CC4-5D6E-409C-BE32-E72D297353CC}">
              <c16:uniqueId val="{00000000-9296-41B9-B1E9-8C61CDBABA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9296-41B9-B1E9-8C61CDBABA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39-4DB0-9076-819E48C0C3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EB39-4DB0-9076-819E48C0C3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144.57</c:v>
                </c:pt>
                <c:pt idx="1">
                  <c:v>143.94999999999999</c:v>
                </c:pt>
                <c:pt idx="2">
                  <c:v>128.27000000000001</c:v>
                </c:pt>
                <c:pt idx="3">
                  <c:v>119.63</c:v>
                </c:pt>
                <c:pt idx="4">
                  <c:v>121.82</c:v>
                </c:pt>
              </c:numCache>
            </c:numRef>
          </c:val>
          <c:extLst>
            <c:ext xmlns:c16="http://schemas.microsoft.com/office/drawing/2014/chart" uri="{C3380CC4-5D6E-409C-BE32-E72D297353CC}">
              <c16:uniqueId val="{00000000-A902-4179-A72F-63444CABC7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A902-4179-A72F-63444CABC7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576.6</c:v>
                </c:pt>
                <c:pt idx="1">
                  <c:v>589.77</c:v>
                </c:pt>
                <c:pt idx="2">
                  <c:v>585.9</c:v>
                </c:pt>
                <c:pt idx="3">
                  <c:v>563.01</c:v>
                </c:pt>
                <c:pt idx="4">
                  <c:v>547.72</c:v>
                </c:pt>
              </c:numCache>
            </c:numRef>
          </c:val>
          <c:extLst>
            <c:ext xmlns:c16="http://schemas.microsoft.com/office/drawing/2014/chart" uri="{C3380CC4-5D6E-409C-BE32-E72D297353CC}">
              <c16:uniqueId val="{00000000-951D-47E7-9D43-C1D189BC53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951D-47E7-9D43-C1D189BC53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96.85</c:v>
                </c:pt>
                <c:pt idx="1">
                  <c:v>95.82</c:v>
                </c:pt>
                <c:pt idx="2">
                  <c:v>89.07</c:v>
                </c:pt>
                <c:pt idx="3">
                  <c:v>99.92</c:v>
                </c:pt>
                <c:pt idx="4">
                  <c:v>102.64</c:v>
                </c:pt>
              </c:numCache>
            </c:numRef>
          </c:val>
          <c:extLst>
            <c:ext xmlns:c16="http://schemas.microsoft.com/office/drawing/2014/chart" uri="{C3380CC4-5D6E-409C-BE32-E72D297353CC}">
              <c16:uniqueId val="{00000000-0EF9-425D-9F2F-DDC83C8286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0EF9-425D-9F2F-DDC83C8286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194.27</c:v>
                </c:pt>
                <c:pt idx="1">
                  <c:v>196.67</c:v>
                </c:pt>
                <c:pt idx="2">
                  <c:v>212.1</c:v>
                </c:pt>
                <c:pt idx="3">
                  <c:v>221.97</c:v>
                </c:pt>
                <c:pt idx="4">
                  <c:v>219.53</c:v>
                </c:pt>
              </c:numCache>
            </c:numRef>
          </c:val>
          <c:extLst>
            <c:ext xmlns:c16="http://schemas.microsoft.com/office/drawing/2014/chart" uri="{C3380CC4-5D6E-409C-BE32-E72D297353CC}">
              <c16:uniqueId val="{00000000-C87C-4B7C-BDB0-6917139679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C87C-4B7C-BDB0-6917139679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北海道　釧路市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168086</v>
      </c>
      <c r="AM8" s="74"/>
      <c r="AN8" s="74"/>
      <c r="AO8" s="74"/>
      <c r="AP8" s="74"/>
      <c r="AQ8" s="74"/>
      <c r="AR8" s="74"/>
      <c r="AS8" s="74"/>
      <c r="AT8" s="70">
        <f>データ!$S$6</f>
        <v>1363.29</v>
      </c>
      <c r="AU8" s="71"/>
      <c r="AV8" s="71"/>
      <c r="AW8" s="71"/>
      <c r="AX8" s="71"/>
      <c r="AY8" s="71"/>
      <c r="AZ8" s="71"/>
      <c r="BA8" s="71"/>
      <c r="BB8" s="73">
        <f>データ!$T$6</f>
        <v>123.29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51.45</v>
      </c>
      <c r="J10" s="71"/>
      <c r="K10" s="71"/>
      <c r="L10" s="71"/>
      <c r="M10" s="71"/>
      <c r="N10" s="71"/>
      <c r="O10" s="72"/>
      <c r="P10" s="73">
        <f>データ!$P$6</f>
        <v>99.34</v>
      </c>
      <c r="Q10" s="73"/>
      <c r="R10" s="73"/>
      <c r="S10" s="73"/>
      <c r="T10" s="73"/>
      <c r="U10" s="73"/>
      <c r="V10" s="73"/>
      <c r="W10" s="74">
        <f>データ!$Q$6</f>
        <v>3939</v>
      </c>
      <c r="X10" s="74"/>
      <c r="Y10" s="74"/>
      <c r="Z10" s="74"/>
      <c r="AA10" s="74"/>
      <c r="AB10" s="74"/>
      <c r="AC10" s="74"/>
      <c r="AD10" s="2"/>
      <c r="AE10" s="2"/>
      <c r="AF10" s="2"/>
      <c r="AG10" s="2"/>
      <c r="AH10" s="4"/>
      <c r="AI10" s="4"/>
      <c r="AJ10" s="4"/>
      <c r="AK10" s="4"/>
      <c r="AL10" s="74">
        <f>データ!$U$6</f>
        <v>181818</v>
      </c>
      <c r="AM10" s="74"/>
      <c r="AN10" s="74"/>
      <c r="AO10" s="74"/>
      <c r="AP10" s="74"/>
      <c r="AQ10" s="74"/>
      <c r="AR10" s="74"/>
      <c r="AS10" s="74"/>
      <c r="AT10" s="70">
        <f>データ!$V$6</f>
        <v>136.66999999999999</v>
      </c>
      <c r="AU10" s="71"/>
      <c r="AV10" s="71"/>
      <c r="AW10" s="71"/>
      <c r="AX10" s="71"/>
      <c r="AY10" s="71"/>
      <c r="AZ10" s="71"/>
      <c r="BA10" s="71"/>
      <c r="BB10" s="73">
        <f>データ!$W$6</f>
        <v>1330.34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vVB7XvjlmbSvgDLJd3scQA9b+c+Yqknm68QWiG3UCRVNA82O6rcuQaF9eCbVBXcvtrIjL5fn2i8w3o+RSIrg==" saltValue="ezNHMKp4NszJsP0q1/070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12068</v>
      </c>
      <c r="D6" s="34">
        <f t="shared" si="3"/>
        <v>46</v>
      </c>
      <c r="E6" s="34">
        <f t="shared" si="3"/>
        <v>1</v>
      </c>
      <c r="F6" s="34">
        <f t="shared" si="3"/>
        <v>0</v>
      </c>
      <c r="G6" s="34">
        <f t="shared" si="3"/>
        <v>1</v>
      </c>
      <c r="H6" s="34" t="str">
        <f t="shared" si="3"/>
        <v>北海道　釧路市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51.45</v>
      </c>
      <c r="P6" s="35">
        <f t="shared" si="3"/>
        <v>99.34</v>
      </c>
      <c r="Q6" s="35">
        <f t="shared" si="3"/>
        <v>3939</v>
      </c>
      <c r="R6" s="35">
        <f t="shared" si="3"/>
        <v>168086</v>
      </c>
      <c r="S6" s="35">
        <f t="shared" si="3"/>
        <v>1363.29</v>
      </c>
      <c r="T6" s="35">
        <f t="shared" si="3"/>
        <v>123.29</v>
      </c>
      <c r="U6" s="35">
        <f t="shared" si="3"/>
        <v>181818</v>
      </c>
      <c r="V6" s="35">
        <f t="shared" si="3"/>
        <v>136.66999999999999</v>
      </c>
      <c r="W6" s="35">
        <f t="shared" si="3"/>
        <v>1330.34</v>
      </c>
      <c r="X6" s="36">
        <f>IF(X7="",NA(),X7)</f>
        <v>112.31</v>
      </c>
      <c r="Y6" s="36">
        <f t="shared" ref="Y6:AG6" si="4">IF(Y7="",NA(),Y7)</f>
        <v>112.55</v>
      </c>
      <c r="Z6" s="36">
        <f t="shared" si="4"/>
        <v>106.2</v>
      </c>
      <c r="AA6" s="36">
        <f t="shared" si="4"/>
        <v>113.01</v>
      </c>
      <c r="AB6" s="36">
        <f t="shared" si="4"/>
        <v>116.24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144.57</v>
      </c>
      <c r="AU6" s="36">
        <f t="shared" ref="AU6:BC6" si="6">IF(AU7="",NA(),AU7)</f>
        <v>143.94999999999999</v>
      </c>
      <c r="AV6" s="36">
        <f t="shared" si="6"/>
        <v>128.27000000000001</v>
      </c>
      <c r="AW6" s="36">
        <f t="shared" si="6"/>
        <v>119.63</v>
      </c>
      <c r="AX6" s="36">
        <f t="shared" si="6"/>
        <v>121.82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576.6</v>
      </c>
      <c r="BF6" s="36">
        <f t="shared" ref="BF6:BN6" si="7">IF(BF7="",NA(),BF7)</f>
        <v>589.77</v>
      </c>
      <c r="BG6" s="36">
        <f t="shared" si="7"/>
        <v>585.9</v>
      </c>
      <c r="BH6" s="36">
        <f t="shared" si="7"/>
        <v>563.01</v>
      </c>
      <c r="BI6" s="36">
        <f t="shared" si="7"/>
        <v>547.72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96.85</v>
      </c>
      <c r="BQ6" s="36">
        <f t="shared" ref="BQ6:BY6" si="8">IF(BQ7="",NA(),BQ7)</f>
        <v>95.82</v>
      </c>
      <c r="BR6" s="36">
        <f t="shared" si="8"/>
        <v>89.07</v>
      </c>
      <c r="BS6" s="36">
        <f t="shared" si="8"/>
        <v>99.92</v>
      </c>
      <c r="BT6" s="36">
        <f t="shared" si="8"/>
        <v>102.64</v>
      </c>
      <c r="BU6" s="36">
        <f t="shared" si="8"/>
        <v>106.4</v>
      </c>
      <c r="BV6" s="36">
        <f t="shared" si="8"/>
        <v>107.61</v>
      </c>
      <c r="BW6" s="36">
        <f t="shared" si="8"/>
        <v>106.02</v>
      </c>
      <c r="BX6" s="36">
        <f t="shared" si="8"/>
        <v>104.84</v>
      </c>
      <c r="BY6" s="36">
        <f t="shared" si="8"/>
        <v>106.11</v>
      </c>
      <c r="BZ6" s="35" t="str">
        <f>IF(BZ7="","",IF(BZ7="-","【-】","【"&amp;SUBSTITUTE(TEXT(BZ7,"#,##0.00"),"-","△")&amp;"】"))</f>
        <v>【103.24】</v>
      </c>
      <c r="CA6" s="36">
        <f>IF(CA7="",NA(),CA7)</f>
        <v>194.27</v>
      </c>
      <c r="CB6" s="36">
        <f t="shared" ref="CB6:CJ6" si="9">IF(CB7="",NA(),CB7)</f>
        <v>196.67</v>
      </c>
      <c r="CC6" s="36">
        <f t="shared" si="9"/>
        <v>212.1</v>
      </c>
      <c r="CD6" s="36">
        <f t="shared" si="9"/>
        <v>221.97</v>
      </c>
      <c r="CE6" s="36">
        <f t="shared" si="9"/>
        <v>219.53</v>
      </c>
      <c r="CF6" s="36">
        <f t="shared" si="9"/>
        <v>156.29</v>
      </c>
      <c r="CG6" s="36">
        <f t="shared" si="9"/>
        <v>155.69</v>
      </c>
      <c r="CH6" s="36">
        <f t="shared" si="9"/>
        <v>158.6</v>
      </c>
      <c r="CI6" s="36">
        <f t="shared" si="9"/>
        <v>161.82</v>
      </c>
      <c r="CJ6" s="36">
        <f t="shared" si="9"/>
        <v>161.03</v>
      </c>
      <c r="CK6" s="35" t="str">
        <f>IF(CK7="","",IF(CK7="-","【-】","【"&amp;SUBSTITUTE(TEXT(CK7,"#,##0.00"),"-","△")&amp;"】"))</f>
        <v>【168.38】</v>
      </c>
      <c r="CL6" s="36">
        <f>IF(CL7="",NA(),CL7)</f>
        <v>58.7</v>
      </c>
      <c r="CM6" s="36">
        <f t="shared" ref="CM6:CU6" si="10">IF(CM7="",NA(),CM7)</f>
        <v>85.67</v>
      </c>
      <c r="CN6" s="36">
        <f t="shared" si="10"/>
        <v>83.38</v>
      </c>
      <c r="CO6" s="36">
        <f t="shared" si="10"/>
        <v>82.92</v>
      </c>
      <c r="CP6" s="36">
        <f t="shared" si="10"/>
        <v>82.32</v>
      </c>
      <c r="CQ6" s="36">
        <f t="shared" si="10"/>
        <v>62.34</v>
      </c>
      <c r="CR6" s="36">
        <f t="shared" si="10"/>
        <v>62.46</v>
      </c>
      <c r="CS6" s="36">
        <f t="shared" si="10"/>
        <v>62.88</v>
      </c>
      <c r="CT6" s="36">
        <f t="shared" si="10"/>
        <v>62.32</v>
      </c>
      <c r="CU6" s="36">
        <f t="shared" si="10"/>
        <v>61.71</v>
      </c>
      <c r="CV6" s="35" t="str">
        <f>IF(CV7="","",IF(CV7="-","【-】","【"&amp;SUBSTITUTE(TEXT(CV7,"#,##0.00"),"-","△")&amp;"】"))</f>
        <v>【60.00】</v>
      </c>
      <c r="CW6" s="36">
        <f>IF(CW7="",NA(),CW7)</f>
        <v>86.28</v>
      </c>
      <c r="CX6" s="36">
        <f t="shared" ref="CX6:DF6" si="11">IF(CX7="",NA(),CX7)</f>
        <v>85.5</v>
      </c>
      <c r="CY6" s="36">
        <f t="shared" si="11"/>
        <v>87.27</v>
      </c>
      <c r="CZ6" s="36">
        <f t="shared" si="11"/>
        <v>85.87</v>
      </c>
      <c r="DA6" s="36">
        <f t="shared" si="11"/>
        <v>85.89</v>
      </c>
      <c r="DB6" s="36">
        <f t="shared" si="11"/>
        <v>90.15</v>
      </c>
      <c r="DC6" s="36">
        <f t="shared" si="11"/>
        <v>90.62</v>
      </c>
      <c r="DD6" s="36">
        <f t="shared" si="11"/>
        <v>90.13</v>
      </c>
      <c r="DE6" s="36">
        <f t="shared" si="11"/>
        <v>90.19</v>
      </c>
      <c r="DF6" s="36">
        <f t="shared" si="11"/>
        <v>90.03</v>
      </c>
      <c r="DG6" s="35" t="str">
        <f>IF(DG7="","",IF(DG7="-","【-】","【"&amp;SUBSTITUTE(TEXT(DG7,"#,##0.00"),"-","△")&amp;"】"))</f>
        <v>【89.80】</v>
      </c>
      <c r="DH6" s="36">
        <f>IF(DH7="",NA(),DH7)</f>
        <v>45.09</v>
      </c>
      <c r="DI6" s="36">
        <f t="shared" ref="DI6:DQ6" si="12">IF(DI7="",NA(),DI7)</f>
        <v>44.54</v>
      </c>
      <c r="DJ6" s="36">
        <f t="shared" si="12"/>
        <v>45.79</v>
      </c>
      <c r="DK6" s="36">
        <f t="shared" si="12"/>
        <v>46.85</v>
      </c>
      <c r="DL6" s="36">
        <f t="shared" si="12"/>
        <v>48.51</v>
      </c>
      <c r="DM6" s="36">
        <f t="shared" si="12"/>
        <v>47.37</v>
      </c>
      <c r="DN6" s="36">
        <f t="shared" si="12"/>
        <v>48.01</v>
      </c>
      <c r="DO6" s="36">
        <f t="shared" si="12"/>
        <v>48.01</v>
      </c>
      <c r="DP6" s="36">
        <f t="shared" si="12"/>
        <v>48.86</v>
      </c>
      <c r="DQ6" s="36">
        <f t="shared" si="12"/>
        <v>49.6</v>
      </c>
      <c r="DR6" s="35" t="str">
        <f>IF(DR7="","",IF(DR7="-","【-】","【"&amp;SUBSTITUTE(TEXT(DR7,"#,##0.00"),"-","△")&amp;"】"))</f>
        <v>【49.59】</v>
      </c>
      <c r="DS6" s="36">
        <f>IF(DS7="",NA(),DS7)</f>
        <v>25.4</v>
      </c>
      <c r="DT6" s="36">
        <f t="shared" ref="DT6:EB6" si="13">IF(DT7="",NA(),DT7)</f>
        <v>27.59</v>
      </c>
      <c r="DU6" s="36">
        <f t="shared" si="13"/>
        <v>29.17</v>
      </c>
      <c r="DV6" s="36">
        <f t="shared" si="13"/>
        <v>30.73</v>
      </c>
      <c r="DW6" s="36">
        <f t="shared" si="13"/>
        <v>33.19</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0.28999999999999998</v>
      </c>
      <c r="EE6" s="36">
        <f t="shared" ref="EE6:EM6" si="14">IF(EE7="",NA(),EE7)</f>
        <v>0.23</v>
      </c>
      <c r="EF6" s="36">
        <f t="shared" si="14"/>
        <v>0.25</v>
      </c>
      <c r="EG6" s="36">
        <f t="shared" si="14"/>
        <v>0.36</v>
      </c>
      <c r="EH6" s="36">
        <f t="shared" si="14"/>
        <v>0.24</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12068</v>
      </c>
      <c r="D7" s="38">
        <v>46</v>
      </c>
      <c r="E7" s="38">
        <v>1</v>
      </c>
      <c r="F7" s="38">
        <v>0</v>
      </c>
      <c r="G7" s="38">
        <v>1</v>
      </c>
      <c r="H7" s="38" t="s">
        <v>93</v>
      </c>
      <c r="I7" s="38" t="s">
        <v>94</v>
      </c>
      <c r="J7" s="38" t="s">
        <v>95</v>
      </c>
      <c r="K7" s="38" t="s">
        <v>96</v>
      </c>
      <c r="L7" s="38" t="s">
        <v>97</v>
      </c>
      <c r="M7" s="38" t="s">
        <v>98</v>
      </c>
      <c r="N7" s="39" t="s">
        <v>99</v>
      </c>
      <c r="O7" s="39">
        <v>51.45</v>
      </c>
      <c r="P7" s="39">
        <v>99.34</v>
      </c>
      <c r="Q7" s="39">
        <v>3939</v>
      </c>
      <c r="R7" s="39">
        <v>168086</v>
      </c>
      <c r="S7" s="39">
        <v>1363.29</v>
      </c>
      <c r="T7" s="39">
        <v>123.29</v>
      </c>
      <c r="U7" s="39">
        <v>181818</v>
      </c>
      <c r="V7" s="39">
        <v>136.66999999999999</v>
      </c>
      <c r="W7" s="39">
        <v>1330.34</v>
      </c>
      <c r="X7" s="39">
        <v>112.31</v>
      </c>
      <c r="Y7" s="39">
        <v>112.55</v>
      </c>
      <c r="Z7" s="39">
        <v>106.2</v>
      </c>
      <c r="AA7" s="39">
        <v>113.01</v>
      </c>
      <c r="AB7" s="39">
        <v>116.24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144.57</v>
      </c>
      <c r="AU7" s="39">
        <v>143.94999999999999</v>
      </c>
      <c r="AV7" s="39">
        <v>128.27000000000001</v>
      </c>
      <c r="AW7" s="39">
        <v>119.63</v>
      </c>
      <c r="AX7" s="39">
        <v>121.82</v>
      </c>
      <c r="AY7" s="39">
        <v>299.44</v>
      </c>
      <c r="AZ7" s="39">
        <v>311.99</v>
      </c>
      <c r="BA7" s="39">
        <v>307.83</v>
      </c>
      <c r="BB7" s="39">
        <v>318.89</v>
      </c>
      <c r="BC7" s="39">
        <v>309.10000000000002</v>
      </c>
      <c r="BD7" s="39">
        <v>264.97000000000003</v>
      </c>
      <c r="BE7" s="39">
        <v>576.6</v>
      </c>
      <c r="BF7" s="39">
        <v>589.77</v>
      </c>
      <c r="BG7" s="39">
        <v>585.9</v>
      </c>
      <c r="BH7" s="39">
        <v>563.01</v>
      </c>
      <c r="BI7" s="39">
        <v>547.72</v>
      </c>
      <c r="BJ7" s="39">
        <v>298.08999999999997</v>
      </c>
      <c r="BK7" s="39">
        <v>291.77999999999997</v>
      </c>
      <c r="BL7" s="39">
        <v>295.44</v>
      </c>
      <c r="BM7" s="39">
        <v>290.07</v>
      </c>
      <c r="BN7" s="39">
        <v>290.42</v>
      </c>
      <c r="BO7" s="39">
        <v>266.61</v>
      </c>
      <c r="BP7" s="39">
        <v>96.85</v>
      </c>
      <c r="BQ7" s="39">
        <v>95.82</v>
      </c>
      <c r="BR7" s="39">
        <v>89.07</v>
      </c>
      <c r="BS7" s="39">
        <v>99.92</v>
      </c>
      <c r="BT7" s="39">
        <v>102.64</v>
      </c>
      <c r="BU7" s="39">
        <v>106.4</v>
      </c>
      <c r="BV7" s="39">
        <v>107.61</v>
      </c>
      <c r="BW7" s="39">
        <v>106.02</v>
      </c>
      <c r="BX7" s="39">
        <v>104.84</v>
      </c>
      <c r="BY7" s="39">
        <v>106.11</v>
      </c>
      <c r="BZ7" s="39">
        <v>103.24</v>
      </c>
      <c r="CA7" s="39">
        <v>194.27</v>
      </c>
      <c r="CB7" s="39">
        <v>196.67</v>
      </c>
      <c r="CC7" s="39">
        <v>212.1</v>
      </c>
      <c r="CD7" s="39">
        <v>221.97</v>
      </c>
      <c r="CE7" s="39">
        <v>219.53</v>
      </c>
      <c r="CF7" s="39">
        <v>156.29</v>
      </c>
      <c r="CG7" s="39">
        <v>155.69</v>
      </c>
      <c r="CH7" s="39">
        <v>158.6</v>
      </c>
      <c r="CI7" s="39">
        <v>161.82</v>
      </c>
      <c r="CJ7" s="39">
        <v>161.03</v>
      </c>
      <c r="CK7" s="39">
        <v>168.38</v>
      </c>
      <c r="CL7" s="39">
        <v>58.7</v>
      </c>
      <c r="CM7" s="39">
        <v>85.67</v>
      </c>
      <c r="CN7" s="39">
        <v>83.38</v>
      </c>
      <c r="CO7" s="39">
        <v>82.92</v>
      </c>
      <c r="CP7" s="39">
        <v>82.32</v>
      </c>
      <c r="CQ7" s="39">
        <v>62.34</v>
      </c>
      <c r="CR7" s="39">
        <v>62.46</v>
      </c>
      <c r="CS7" s="39">
        <v>62.88</v>
      </c>
      <c r="CT7" s="39">
        <v>62.32</v>
      </c>
      <c r="CU7" s="39">
        <v>61.71</v>
      </c>
      <c r="CV7" s="39">
        <v>60</v>
      </c>
      <c r="CW7" s="39">
        <v>86.28</v>
      </c>
      <c r="CX7" s="39">
        <v>85.5</v>
      </c>
      <c r="CY7" s="39">
        <v>87.27</v>
      </c>
      <c r="CZ7" s="39">
        <v>85.87</v>
      </c>
      <c r="DA7" s="39">
        <v>85.89</v>
      </c>
      <c r="DB7" s="39">
        <v>90.15</v>
      </c>
      <c r="DC7" s="39">
        <v>90.62</v>
      </c>
      <c r="DD7" s="39">
        <v>90.13</v>
      </c>
      <c r="DE7" s="39">
        <v>90.19</v>
      </c>
      <c r="DF7" s="39">
        <v>90.03</v>
      </c>
      <c r="DG7" s="39">
        <v>89.8</v>
      </c>
      <c r="DH7" s="39">
        <v>45.09</v>
      </c>
      <c r="DI7" s="39">
        <v>44.54</v>
      </c>
      <c r="DJ7" s="39">
        <v>45.79</v>
      </c>
      <c r="DK7" s="39">
        <v>46.85</v>
      </c>
      <c r="DL7" s="39">
        <v>48.51</v>
      </c>
      <c r="DM7" s="39">
        <v>47.37</v>
      </c>
      <c r="DN7" s="39">
        <v>48.01</v>
      </c>
      <c r="DO7" s="39">
        <v>48.01</v>
      </c>
      <c r="DP7" s="39">
        <v>48.86</v>
      </c>
      <c r="DQ7" s="39">
        <v>49.6</v>
      </c>
      <c r="DR7" s="39">
        <v>49.59</v>
      </c>
      <c r="DS7" s="39">
        <v>25.4</v>
      </c>
      <c r="DT7" s="39">
        <v>27.59</v>
      </c>
      <c r="DU7" s="39">
        <v>29.17</v>
      </c>
      <c r="DV7" s="39">
        <v>30.73</v>
      </c>
      <c r="DW7" s="39">
        <v>33.19</v>
      </c>
      <c r="DX7" s="39">
        <v>14.27</v>
      </c>
      <c r="DY7" s="39">
        <v>16.170000000000002</v>
      </c>
      <c r="DZ7" s="39">
        <v>16.600000000000001</v>
      </c>
      <c r="EA7" s="39">
        <v>18.510000000000002</v>
      </c>
      <c r="EB7" s="39">
        <v>20.49</v>
      </c>
      <c r="EC7" s="39">
        <v>19.440000000000001</v>
      </c>
      <c r="ED7" s="39">
        <v>0.28999999999999998</v>
      </c>
      <c r="EE7" s="39">
        <v>0.23</v>
      </c>
      <c r="EF7" s="39">
        <v>0.25</v>
      </c>
      <c r="EG7" s="39">
        <v>0.36</v>
      </c>
      <c r="EH7" s="39">
        <v>0.24</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野﨑 拓人</cp:lastModifiedBy>
  <cp:lastPrinted>2021-02-02T07:15:09Z</cp:lastPrinted>
  <dcterms:created xsi:type="dcterms:W3CDTF">2020-12-04T02:01:18Z</dcterms:created>
  <dcterms:modified xsi:type="dcterms:W3CDTF">2021-02-02T07:15:11Z</dcterms:modified>
  <cp:category/>
</cp:coreProperties>
</file>