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0filesv1\共有\30上下水道部\02経営企画課\01経営企画担当\00_経営企画全般\経営比較分析表\R3\【提出】経営比較分析表\"/>
    </mc:Choice>
  </mc:AlternateContent>
  <workbookProtection workbookAlgorithmName="SHA-512" workbookHashValue="ETPvEs3PBAouH294oB/mtY2LivFjdSyCHFNdyRHsCEM/GLqs/0fhvC9Em/fq9dwKRp/ZxzEspwGVCC54nbFe1w==" workbookSaltValue="In0MAqxC7LKPr1TTM1L5C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I85" i="4"/>
  <c r="G85" i="4"/>
  <c r="F85" i="4"/>
  <c r="AL10" i="4"/>
  <c r="I10" i="4"/>
  <c r="B10" i="4"/>
  <c r="BB8" i="4"/>
  <c r="AL8" i="4"/>
  <c r="AD8" i="4"/>
  <c r="I8" i="4"/>
  <c r="B8" i="4"/>
</calcChain>
</file>

<file path=xl/sharedStrings.xml><?xml version="1.0" encoding="utf-8"?>
<sst xmlns="http://schemas.openxmlformats.org/spreadsheetml/2006/main" count="231" uniqueCount="118">
  <si>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</si>
  <si>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</si>
  <si>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</si>
  <si>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</si>
  <si>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</si>
  <si>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</si>
  <si>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</si>
  <si>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</si>
  <si>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</si>
  <si>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</si>
  <si>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</si>
  <si>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</si>
  <si>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</si>
  <si>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</si>
  <si>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</si>
  <si>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</si>
  <si>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</si>
  <si>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</si>
  <si>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</si>
  <si>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</si>
  <si>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</si>
  <si>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</si>
  <si>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</si>
  <si>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</si>
  <si>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</si>
  <si>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</si>
  <si>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</si>
  <si>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</si>
  <si>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</si>
  <si>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</si>
  <si>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</si>
  <si>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</si>
  <si>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</si>
  <si>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</si>
  <si>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</si>
  <si>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</si>
  <si>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</si>
  <si>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</si>
  <si>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</si>
  <si>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</si>
  <si>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</si>
  <si>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</si>
  <si>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</si>
  <si>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</si>
  <si>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</si>
  <si>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</si>
  <si>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</si>
  <si>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</si>
  <si>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</si>
  <si>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</si>
  <si>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</si>
  <si>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</si>
  <si>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</si>
  <si>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</si>
  <si>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</si>
  <si>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</si>
  <si>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</si>
  <si>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</si>
  <si>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</si>
  <si>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</si>
  <si>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</si>
  <si>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</si>
  <si>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</si>
  <si>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</si>
  <si>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</si>
  <si>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</si>
  <si>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</si>
  <si>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</si>
  <si>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</si>
  <si>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</si>
  <si>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</si>
  <si>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</si>
  <si>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</si>
  <si>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</si>
  <si>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</si>
  <si>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</si>
  <si>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</si>
  <si>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</si>
  <si>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</si>
  <si>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</si>
  <si>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</si>
  <si>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</si>
  <si>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</si>
  <si>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</si>
  <si>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</si>
  <si>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</si>
  <si>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</si>
  <si>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</si>
  <si>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</si>
  <si>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</si>
  <si>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</si>
  <si>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</si>
  <si>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</si>
  <si>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</si>
  <si>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</si>
  <si>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</si>
  <si>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</si>
  <si>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</si>
  <si>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</si>
  <si>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</si>
  <si>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</si>
  <si>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</si>
  <si>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</si>
  <si>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</si>
  <si>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</si>
  <si>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</si>
  <si>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</si>
  <si>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</si>
  <si>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</si>
  <si>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</si>
  <si>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</si>
  <si>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</si>
  <si>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</si>
  <si>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</si>
  <si>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</si>
  <si>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１．経営の健全性・効率性について
　経常収支は黒字を確保できる見込みであり、安定した経営状況と言える。経費回収率が100％に達していないため、不足分には一般会計からの繰入金が充てられている状況であり、引き続き経営の健全性・効率性を高めていく必要がある。
２．老朽化の状況について
　施設の老朽化は進んでいないが、保有資産の状況を適切に管理していく必要がある。</t>
    <rPh sb="174" eb="176">
      <t>ヒツヨウ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</si>
  <si>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  <phoneticPr fontId="4"/>
  </si>
  <si>
    <r>
      <t xml:space="preserve">①経常収支比率
　平均値及び100％を上回っており、経常収支が黒字であることを表している。
②累積欠損金比率
　累積欠損金は発生していない。
③流動比率
</t>
    </r>
    <r>
      <rPr>
        <sz val="9"/>
        <color rgb="FFFF0000"/>
        <rFont val="ＭＳ ゴシック"/>
        <family val="3"/>
        <charset val="128"/>
      </rPr>
      <t>　</t>
    </r>
    <r>
      <rPr>
        <sz val="9"/>
        <rFont val="ＭＳ ゴシック"/>
        <family val="3"/>
        <charset val="128"/>
      </rPr>
      <t>100％を下回っているが、流動負債の大半は1年以内償還予定の企業債である。</t>
    </r>
    <r>
      <rPr>
        <sz val="9"/>
        <color theme="1"/>
        <rFont val="ＭＳ ゴシック"/>
        <family val="3"/>
        <charset val="128"/>
      </rPr>
      <t xml:space="preserve">
④企業債残高対事業規模比率
　前年度と比べて増加し平均値を上回っている。今後は企業債残高の減少により、数値の低下は続いていく見込みである。
⑤経費回収率
　平均値を下回っており100％に達していないため、費用を使用料で賄えていない状態にある。令和2年度に関しては、新型コロナウイルス感染症の拡大に係る事業者支援として、一定期間の下水道使用料を免除したことから、前年度より低下している。
⑥汚水処理原価
</t>
    </r>
    <r>
      <rPr>
        <sz val="9"/>
        <rFont val="ＭＳ ゴシック"/>
        <family val="3"/>
        <charset val="128"/>
      </rPr>
      <t>　平均値を上回っている。維持管理に係る経費負担の減により減少した。</t>
    </r>
    <r>
      <rPr>
        <sz val="9"/>
        <color theme="1"/>
        <rFont val="ＭＳ ゴシック"/>
        <family val="3"/>
        <charset val="128"/>
      </rPr>
      <t xml:space="preserve">
⑦施設利用率
　平均値を下回っており、類似団体に比べて施設の利用状況が低い状況にある。
⑧水洗化率
　平均値を下回っているため、引き続き水洗化率向上の取組が必要である。</t>
    </r>
    <rPh sb="98" eb="100">
      <t>タイハン</t>
    </rPh>
    <rPh sb="102" eb="103">
      <t>ネン</t>
    </rPh>
    <rPh sb="103" eb="105">
      <t>イナイ</t>
    </rPh>
    <rPh sb="105" eb="107">
      <t>ショウカン</t>
    </rPh>
    <rPh sb="107" eb="109">
      <t>ヨテイ</t>
    </rPh>
    <rPh sb="110" eb="112">
      <t>キギョウ</t>
    </rPh>
    <rPh sb="112" eb="113">
      <t>サイ</t>
    </rPh>
    <rPh sb="134" eb="137">
      <t>ゼンネンド</t>
    </rPh>
    <rPh sb="138" eb="139">
      <t>クラ</t>
    </rPh>
    <rPh sb="141" eb="143">
      <t>ゾウカ</t>
    </rPh>
    <rPh sb="334" eb="336">
      <t>イジ</t>
    </rPh>
    <rPh sb="336" eb="338">
      <t>カンリ</t>
    </rPh>
    <rPh sb="339" eb="340">
      <t>カカ</t>
    </rPh>
    <rPh sb="341" eb="343">
      <t>ケイヒ</t>
    </rPh>
    <rPh sb="343" eb="345">
      <t>フタン</t>
    </rPh>
    <rPh sb="346" eb="347">
      <t>ゲン</t>
    </rPh>
    <rPh sb="350" eb="352">
      <t>ゲンショウ</t>
    </rPh>
    <rPh sb="392" eb="393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</si>
</sst>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F06-BE7C-06F6279D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0.15</c:v>
                </c:pt>
                <c:pt idx="2">
                  <c:v>0.06</c:v>
                </c:pt>
                <c:pt idx="3">
                  <c:v>0.04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9-4F06-BE7C-06F6279D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50.34</c:v>
                </c:pt>
                <c:pt idx="1">
                  <c:v>50.89</c:v>
                </c:pt>
                <c:pt idx="2">
                  <c:v>48.43</c:v>
                </c:pt>
                <c:pt idx="3">
                  <c:v>48.76</c:v>
                </c:pt>
                <c:pt idx="4">
                  <c:v>44.64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6-4043-B453-BCDB9854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43.18</c:v>
                </c:pt>
                <c:pt idx="1">
                  <c:v>42.38</c:v>
                </c:pt>
                <c:pt idx="2">
                  <c:v>46.17</c:v>
                </c:pt>
                <c:pt idx="3">
                  <c:v>45.68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6-4043-B453-BCDB9854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83.47</c:v>
                </c:pt>
                <c:pt idx="2">
                  <c:v>85.1</c:v>
                </c:pt>
                <c:pt idx="3">
                  <c:v>83.83</c:v>
                </c:pt>
                <c:pt idx="4">
                  <c:v>84.59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619-888F-1C2E46CEB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87.01</c:v>
                </c:pt>
                <c:pt idx="2">
                  <c:v>87.84</c:v>
                </c:pt>
                <c:pt idx="3">
                  <c:v>87.96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2-4619-888F-1C2E46CEB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117.37</c:v>
                </c:pt>
                <c:pt idx="1">
                  <c:v>114.02</c:v>
                </c:pt>
                <c:pt idx="2">
                  <c:v>114.91</c:v>
                </c:pt>
                <c:pt idx="3">
                  <c:v>111.49</c:v>
                </c:pt>
                <c:pt idx="4">
                  <c:v>112.68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7-4434-9835-79113A15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101.17</c:v>
                </c:pt>
                <c:pt idx="1">
                  <c:v>103.61</c:v>
                </c:pt>
                <c:pt idx="2">
                  <c:v>102.95</c:v>
                </c:pt>
                <c:pt idx="3">
                  <c:v>103.34</c:v>
                </c:pt>
                <c:pt idx="4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7-4434-9835-79113A15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43.68</c:v>
                </c:pt>
                <c:pt idx="1">
                  <c:v>45.13</c:v>
                </c:pt>
                <c:pt idx="2">
                  <c:v>47.1</c:v>
                </c:pt>
                <c:pt idx="3">
                  <c:v>48.74</c:v>
                </c:pt>
                <c:pt idx="4">
                  <c:v>50.58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D-48C3-BE81-94CA22D73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28.48</c:v>
                </c:pt>
                <c:pt idx="1">
                  <c:v>28.59</c:v>
                </c:pt>
                <c:pt idx="2">
                  <c:v>26.56</c:v>
                </c:pt>
                <c:pt idx="3">
                  <c:v>27.82</c:v>
                </c:pt>
                <c:pt idx="4">
                  <c:v>29.24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D-48C3-BE81-94CA22D73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5-491E-93DA-A0FA043B7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5-491E-93DA-A0FA043B7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31C-BA37-9D011B3BA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68.930000000000007</c:v>
                </c:pt>
                <c:pt idx="1">
                  <c:v>80.63</c:v>
                </c:pt>
                <c:pt idx="2">
                  <c:v>27.02</c:v>
                </c:pt>
                <c:pt idx="3">
                  <c:v>29.74</c:v>
                </c:pt>
                <c:pt idx="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4-431C-BA37-9D011B3BA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16.03</c:v>
                </c:pt>
                <c:pt idx="1">
                  <c:v>50.24</c:v>
                </c:pt>
                <c:pt idx="2">
                  <c:v>36.67</c:v>
                </c:pt>
                <c:pt idx="3">
                  <c:v>45.79</c:v>
                </c:pt>
                <c:pt idx="4">
                  <c:v>62.65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B-4463-9FB5-FAB0AC252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70.42</c:v>
                </c:pt>
                <c:pt idx="1">
                  <c:v>70.92</c:v>
                </c:pt>
                <c:pt idx="2">
                  <c:v>60.67</c:v>
                </c:pt>
                <c:pt idx="3">
                  <c:v>53.44</c:v>
                </c:pt>
                <c:pt idx="4">
                  <c:v>46.85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B-4463-9FB5-FAB0AC252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1640.9</c:v>
                </c:pt>
                <c:pt idx="1">
                  <c:v>1527.55</c:v>
                </c:pt>
                <c:pt idx="2">
                  <c:v>1561.04</c:v>
                </c:pt>
                <c:pt idx="3">
                  <c:v>1474.46</c:v>
                </c:pt>
                <c:pt idx="4">
                  <c:v>1702.29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8-445E-BB32-02D980E0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1467.94</c:v>
                </c:pt>
                <c:pt idx="1">
                  <c:v>1144.94</c:v>
                </c:pt>
                <c:pt idx="2">
                  <c:v>1252.71</c:v>
                </c:pt>
                <c:pt idx="3">
                  <c:v>1267.3900000000001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8-445E-BB32-02D980E0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81.599999999999994</c:v>
                </c:pt>
                <c:pt idx="1">
                  <c:v>72.64</c:v>
                </c:pt>
                <c:pt idx="2">
                  <c:v>66.53</c:v>
                </c:pt>
                <c:pt idx="3">
                  <c:v>61.35</c:v>
                </c:pt>
                <c:pt idx="4">
                  <c:v>57.46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E-4EA6-A283-9D2C10A69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88.16</c:v>
                </c:pt>
                <c:pt idx="2">
                  <c:v>87.03</c:v>
                </c:pt>
                <c:pt idx="3">
                  <c:v>84.3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E-4EA6-A283-9D2C10A69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292.52</c:v>
                </c:pt>
                <c:pt idx="1">
                  <c:v>333.37</c:v>
                </c:pt>
                <c:pt idx="2">
                  <c:v>375.32</c:v>
                </c:pt>
                <c:pt idx="3">
                  <c:v>413.58</c:v>
                </c:pt>
                <c:pt idx="4">
                  <c:v>392.66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0-428C-9693-9F5B1490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184.56</c:v>
                </c:pt>
                <c:pt idx="1">
                  <c:v>173.89</c:v>
                </c:pt>
                <c:pt idx="2">
                  <c:v>177.02</c:v>
                </c:pt>
                <c:pt idx="3">
                  <c:v>185.47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28C-9693-9F5B1490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釧路市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D1</v>
      </c>
      <c r="X8" s="72"/>
      <c r="Y8" s="72"/>
      <c r="Z8" s="72"/>
      <c r="AA8" s="72"/>
      <c r="AB8" s="72"/>
      <c r="AC8" s="72"/>
      <c r="AD8" s="73" t="str">
        <f>データ!$M$6</f>
        <v>自治体職員</v>
      </c>
      <c r="AE8" s="73"/>
      <c r="AF8" s="73"/>
      <c r="AG8" s="73"/>
      <c r="AH8" s="73"/>
      <c r="AI8" s="73"/>
      <c r="AJ8" s="73"/>
      <c r="AK8" s="3"/>
      <c r="AL8" s="69">
        <f>データ!S6</f>
        <v>165667</v>
      </c>
      <c r="AM8" s="69"/>
      <c r="AN8" s="69"/>
      <c r="AO8" s="69"/>
      <c r="AP8" s="69"/>
      <c r="AQ8" s="69"/>
      <c r="AR8" s="69"/>
      <c r="AS8" s="69"/>
      <c r="AT8" s="68">
        <f>データ!T6</f>
        <v>1363.29</v>
      </c>
      <c r="AU8" s="68"/>
      <c r="AV8" s="68"/>
      <c r="AW8" s="68"/>
      <c r="AX8" s="68"/>
      <c r="AY8" s="68"/>
      <c r="AZ8" s="68"/>
      <c r="BA8" s="68"/>
      <c r="BB8" s="68">
        <f>データ!U6</f>
        <v>121.52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72.849999999999994</v>
      </c>
      <c r="J10" s="68"/>
      <c r="K10" s="68"/>
      <c r="L10" s="68"/>
      <c r="M10" s="68"/>
      <c r="N10" s="68"/>
      <c r="O10" s="68"/>
      <c r="P10" s="68">
        <f>データ!P6</f>
        <v>2.95</v>
      </c>
      <c r="Q10" s="68"/>
      <c r="R10" s="68"/>
      <c r="S10" s="68"/>
      <c r="T10" s="68"/>
      <c r="U10" s="68"/>
      <c r="V10" s="68"/>
      <c r="W10" s="68">
        <f>データ!Q6</f>
        <v>24.47</v>
      </c>
      <c r="X10" s="68"/>
      <c r="Y10" s="68"/>
      <c r="Z10" s="68"/>
      <c r="AA10" s="68"/>
      <c r="AB10" s="68"/>
      <c r="AC10" s="68"/>
      <c r="AD10" s="69">
        <f>データ!R6</f>
        <v>4502</v>
      </c>
      <c r="AE10" s="69"/>
      <c r="AF10" s="69"/>
      <c r="AG10" s="69"/>
      <c r="AH10" s="69"/>
      <c r="AI10" s="69"/>
      <c r="AJ10" s="69"/>
      <c r="AK10" s="2"/>
      <c r="AL10" s="69">
        <f>データ!V6</f>
        <v>4842</v>
      </c>
      <c r="AM10" s="69"/>
      <c r="AN10" s="69"/>
      <c r="AO10" s="69"/>
      <c r="AP10" s="69"/>
      <c r="AQ10" s="69"/>
      <c r="AR10" s="69"/>
      <c r="AS10" s="69"/>
      <c r="AT10" s="68">
        <f>データ!W6</f>
        <v>3.76</v>
      </c>
      <c r="AU10" s="68"/>
      <c r="AV10" s="68"/>
      <c r="AW10" s="68"/>
      <c r="AX10" s="68"/>
      <c r="AY10" s="68"/>
      <c r="AZ10" s="68"/>
      <c r="BA10" s="68"/>
      <c r="BB10" s="68">
        <f>データ!X6</f>
        <v>1287.77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117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RijAm0bruQZsWwSA+2Vgd1h9KrIz/41v54VuEb3SjhQqMVU8Ds/r/LaRyo0/SFf4Yml1QxF9vaag/zRDRvbAWg==" saltValue="hqo/oSsZgmeXuAZz7PiTw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12068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釧路市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自治体職員</v>
      </c>
      <c r="N6" s="34" t="str">
        <f t="shared" si="3"/>
        <v>-</v>
      </c>
      <c r="O6" s="34">
        <f t="shared" si="3"/>
        <v>72.849999999999994</v>
      </c>
      <c r="P6" s="34">
        <f t="shared" si="3"/>
        <v>2.95</v>
      </c>
      <c r="Q6" s="34">
        <f t="shared" si="3"/>
        <v>24.47</v>
      </c>
      <c r="R6" s="34">
        <f t="shared" si="3"/>
        <v>4502</v>
      </c>
      <c r="S6" s="34">
        <f t="shared" si="3"/>
        <v>165667</v>
      </c>
      <c r="T6" s="34">
        <f t="shared" si="3"/>
        <v>1363.29</v>
      </c>
      <c r="U6" s="34">
        <f t="shared" si="3"/>
        <v>121.52</v>
      </c>
      <c r="V6" s="34">
        <f t="shared" si="3"/>
        <v>4842</v>
      </c>
      <c r="W6" s="34">
        <f t="shared" si="3"/>
        <v>3.76</v>
      </c>
      <c r="X6" s="34">
        <f t="shared" si="3"/>
        <v>1287.77</v>
      </c>
      <c r="Y6" s="35">
        <f>IF(Y7="",NA(),Y7)</f>
        <v>117.37</v>
      </c>
      <c r="Z6" s="35">
        <f t="shared" ref="Z6:AH6" si="4">IF(Z7="",NA(),Z7)</f>
        <v>114.02</v>
      </c>
      <c r="AA6" s="35">
        <f t="shared" si="4"/>
        <v>114.91</v>
      </c>
      <c r="AB6" s="35">
        <f t="shared" si="4"/>
        <v>111.49</v>
      </c>
      <c r="AC6" s="35">
        <f t="shared" si="4"/>
        <v>112.68</v>
      </c>
      <c r="AD6" s="35">
        <f t="shared" si="4"/>
        <v>101.17</v>
      </c>
      <c r="AE6" s="35">
        <f t="shared" si="4"/>
        <v>103.61</v>
      </c>
      <c r="AF6" s="35">
        <f t="shared" si="4"/>
        <v>102.95</v>
      </c>
      <c r="AG6" s="35">
        <f t="shared" si="4"/>
        <v>103.34</v>
      </c>
      <c r="AH6" s="35">
        <f t="shared" si="4"/>
        <v>102.7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68.930000000000007</v>
      </c>
      <c r="AP6" s="35">
        <f t="shared" si="5"/>
        <v>80.63</v>
      </c>
      <c r="AQ6" s="35">
        <f t="shared" si="5"/>
        <v>27.02</v>
      </c>
      <c r="AR6" s="35">
        <f t="shared" si="5"/>
        <v>29.74</v>
      </c>
      <c r="AS6" s="35">
        <f t="shared" si="5"/>
        <v>48.2</v>
      </c>
      <c r="AT6" s="34" t="str">
        <f>IF(AT7="","",IF(AT7="-","【-】","【"&amp;SUBSTITUTE(TEXT(AT7,"#,##0.00"),"-","△")&amp;"】"))</f>
        <v>【61.55】</v>
      </c>
      <c r="AU6" s="35">
        <f>IF(AU7="",NA(),AU7)</f>
        <v>16.03</v>
      </c>
      <c r="AV6" s="35">
        <f t="shared" ref="AV6:BD6" si="6">IF(AV7="",NA(),AV7)</f>
        <v>50.24</v>
      </c>
      <c r="AW6" s="35">
        <f t="shared" si="6"/>
        <v>36.67</v>
      </c>
      <c r="AX6" s="35">
        <f t="shared" si="6"/>
        <v>45.79</v>
      </c>
      <c r="AY6" s="35">
        <f t="shared" si="6"/>
        <v>62.65</v>
      </c>
      <c r="AZ6" s="35">
        <f t="shared" si="6"/>
        <v>70.42</v>
      </c>
      <c r="BA6" s="35">
        <f t="shared" si="6"/>
        <v>70.92</v>
      </c>
      <c r="BB6" s="35">
        <f t="shared" si="6"/>
        <v>60.67</v>
      </c>
      <c r="BC6" s="35">
        <f t="shared" si="6"/>
        <v>53.44</v>
      </c>
      <c r="BD6" s="35">
        <f t="shared" si="6"/>
        <v>46.85</v>
      </c>
      <c r="BE6" s="34" t="str">
        <f>IF(BE7="","",IF(BE7="-","【-】","【"&amp;SUBSTITUTE(TEXT(BE7,"#,##0.00"),"-","△")&amp;"】"))</f>
        <v>【45.34】</v>
      </c>
      <c r="BF6" s="35">
        <f>IF(BF7="",NA(),BF7)</f>
        <v>1640.9</v>
      </c>
      <c r="BG6" s="35">
        <f t="shared" ref="BG6:BO6" si="7">IF(BG7="",NA(),BG7)</f>
        <v>1527.55</v>
      </c>
      <c r="BH6" s="35">
        <f t="shared" si="7"/>
        <v>1561.04</v>
      </c>
      <c r="BI6" s="35">
        <f t="shared" si="7"/>
        <v>1474.46</v>
      </c>
      <c r="BJ6" s="35">
        <f t="shared" si="7"/>
        <v>1702.29</v>
      </c>
      <c r="BK6" s="35">
        <f t="shared" si="7"/>
        <v>1467.94</v>
      </c>
      <c r="BL6" s="35">
        <f t="shared" si="7"/>
        <v>1144.94</v>
      </c>
      <c r="BM6" s="35">
        <f t="shared" si="7"/>
        <v>1252.71</v>
      </c>
      <c r="BN6" s="35">
        <f t="shared" si="7"/>
        <v>1267.3900000000001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>
        <f>IF(BQ7="",NA(),BQ7)</f>
        <v>81.599999999999994</v>
      </c>
      <c r="BR6" s="35">
        <f t="shared" ref="BR6:BZ6" si="8">IF(BR7="",NA(),BR7)</f>
        <v>72.64</v>
      </c>
      <c r="BS6" s="35">
        <f t="shared" si="8"/>
        <v>66.53</v>
      </c>
      <c r="BT6" s="35">
        <f t="shared" si="8"/>
        <v>61.35</v>
      </c>
      <c r="BU6" s="35">
        <f t="shared" si="8"/>
        <v>57.46</v>
      </c>
      <c r="BV6" s="35">
        <f t="shared" si="8"/>
        <v>83.3</v>
      </c>
      <c r="BW6" s="35">
        <f t="shared" si="8"/>
        <v>88.16</v>
      </c>
      <c r="BX6" s="35">
        <f t="shared" si="8"/>
        <v>87.03</v>
      </c>
      <c r="BY6" s="35">
        <f t="shared" si="8"/>
        <v>84.3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>
        <f>IF(CB7="",NA(),CB7)</f>
        <v>292.52</v>
      </c>
      <c r="CC6" s="35">
        <f t="shared" ref="CC6:CK6" si="9">IF(CC7="",NA(),CC7)</f>
        <v>333.37</v>
      </c>
      <c r="CD6" s="35">
        <f t="shared" si="9"/>
        <v>375.32</v>
      </c>
      <c r="CE6" s="35">
        <f t="shared" si="9"/>
        <v>413.58</v>
      </c>
      <c r="CF6" s="35">
        <f t="shared" si="9"/>
        <v>392.66</v>
      </c>
      <c r="CG6" s="35">
        <f t="shared" si="9"/>
        <v>184.56</v>
      </c>
      <c r="CH6" s="35">
        <f t="shared" si="9"/>
        <v>173.89</v>
      </c>
      <c r="CI6" s="35">
        <f t="shared" si="9"/>
        <v>177.02</v>
      </c>
      <c r="CJ6" s="35">
        <f t="shared" si="9"/>
        <v>185.47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>
        <f>IF(CM7="",NA(),CM7)</f>
        <v>50.34</v>
      </c>
      <c r="CN6" s="35">
        <f t="shared" ref="CN6:CV6" si="10">IF(CN7="",NA(),CN7)</f>
        <v>50.89</v>
      </c>
      <c r="CO6" s="35">
        <f t="shared" si="10"/>
        <v>48.43</v>
      </c>
      <c r="CP6" s="35">
        <f t="shared" si="10"/>
        <v>48.76</v>
      </c>
      <c r="CQ6" s="35">
        <f t="shared" si="10"/>
        <v>44.64</v>
      </c>
      <c r="CR6" s="35">
        <f t="shared" si="10"/>
        <v>43.18</v>
      </c>
      <c r="CS6" s="35">
        <f t="shared" si="10"/>
        <v>42.38</v>
      </c>
      <c r="CT6" s="35">
        <f t="shared" si="10"/>
        <v>46.17</v>
      </c>
      <c r="CU6" s="35">
        <f t="shared" si="10"/>
        <v>45.68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>
        <f>IF(CX7="",NA(),CX7)</f>
        <v>84.06</v>
      </c>
      <c r="CY6" s="35">
        <f t="shared" ref="CY6:DG6" si="11">IF(CY7="",NA(),CY7)</f>
        <v>83.47</v>
      </c>
      <c r="CZ6" s="35">
        <f t="shared" si="11"/>
        <v>85.1</v>
      </c>
      <c r="DA6" s="35">
        <f t="shared" si="11"/>
        <v>83.83</v>
      </c>
      <c r="DB6" s="35">
        <f t="shared" si="11"/>
        <v>84.59</v>
      </c>
      <c r="DC6" s="35">
        <f t="shared" si="11"/>
        <v>86.43</v>
      </c>
      <c r="DD6" s="35">
        <f t="shared" si="11"/>
        <v>87.01</v>
      </c>
      <c r="DE6" s="35">
        <f t="shared" si="11"/>
        <v>87.84</v>
      </c>
      <c r="DF6" s="35">
        <f t="shared" si="11"/>
        <v>87.96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5">
        <f>IF(DI7="",NA(),DI7)</f>
        <v>43.68</v>
      </c>
      <c r="DJ6" s="35">
        <f t="shared" ref="DJ6:DR6" si="12">IF(DJ7="",NA(),DJ7)</f>
        <v>45.13</v>
      </c>
      <c r="DK6" s="35">
        <f t="shared" si="12"/>
        <v>47.1</v>
      </c>
      <c r="DL6" s="35">
        <f t="shared" si="12"/>
        <v>48.74</v>
      </c>
      <c r="DM6" s="35">
        <f t="shared" si="12"/>
        <v>50.58</v>
      </c>
      <c r="DN6" s="35">
        <f t="shared" si="12"/>
        <v>28.48</v>
      </c>
      <c r="DO6" s="35">
        <f t="shared" si="12"/>
        <v>28.59</v>
      </c>
      <c r="DP6" s="35">
        <f t="shared" si="12"/>
        <v>26.56</v>
      </c>
      <c r="DQ6" s="35">
        <f t="shared" si="12"/>
        <v>27.82</v>
      </c>
      <c r="DR6" s="35">
        <f t="shared" si="12"/>
        <v>29.24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0.15</v>
      </c>
      <c r="EL6" s="35">
        <f t="shared" si="14"/>
        <v>0.06</v>
      </c>
      <c r="EM6" s="35">
        <f t="shared" si="14"/>
        <v>0.04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12068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72.849999999999994</v>
      </c>
      <c r="P7" s="38">
        <v>2.95</v>
      </c>
      <c r="Q7" s="38">
        <v>24.47</v>
      </c>
      <c r="R7" s="38">
        <v>4502</v>
      </c>
      <c r="S7" s="38">
        <v>165667</v>
      </c>
      <c r="T7" s="38">
        <v>1363.29</v>
      </c>
      <c r="U7" s="38">
        <v>121.52</v>
      </c>
      <c r="V7" s="38">
        <v>4842</v>
      </c>
      <c r="W7" s="38">
        <v>3.76</v>
      </c>
      <c r="X7" s="38">
        <v>1287.77</v>
      </c>
      <c r="Y7" s="38">
        <v>117.37</v>
      </c>
      <c r="Z7" s="38">
        <v>114.02</v>
      </c>
      <c r="AA7" s="38">
        <v>114.91</v>
      </c>
      <c r="AB7" s="38">
        <v>111.49</v>
      </c>
      <c r="AC7" s="38">
        <v>112.68</v>
      </c>
      <c r="AD7" s="38">
        <v>101.17</v>
      </c>
      <c r="AE7" s="38">
        <v>103.61</v>
      </c>
      <c r="AF7" s="38">
        <v>102.95</v>
      </c>
      <c r="AG7" s="38">
        <v>103.34</v>
      </c>
      <c r="AH7" s="38">
        <v>102.7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68.930000000000007</v>
      </c>
      <c r="AP7" s="38">
        <v>80.63</v>
      </c>
      <c r="AQ7" s="38">
        <v>27.02</v>
      </c>
      <c r="AR7" s="38">
        <v>29.74</v>
      </c>
      <c r="AS7" s="38">
        <v>48.2</v>
      </c>
      <c r="AT7" s="38">
        <v>61.55</v>
      </c>
      <c r="AU7" s="38">
        <v>16.03</v>
      </c>
      <c r="AV7" s="38">
        <v>50.24</v>
      </c>
      <c r="AW7" s="38">
        <v>36.67</v>
      </c>
      <c r="AX7" s="38">
        <v>45.79</v>
      </c>
      <c r="AY7" s="38">
        <v>62.65</v>
      </c>
      <c r="AZ7" s="38">
        <v>70.42</v>
      </c>
      <c r="BA7" s="38">
        <v>70.92</v>
      </c>
      <c r="BB7" s="38">
        <v>60.67</v>
      </c>
      <c r="BC7" s="38">
        <v>53.44</v>
      </c>
      <c r="BD7" s="38">
        <v>46.85</v>
      </c>
      <c r="BE7" s="38">
        <v>45.34</v>
      </c>
      <c r="BF7" s="38">
        <v>1640.9</v>
      </c>
      <c r="BG7" s="38">
        <v>1527.55</v>
      </c>
      <c r="BH7" s="38">
        <v>1561.04</v>
      </c>
      <c r="BI7" s="38">
        <v>1474.46</v>
      </c>
      <c r="BJ7" s="38">
        <v>1702.29</v>
      </c>
      <c r="BK7" s="38">
        <v>1467.94</v>
      </c>
      <c r="BL7" s="38">
        <v>1144.94</v>
      </c>
      <c r="BM7" s="38">
        <v>1252.71</v>
      </c>
      <c r="BN7" s="38">
        <v>1267.3900000000001</v>
      </c>
      <c r="BO7" s="38">
        <v>1268.6300000000001</v>
      </c>
      <c r="BP7" s="38">
        <v>1260.21</v>
      </c>
      <c r="BQ7" s="38">
        <v>81.599999999999994</v>
      </c>
      <c r="BR7" s="38">
        <v>72.64</v>
      </c>
      <c r="BS7" s="38">
        <v>66.53</v>
      </c>
      <c r="BT7" s="38">
        <v>61.35</v>
      </c>
      <c r="BU7" s="38">
        <v>57.46</v>
      </c>
      <c r="BV7" s="38">
        <v>83.3</v>
      </c>
      <c r="BW7" s="38">
        <v>88.16</v>
      </c>
      <c r="BX7" s="38">
        <v>87.03</v>
      </c>
      <c r="BY7" s="38">
        <v>84.3</v>
      </c>
      <c r="BZ7" s="38">
        <v>82.88</v>
      </c>
      <c r="CA7" s="38">
        <v>75.290000000000006</v>
      </c>
      <c r="CB7" s="38">
        <v>292.52</v>
      </c>
      <c r="CC7" s="38">
        <v>333.37</v>
      </c>
      <c r="CD7" s="38">
        <v>375.32</v>
      </c>
      <c r="CE7" s="38">
        <v>413.58</v>
      </c>
      <c r="CF7" s="38">
        <v>392.66</v>
      </c>
      <c r="CG7" s="38">
        <v>184.56</v>
      </c>
      <c r="CH7" s="38">
        <v>173.89</v>
      </c>
      <c r="CI7" s="38">
        <v>177.02</v>
      </c>
      <c r="CJ7" s="38">
        <v>185.47</v>
      </c>
      <c r="CK7" s="38">
        <v>187.76</v>
      </c>
      <c r="CL7" s="38">
        <v>215.41</v>
      </c>
      <c r="CM7" s="38">
        <v>50.34</v>
      </c>
      <c r="CN7" s="38">
        <v>50.89</v>
      </c>
      <c r="CO7" s="38">
        <v>48.43</v>
      </c>
      <c r="CP7" s="38">
        <v>48.76</v>
      </c>
      <c r="CQ7" s="38">
        <v>44.64</v>
      </c>
      <c r="CR7" s="38">
        <v>43.18</v>
      </c>
      <c r="CS7" s="38">
        <v>42.38</v>
      </c>
      <c r="CT7" s="38">
        <v>46.17</v>
      </c>
      <c r="CU7" s="38">
        <v>45.68</v>
      </c>
      <c r="CV7" s="38">
        <v>45.87</v>
      </c>
      <c r="CW7" s="38">
        <v>42.9</v>
      </c>
      <c r="CX7" s="38">
        <v>84.06</v>
      </c>
      <c r="CY7" s="38">
        <v>83.47</v>
      </c>
      <c r="CZ7" s="38">
        <v>85.1</v>
      </c>
      <c r="DA7" s="38">
        <v>83.83</v>
      </c>
      <c r="DB7" s="38">
        <v>84.59</v>
      </c>
      <c r="DC7" s="38">
        <v>86.43</v>
      </c>
      <c r="DD7" s="38">
        <v>87.01</v>
      </c>
      <c r="DE7" s="38">
        <v>87.84</v>
      </c>
      <c r="DF7" s="38">
        <v>87.96</v>
      </c>
      <c r="DG7" s="38">
        <v>87.65</v>
      </c>
      <c r="DH7" s="38">
        <v>84.75</v>
      </c>
      <c r="DI7" s="38">
        <v>43.68</v>
      </c>
      <c r="DJ7" s="38">
        <v>45.13</v>
      </c>
      <c r="DK7" s="38">
        <v>47.1</v>
      </c>
      <c r="DL7" s="38">
        <v>48.74</v>
      </c>
      <c r="DM7" s="38">
        <v>50.58</v>
      </c>
      <c r="DN7" s="38">
        <v>28.48</v>
      </c>
      <c r="DO7" s="38">
        <v>28.59</v>
      </c>
      <c r="DP7" s="38">
        <v>26.56</v>
      </c>
      <c r="DQ7" s="38">
        <v>27.82</v>
      </c>
      <c r="DR7" s="38">
        <v>29.24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0.15</v>
      </c>
      <c r="EL7" s="38">
        <v>0.06</v>
      </c>
      <c r="EM7" s="38">
        <v>0.04</v>
      </c>
      <c r="EN7" s="38">
        <v>0.06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野﨑 拓人</cp:lastModifiedBy>
  <cp:lastPrinted>2022-01-27T02:08:57Z</cp:lastPrinted>
  <dcterms:created xsi:type="dcterms:W3CDTF">2021-12-03T07:21:10Z</dcterms:created>
  <dcterms:modified xsi:type="dcterms:W3CDTF">2022-01-27T02:09:00Z</dcterms:modified>
  <cp:category/>
</cp:coreProperties>
</file>