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filesv1\共有\30上下水道部\02経営企画課\01経営企画担当\00_経営企画全般\経営比較分析表\R3\【提出】経営比較分析表\"/>
    </mc:Choice>
  </mc:AlternateContent>
  <workbookProtection workbookAlgorithmName="SHA-512" workbookHashValue="AvBg8IcZ7chrzfml2wYZCwLUw4R419BKw4SgIR4SgVBYhN06e8N2d6PqQSRvATPsbheVEh0ArV5ZJJFWx6nymg==" workbookSaltValue="3DPNW0Xyq0eBXRVJ8rkY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F85" i="4"/>
  <c r="E85" i="4"/>
  <c r="BB10" i="4"/>
  <c r="AL10" i="4"/>
  <c r="AD10" i="4"/>
  <c r="W10" i="4"/>
  <c r="BB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<sst xmlns="http://schemas.openxmlformats.org/spreadsheetml/2006/main" count="231" uniqueCount="117">
  <si>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</si>
  <si>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</si>
  <si>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</si>
  <si>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</si>
  <si>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</si>
  <si>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</si>
  <si>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</si>
  <si>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</si>
  <si>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</si>
  <si>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</si>
  <si>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</si>
  <si>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</si>
  <si>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</si>
  <si>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</si>
  <si>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</si>
  <si>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</si>
  <si>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</si>
  <si>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</si>
  <si>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</si>
  <si>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</si>
  <si>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</si>
  <si>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</si>
  <si>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</si>
  <si>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</si>
  <si>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</si>
  <si>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</si>
  <si>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</si>
  <si>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</si>
  <si>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</si>
  <si>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</si>
  <si>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</si>
  <si>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</si>
  <si>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</si>
  <si>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</si>
  <si>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</si>
  <si>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</si>
  <si>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</si>
  <si>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</si>
  <si>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</si>
  <si>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</si>
  <si>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</si>
  <si>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</si>
  <si>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</si>
  <si>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</si>
  <si>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</si>
  <si>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</si>
  <si>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</si>
  <si>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</si>
  <si>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</si>
  <si>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</si>
  <si>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</si>
  <si>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</si>
  <si>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</si>
  <si>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</si>
  <si>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</si>
  <si>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</si>
  <si>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</si>
  <si>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</si>
  <si>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</si>
  <si>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</si>
  <si>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</si>
  <si>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</si>
  <si>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</si>
  <si>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</si>
  <si>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</si>
  <si>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</si>
  <si>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</si>
  <si>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</si>
  <si>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</si>
  <si>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</si>
  <si>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</si>
  <si>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</si>
  <si>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</si>
  <si>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</si>
  <si>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</si>
  <si>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</si>
  <si>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</si>
  <si>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</si>
  <si>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</si>
  <si>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</si>
  <si>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</si>
  <si>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</si>
  <si>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</si>
  <si>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</si>
  <si>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</si>
  <si>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</si>
  <si>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</si>
  <si>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</si>
  <si>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</si>
  <si>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</si>
  <si>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</si>
  <si>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</si>
  <si>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</si>
  <si>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</si>
  <si>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</si>
  <si>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</si>
  <si>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釧路市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</si>
  <si>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</si>
  <si>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</si>
  <si>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</si>
  <si>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</si>
  <si>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</si>
  <si>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</si>
  <si>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</si>
  <si>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</si>
  <si>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</si>
  <si>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</si>
  <si>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</si>
  <si>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</si>
  <si>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</si>
  <si>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</si>
  <si>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</si>
  <si>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</si>
  <si>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</si>
  <si>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平均値を上回っており、保有資産の更新が類似団体よりも進んでいない状況にある。
②管渠老朽化率
　平均値を上回っており、法定耐用年数を超えた管渠延長の割合が類似団体よりも高い状況にある。
③管渠改善率
　平均値を下回っており、管渠における更新延長の割合が類似団体よりも低く、改善が進んでいない状況にある。</t>
  </si>
  <si>
    <t>１．経営の健全性・効率性について
　下水道使用料により汚水処理費用を回収できており安定した経営状況と言えるが、人口の減少に伴い使用料が減少していく中、管渠等の老朽化施設の更新に充てる財源を確保する必要がある。資金不足額については、計画どおり令和３年度までに解消するため、引き続き効率的な事業経営に努めていく。
２．老朽化の状況について
　施設の老朽化は進んでいるが、改築が進んでいない状況にあり、ストックマネジメント計画に基づいた管渠等の老朽化施設の更新が必要となる。</t>
    <rPh sb="18" eb="21">
      <t>ゲスイドウ</t>
    </rPh>
    <rPh sb="21" eb="23">
      <t>シヨウ</t>
    </rPh>
    <rPh sb="23" eb="24">
      <t>リョウ</t>
    </rPh>
    <rPh sb="27" eb="29">
      <t>オスイ</t>
    </rPh>
    <rPh sb="29" eb="31">
      <t>ショリ</t>
    </rPh>
    <rPh sb="31" eb="33">
      <t>ヒヨウ</t>
    </rPh>
    <rPh sb="34" eb="36">
      <t>カイシュウ</t>
    </rPh>
    <rPh sb="55" eb="57">
      <t>ジンコウ</t>
    </rPh>
    <rPh sb="58" eb="60">
      <t>ゲンショウ</t>
    </rPh>
    <rPh sb="61" eb="62">
      <t>トモナ</t>
    </rPh>
    <rPh sb="63" eb="66">
      <t>シヨウリョウ</t>
    </rPh>
    <rPh sb="67" eb="69">
      <t>ゲンショウ</t>
    </rPh>
    <rPh sb="73" eb="74">
      <t>ナカ</t>
    </rPh>
    <rPh sb="77" eb="78">
      <t>トウ</t>
    </rPh>
    <rPh sb="81" eb="82">
      <t>カ</t>
    </rPh>
    <rPh sb="82" eb="84">
      <t>シセツ</t>
    </rPh>
    <rPh sb="139" eb="142">
      <t>コウリツテキ</t>
    </rPh>
    <rPh sb="143" eb="145">
      <t>ジギョウ</t>
    </rPh>
    <rPh sb="148" eb="149">
      <t>ツト</t>
    </rPh>
    <rPh sb="170" eb="172">
      <t>シセツ</t>
    </rPh>
    <rPh sb="173" eb="176">
      <t>ロウキュウカ</t>
    </rPh>
    <rPh sb="177" eb="178">
      <t>スス</t>
    </rPh>
    <rPh sb="184" eb="186">
      <t>カイチク</t>
    </rPh>
    <rPh sb="209" eb="211">
      <t>ケイカク</t>
    </rPh>
    <rPh sb="212" eb="213">
      <t>モト</t>
    </rPh>
    <rPh sb="218" eb="219">
      <t>トウ</t>
    </rPh>
    <rPh sb="222" eb="223">
      <t>カ</t>
    </rPh>
    <rPh sb="223" eb="225">
      <t>シセツ</t>
    </rPh>
    <rPh sb="226" eb="228">
      <t>コウシン</t>
    </rPh>
    <rPh sb="229" eb="231">
      <t>ヒツヨウ</t>
    </rPh>
    <phoneticPr fontId="4"/>
  </si>
  <si>
    <r>
      <t xml:space="preserve">①経常収支比率
　平均値及び100％を上回っており、経常収支が黒字であることを表している。
②累積欠損金比率
　累積欠損金は発生していない。
③流動比率
　平均値を下回り低率となっているが、流動負債の大半は1年以内償還予定の企業債である。
④企業債残高対事業規模比率
</t>
    </r>
    <r>
      <rPr>
        <sz val="10"/>
        <rFont val="ＭＳ ゴシック"/>
        <family val="3"/>
        <charset val="128"/>
      </rPr>
      <t>　平均値を下回っている。企業債残高の減少により、数値は低下していく見込みである。</t>
    </r>
    <r>
      <rPr>
        <sz val="10"/>
        <color theme="1"/>
        <rFont val="ＭＳ ゴシック"/>
        <family val="3"/>
        <charset val="128"/>
      </rPr>
      <t xml:space="preserve">
⑤経費回収率
　平均値及び100％を上回っている。令和2年度に関しては、新型コロナウイルス感染症の拡大に係る事業者支援として、一定期間の下水道使用料を免除したことから、前年度より低下している。
⑥汚水処理原価
　</t>
    </r>
    <r>
      <rPr>
        <sz val="10"/>
        <rFont val="ＭＳ ゴシック"/>
        <family val="3"/>
        <charset val="128"/>
      </rPr>
      <t>平均値を上回っている。維持管理に係る経費負担の増により前年度に比べてやや増加した。</t>
    </r>
    <r>
      <rPr>
        <sz val="10"/>
        <color theme="1"/>
        <rFont val="ＭＳ ゴシック"/>
        <family val="3"/>
        <charset val="128"/>
      </rPr>
      <t xml:space="preserve">
⑦施設利用率
　平均値を下回っており、施設更新時にダウンサイジングを検討する必要がある。
⑧水洗化率
　平均値を上回っており、近年は微増を続けている。</t>
    </r>
    <rPh sb="97" eb="99">
      <t>リュウドウ</t>
    </rPh>
    <rPh sb="99" eb="101">
      <t>フサイ</t>
    </rPh>
    <rPh sb="102" eb="104">
      <t>タイハン</t>
    </rPh>
    <rPh sb="106" eb="107">
      <t>ネン</t>
    </rPh>
    <rPh sb="107" eb="109">
      <t>イナイ</t>
    </rPh>
    <rPh sb="109" eb="111">
      <t>ショウカン</t>
    </rPh>
    <rPh sb="111" eb="113">
      <t>ヨテイ</t>
    </rPh>
    <rPh sb="114" eb="116">
      <t>キギョウ</t>
    </rPh>
    <rPh sb="116" eb="117">
      <t>サイ</t>
    </rPh>
    <rPh sb="204" eb="206">
      <t>レイワ</t>
    </rPh>
    <rPh sb="207" eb="209">
      <t>ネンド</t>
    </rPh>
    <rPh sb="210" eb="211">
      <t>カン</t>
    </rPh>
    <rPh sb="215" eb="217">
      <t>シンガタ</t>
    </rPh>
    <rPh sb="224" eb="227">
      <t>カンセンショウ</t>
    </rPh>
    <rPh sb="228" eb="230">
      <t>カクダイ</t>
    </rPh>
    <rPh sb="231" eb="232">
      <t>カカ</t>
    </rPh>
    <rPh sb="233" eb="236">
      <t>ジギョウシャ</t>
    </rPh>
    <rPh sb="236" eb="238">
      <t>シエン</t>
    </rPh>
    <rPh sb="242" eb="244">
      <t>イッテイ</t>
    </rPh>
    <rPh sb="244" eb="246">
      <t>キカン</t>
    </rPh>
    <rPh sb="247" eb="250">
      <t>ゲスイドウ</t>
    </rPh>
    <rPh sb="250" eb="253">
      <t>シヨウリョウ</t>
    </rPh>
    <rPh sb="254" eb="256">
      <t>メンジョ</t>
    </rPh>
    <rPh sb="263" eb="266">
      <t>ゼンネンド</t>
    </rPh>
    <rPh sb="268" eb="270">
      <t>テイカ</t>
    </rPh>
    <rPh sb="297" eb="299">
      <t>イジ</t>
    </rPh>
    <rPh sb="299" eb="301">
      <t>カンリ</t>
    </rPh>
    <rPh sb="309" eb="310">
      <t>ゾウ</t>
    </rPh>
    <rPh sb="322" eb="32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</si>
</sst>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0.09</c:v>
                </c:pt>
                <c:pt idx="2">
                  <c:v>0.08</c:v>
                </c:pt>
                <c:pt idx="3">
                  <c:v>0.02</c:v>
                </c:pt>
                <c:pt idx="4">
                  <c:v>7.0000000000000007E-2</c:v>
                </c:pt>
              </c:numCache>
            </c:numRef>
          </c:val>
          <c:extLst>
            <c:ext xmlns:c16="http://schemas.microsoft.com/office/drawing/2014/chart" uri="{C3380CC4-5D6E-409C-BE32-E72D297353CC}">
              <c16:uniqueId val="{00000000-DC3F-4B56-89BB-60A14BEE16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DC3F-4B56-89BB-60A14BEE16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62.98</c:v>
                </c:pt>
                <c:pt idx="1">
                  <c:v>62.57</c:v>
                </c:pt>
                <c:pt idx="2">
                  <c:v>61.5</c:v>
                </c:pt>
                <c:pt idx="3">
                  <c:v>61.19</c:v>
                </c:pt>
                <c:pt idx="4">
                  <c:v>60.78</c:v>
                </c:pt>
              </c:numCache>
            </c:numRef>
          </c:val>
          <c:extLst>
            <c:ext xmlns:c16="http://schemas.microsoft.com/office/drawing/2014/chart" uri="{C3380CC4-5D6E-409C-BE32-E72D297353CC}">
              <c16:uniqueId val="{00000000-4F1C-4558-A16B-7094769EAA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4F1C-4558-A16B-7094769EAA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95.77</c:v>
                </c:pt>
                <c:pt idx="1">
                  <c:v>95.86</c:v>
                </c:pt>
                <c:pt idx="2">
                  <c:v>95.98</c:v>
                </c:pt>
                <c:pt idx="3">
                  <c:v>96</c:v>
                </c:pt>
                <c:pt idx="4">
                  <c:v>96.02</c:v>
                </c:pt>
              </c:numCache>
            </c:numRef>
          </c:val>
          <c:extLst>
            <c:ext xmlns:c16="http://schemas.microsoft.com/office/drawing/2014/chart" uri="{C3380CC4-5D6E-409C-BE32-E72D297353CC}">
              <c16:uniqueId val="{00000000-BEB2-4712-83D0-19F112F677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BEB2-4712-83D0-19F112F677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129.74</c:v>
                </c:pt>
                <c:pt idx="1">
                  <c:v>127.53</c:v>
                </c:pt>
                <c:pt idx="2">
                  <c:v>126.67</c:v>
                </c:pt>
                <c:pt idx="3">
                  <c:v>122.22</c:v>
                </c:pt>
                <c:pt idx="4">
                  <c:v>124.59</c:v>
                </c:pt>
              </c:numCache>
            </c:numRef>
          </c:val>
          <c:extLst>
            <c:ext xmlns:c16="http://schemas.microsoft.com/office/drawing/2014/chart" uri="{C3380CC4-5D6E-409C-BE32-E72D297353CC}">
              <c16:uniqueId val="{00000000-77F2-4C77-8D65-0FEA2D3D12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77F2-4C77-8D65-0FEA2D3D12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51.66</c:v>
                </c:pt>
                <c:pt idx="1">
                  <c:v>52.93</c:v>
                </c:pt>
                <c:pt idx="2">
                  <c:v>54.24</c:v>
                </c:pt>
                <c:pt idx="3">
                  <c:v>55.73</c:v>
                </c:pt>
                <c:pt idx="4">
                  <c:v>56.47</c:v>
                </c:pt>
              </c:numCache>
            </c:numRef>
          </c:val>
          <c:extLst>
            <c:ext xmlns:c16="http://schemas.microsoft.com/office/drawing/2014/chart" uri="{C3380CC4-5D6E-409C-BE32-E72D297353CC}">
              <c16:uniqueId val="{00000000-4132-4DD2-A849-C5CEA3A868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4132-4DD2-A849-C5CEA3A868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6.2</c:v>
                </c:pt>
                <c:pt idx="1">
                  <c:v>6.59</c:v>
                </c:pt>
                <c:pt idx="2">
                  <c:v>6.92</c:v>
                </c:pt>
                <c:pt idx="3">
                  <c:v>7.63</c:v>
                </c:pt>
                <c:pt idx="4">
                  <c:v>8</c:v>
                </c:pt>
              </c:numCache>
            </c:numRef>
          </c:val>
          <c:extLst>
            <c:ext xmlns:c16="http://schemas.microsoft.com/office/drawing/2014/chart" uri="{C3380CC4-5D6E-409C-BE32-E72D297353CC}">
              <c16:uniqueId val="{00000000-89DB-494F-8D8F-C2E9FBCB95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89DB-494F-8D8F-C2E9FBCB95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quot;-&quot;">
                  <c:v>5.35</c:v>
                </c:pt>
                <c:pt idx="4">
                  <c:v>0</c:v>
                </c:pt>
              </c:numCache>
            </c:numRef>
          </c:val>
          <c:extLst>
            <c:ext xmlns:c16="http://schemas.microsoft.com/office/drawing/2014/chart" uri="{C3380CC4-5D6E-409C-BE32-E72D297353CC}">
              <c16:uniqueId val="{00000000-519F-42E6-9149-D35695BA1A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519F-42E6-9149-D35695BA1A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7.48</c:v>
                </c:pt>
                <c:pt idx="1">
                  <c:v>8.33</c:v>
                </c:pt>
                <c:pt idx="2">
                  <c:v>10.08</c:v>
                </c:pt>
                <c:pt idx="3">
                  <c:v>14.24</c:v>
                </c:pt>
                <c:pt idx="4">
                  <c:v>24.54</c:v>
                </c:pt>
              </c:numCache>
            </c:numRef>
          </c:val>
          <c:extLst>
            <c:ext xmlns:c16="http://schemas.microsoft.com/office/drawing/2014/chart" uri="{C3380CC4-5D6E-409C-BE32-E72D297353CC}">
              <c16:uniqueId val="{00000000-8235-4E23-AFBB-766AF31B2D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8235-4E23-AFBB-766AF31B2D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425.25</c:v>
                </c:pt>
                <c:pt idx="1">
                  <c:v>419.71</c:v>
                </c:pt>
                <c:pt idx="2">
                  <c:v>415.56</c:v>
                </c:pt>
                <c:pt idx="3">
                  <c:v>410.31</c:v>
                </c:pt>
                <c:pt idx="4">
                  <c:v>425.49</c:v>
                </c:pt>
              </c:numCache>
            </c:numRef>
          </c:val>
          <c:extLst>
            <c:ext xmlns:c16="http://schemas.microsoft.com/office/drawing/2014/chart" uri="{C3380CC4-5D6E-409C-BE32-E72D297353CC}">
              <c16:uniqueId val="{00000000-95BC-4CB6-A490-3D206DF627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95BC-4CB6-A490-3D206DF627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140.56</c:v>
                </c:pt>
                <c:pt idx="1">
                  <c:v>135.9</c:v>
                </c:pt>
                <c:pt idx="2">
                  <c:v>133.4</c:v>
                </c:pt>
                <c:pt idx="3">
                  <c:v>133.26</c:v>
                </c:pt>
                <c:pt idx="4">
                  <c:v>121.52</c:v>
                </c:pt>
              </c:numCache>
            </c:numRef>
          </c:val>
          <c:extLst>
            <c:ext xmlns:c16="http://schemas.microsoft.com/office/drawing/2014/chart" uri="{C3380CC4-5D6E-409C-BE32-E72D297353CC}">
              <c16:uniqueId val="{00000000-320D-4197-912B-D49C275304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320D-4197-912B-D49C275304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169.56</c:v>
                </c:pt>
                <c:pt idx="1">
                  <c:v>175.67</c:v>
                </c:pt>
                <c:pt idx="2">
                  <c:v>179.02</c:v>
                </c:pt>
                <c:pt idx="3">
                  <c:v>178.27</c:v>
                </c:pt>
                <c:pt idx="4">
                  <c:v>181.52</c:v>
                </c:pt>
              </c:numCache>
            </c:numRef>
          </c:val>
          <c:extLst>
            <c:ext xmlns:c16="http://schemas.microsoft.com/office/drawing/2014/chart" uri="{C3380CC4-5D6E-409C-BE32-E72D297353CC}">
              <c16:uniqueId val="{00000000-3753-4456-B985-93891423ED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3753-4456-B985-93891423ED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釧路市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165667</v>
      </c>
      <c r="AM8" s="51"/>
      <c r="AN8" s="51"/>
      <c r="AO8" s="51"/>
      <c r="AP8" s="51"/>
      <c r="AQ8" s="51"/>
      <c r="AR8" s="51"/>
      <c r="AS8" s="51"/>
      <c r="AT8" s="46">
        <f>データ!T6</f>
        <v>1363.29</v>
      </c>
      <c r="AU8" s="46"/>
      <c r="AV8" s="46"/>
      <c r="AW8" s="46"/>
      <c r="AX8" s="46"/>
      <c r="AY8" s="46"/>
      <c r="AZ8" s="46"/>
      <c r="BA8" s="46"/>
      <c r="BB8" s="46">
        <f>データ!U6</f>
        <v>121.52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66.83</v>
      </c>
      <c r="J10" s="46"/>
      <c r="K10" s="46"/>
      <c r="L10" s="46"/>
      <c r="M10" s="46"/>
      <c r="N10" s="46"/>
      <c r="O10" s="46"/>
      <c r="P10" s="46">
        <f>データ!P6</f>
        <v>95.59</v>
      </c>
      <c r="Q10" s="46"/>
      <c r="R10" s="46"/>
      <c r="S10" s="46"/>
      <c r="T10" s="46"/>
      <c r="U10" s="46"/>
      <c r="V10" s="46"/>
      <c r="W10" s="46">
        <f>データ!Q6</f>
        <v>65.89</v>
      </c>
      <c r="X10" s="46"/>
      <c r="Y10" s="46"/>
      <c r="Z10" s="46"/>
      <c r="AA10" s="46"/>
      <c r="AB10" s="46"/>
      <c r="AC10" s="46"/>
      <c r="AD10" s="51">
        <f>データ!R6</f>
        <v>4502</v>
      </c>
      <c r="AE10" s="51"/>
      <c r="AF10" s="51"/>
      <c r="AG10" s="51"/>
      <c r="AH10" s="51"/>
      <c r="AI10" s="51"/>
      <c r="AJ10" s="51"/>
      <c r="AK10" s="2"/>
      <c r="AL10" s="51">
        <f>データ!V6</f>
        <v>157045</v>
      </c>
      <c r="AM10" s="51"/>
      <c r="AN10" s="51"/>
      <c r="AO10" s="51"/>
      <c r="AP10" s="51"/>
      <c r="AQ10" s="51"/>
      <c r="AR10" s="51"/>
      <c r="AS10" s="51"/>
      <c r="AT10" s="46">
        <f>データ!W6</f>
        <v>41.78</v>
      </c>
      <c r="AU10" s="46"/>
      <c r="AV10" s="46"/>
      <c r="AW10" s="46"/>
      <c r="AX10" s="46"/>
      <c r="AY10" s="46"/>
      <c r="AZ10" s="46"/>
      <c r="BA10" s="46"/>
      <c r="BB10" s="46">
        <f>データ!X6</f>
        <v>3758.86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z6fqQIGTtizyGd4zK0DW+upO5P1Erj7g5dnKl1GtNKJcMtoUnprTl4K647K/kclwzsJhFwu2fckLJhOVhLDpg==" saltValue="IHLDbCk4qrytZ28w0EAM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12068</v>
      </c>
      <c r="D6" s="33">
        <f t="shared" si="3"/>
        <v>46</v>
      </c>
      <c r="E6" s="33">
        <f t="shared" si="3"/>
        <v>17</v>
      </c>
      <c r="F6" s="33">
        <f t="shared" si="3"/>
        <v>1</v>
      </c>
      <c r="G6" s="33">
        <f t="shared" si="3"/>
        <v>0</v>
      </c>
      <c r="H6" s="33" t="str">
        <f t="shared" si="3"/>
        <v>北海道　釧路市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66.83</v>
      </c>
      <c r="P6" s="34">
        <f t="shared" si="3"/>
        <v>95.59</v>
      </c>
      <c r="Q6" s="34">
        <f t="shared" si="3"/>
        <v>65.89</v>
      </c>
      <c r="R6" s="34">
        <f t="shared" si="3"/>
        <v>4502</v>
      </c>
      <c r="S6" s="34">
        <f t="shared" si="3"/>
        <v>165667</v>
      </c>
      <c r="T6" s="34">
        <f t="shared" si="3"/>
        <v>1363.29</v>
      </c>
      <c r="U6" s="34">
        <f t="shared" si="3"/>
        <v>121.52</v>
      </c>
      <c r="V6" s="34">
        <f t="shared" si="3"/>
        <v>157045</v>
      </c>
      <c r="W6" s="34">
        <f t="shared" si="3"/>
        <v>41.78</v>
      </c>
      <c r="X6" s="34">
        <f t="shared" si="3"/>
        <v>3758.86</v>
      </c>
      <c r="Y6" s="35">
        <f>IF(Y7="",NA(),Y7)</f>
        <v>129.74</v>
      </c>
      <c r="Z6" s="35">
        <f t="shared" ref="Z6:AH6" si="4">IF(Z7="",NA(),Z7)</f>
        <v>127.53</v>
      </c>
      <c r="AA6" s="35">
        <f t="shared" si="4"/>
        <v>126.67</v>
      </c>
      <c r="AB6" s="35">
        <f t="shared" si="4"/>
        <v>122.22</v>
      </c>
      <c r="AC6" s="35">
        <f t="shared" si="4"/>
        <v>124.59</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5">
        <f t="shared" si="5"/>
        <v>5.35</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7.48</v>
      </c>
      <c r="AV6" s="35">
        <f t="shared" ref="AV6:BD6" si="6">IF(AV7="",NA(),AV7)</f>
        <v>8.33</v>
      </c>
      <c r="AW6" s="35">
        <f t="shared" si="6"/>
        <v>10.08</v>
      </c>
      <c r="AX6" s="35">
        <f t="shared" si="6"/>
        <v>14.24</v>
      </c>
      <c r="AY6" s="35">
        <f t="shared" si="6"/>
        <v>24.54</v>
      </c>
      <c r="AZ6" s="35">
        <f t="shared" si="6"/>
        <v>49.96</v>
      </c>
      <c r="BA6" s="35">
        <f t="shared" si="6"/>
        <v>58.04</v>
      </c>
      <c r="BB6" s="35">
        <f t="shared" si="6"/>
        <v>62.12</v>
      </c>
      <c r="BC6" s="35">
        <f t="shared" si="6"/>
        <v>61.57</v>
      </c>
      <c r="BD6" s="35">
        <f t="shared" si="6"/>
        <v>60.82</v>
      </c>
      <c r="BE6" s="34" t="str">
        <f>IF(BE7="","",IF(BE7="-","【-】","【"&amp;SUBSTITUTE(TEXT(BE7,"#,##0.00"),"-","△")&amp;"】"))</f>
        <v>【67.52】</v>
      </c>
      <c r="BF6" s="35">
        <f>IF(BF7="",NA(),BF7)</f>
        <v>425.25</v>
      </c>
      <c r="BG6" s="35">
        <f t="shared" ref="BG6:BO6" si="7">IF(BG7="",NA(),BG7)</f>
        <v>419.71</v>
      </c>
      <c r="BH6" s="35">
        <f t="shared" si="7"/>
        <v>415.56</v>
      </c>
      <c r="BI6" s="35">
        <f t="shared" si="7"/>
        <v>410.31</v>
      </c>
      <c r="BJ6" s="35">
        <f t="shared" si="7"/>
        <v>425.49</v>
      </c>
      <c r="BK6" s="35">
        <f t="shared" si="7"/>
        <v>970.35</v>
      </c>
      <c r="BL6" s="35">
        <f t="shared" si="7"/>
        <v>917.29</v>
      </c>
      <c r="BM6" s="35">
        <f t="shared" si="7"/>
        <v>875.53</v>
      </c>
      <c r="BN6" s="35">
        <f t="shared" si="7"/>
        <v>867.39</v>
      </c>
      <c r="BO6" s="35">
        <f t="shared" si="7"/>
        <v>920.83</v>
      </c>
      <c r="BP6" s="34" t="str">
        <f>IF(BP7="","",IF(BP7="-","【-】","【"&amp;SUBSTITUTE(TEXT(BP7,"#,##0.00"),"-","△")&amp;"】"))</f>
        <v>【705.21】</v>
      </c>
      <c r="BQ6" s="35">
        <f>IF(BQ7="",NA(),BQ7)</f>
        <v>140.56</v>
      </c>
      <c r="BR6" s="35">
        <f t="shared" ref="BR6:BZ6" si="8">IF(BR7="",NA(),BR7)</f>
        <v>135.9</v>
      </c>
      <c r="BS6" s="35">
        <f t="shared" si="8"/>
        <v>133.4</v>
      </c>
      <c r="BT6" s="35">
        <f t="shared" si="8"/>
        <v>133.26</v>
      </c>
      <c r="BU6" s="35">
        <f t="shared" si="8"/>
        <v>121.52</v>
      </c>
      <c r="BV6" s="35">
        <f t="shared" si="8"/>
        <v>99.26</v>
      </c>
      <c r="BW6" s="35">
        <f t="shared" si="8"/>
        <v>99.67</v>
      </c>
      <c r="BX6" s="35">
        <f t="shared" si="8"/>
        <v>99.83</v>
      </c>
      <c r="BY6" s="35">
        <f t="shared" si="8"/>
        <v>100.91</v>
      </c>
      <c r="BZ6" s="35">
        <f t="shared" si="8"/>
        <v>99.82</v>
      </c>
      <c r="CA6" s="34" t="str">
        <f>IF(CA7="","",IF(CA7="-","【-】","【"&amp;SUBSTITUTE(TEXT(CA7,"#,##0.00"),"-","△")&amp;"】"))</f>
        <v>【98.96】</v>
      </c>
      <c r="CB6" s="35">
        <f>IF(CB7="",NA(),CB7)</f>
        <v>169.56</v>
      </c>
      <c r="CC6" s="35">
        <f t="shared" ref="CC6:CK6" si="9">IF(CC7="",NA(),CC7)</f>
        <v>175.67</v>
      </c>
      <c r="CD6" s="35">
        <f t="shared" si="9"/>
        <v>179.02</v>
      </c>
      <c r="CE6" s="35">
        <f t="shared" si="9"/>
        <v>178.27</v>
      </c>
      <c r="CF6" s="35">
        <f t="shared" si="9"/>
        <v>181.52</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62.98</v>
      </c>
      <c r="CN6" s="35">
        <f t="shared" ref="CN6:CV6" si="10">IF(CN7="",NA(),CN7)</f>
        <v>62.57</v>
      </c>
      <c r="CO6" s="35">
        <f t="shared" si="10"/>
        <v>61.5</v>
      </c>
      <c r="CP6" s="35">
        <f t="shared" si="10"/>
        <v>61.19</v>
      </c>
      <c r="CQ6" s="35">
        <f t="shared" si="10"/>
        <v>60.78</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95.77</v>
      </c>
      <c r="CY6" s="35">
        <f t="shared" ref="CY6:DG6" si="11">IF(CY7="",NA(),CY7)</f>
        <v>95.86</v>
      </c>
      <c r="CZ6" s="35">
        <f t="shared" si="11"/>
        <v>95.98</v>
      </c>
      <c r="DA6" s="35">
        <f t="shared" si="11"/>
        <v>96</v>
      </c>
      <c r="DB6" s="35">
        <f t="shared" si="11"/>
        <v>96.02</v>
      </c>
      <c r="DC6" s="35">
        <f t="shared" si="11"/>
        <v>93.5</v>
      </c>
      <c r="DD6" s="35">
        <f t="shared" si="11"/>
        <v>93.86</v>
      </c>
      <c r="DE6" s="35">
        <f t="shared" si="11"/>
        <v>93.96</v>
      </c>
      <c r="DF6" s="35">
        <f t="shared" si="11"/>
        <v>94.06</v>
      </c>
      <c r="DG6" s="35">
        <f t="shared" si="11"/>
        <v>94.41</v>
      </c>
      <c r="DH6" s="34" t="str">
        <f>IF(DH7="","",IF(DH7="-","【-】","【"&amp;SUBSTITUTE(TEXT(DH7,"#,##0.00"),"-","△")&amp;"】"))</f>
        <v>【95.57】</v>
      </c>
      <c r="DI6" s="35">
        <f>IF(DI7="",NA(),DI7)</f>
        <v>51.66</v>
      </c>
      <c r="DJ6" s="35">
        <f t="shared" ref="DJ6:DR6" si="12">IF(DJ7="",NA(),DJ7)</f>
        <v>52.93</v>
      </c>
      <c r="DK6" s="35">
        <f t="shared" si="12"/>
        <v>54.24</v>
      </c>
      <c r="DL6" s="35">
        <f t="shared" si="12"/>
        <v>55.73</v>
      </c>
      <c r="DM6" s="35">
        <f t="shared" si="12"/>
        <v>56.47</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6.2</v>
      </c>
      <c r="DU6" s="35">
        <f t="shared" ref="DU6:EC6" si="13">IF(DU7="",NA(),DU7)</f>
        <v>6.59</v>
      </c>
      <c r="DV6" s="35">
        <f t="shared" si="13"/>
        <v>6.92</v>
      </c>
      <c r="DW6" s="35">
        <f t="shared" si="13"/>
        <v>7.63</v>
      </c>
      <c r="DX6" s="35">
        <f t="shared" si="13"/>
        <v>8</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0.05</v>
      </c>
      <c r="EF6" s="35">
        <f t="shared" ref="EF6:EN6" si="14">IF(EF7="",NA(),EF7)</f>
        <v>0.09</v>
      </c>
      <c r="EG6" s="35">
        <f t="shared" si="14"/>
        <v>0.08</v>
      </c>
      <c r="EH6" s="35">
        <f t="shared" si="14"/>
        <v>0.02</v>
      </c>
      <c r="EI6" s="35">
        <f t="shared" si="14"/>
        <v>7.0000000000000007E-2</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12068</v>
      </c>
      <c r="D7" s="37">
        <v>46</v>
      </c>
      <c r="E7" s="37">
        <v>17</v>
      </c>
      <c r="F7" s="37">
        <v>1</v>
      </c>
      <c r="G7" s="37">
        <v>0</v>
      </c>
      <c r="H7" s="37" t="s">
        <v>96</v>
      </c>
      <c r="I7" s="37" t="s">
        <v>97</v>
      </c>
      <c r="J7" s="37" t="s">
        <v>98</v>
      </c>
      <c r="K7" s="37" t="s">
        <v>99</v>
      </c>
      <c r="L7" s="37" t="s">
        <v>100</v>
      </c>
      <c r="M7" s="37" t="s">
        <v>101</v>
      </c>
      <c r="N7" s="38" t="s">
        <v>102</v>
      </c>
      <c r="O7" s="38">
        <v>66.83</v>
      </c>
      <c r="P7" s="38">
        <v>95.59</v>
      </c>
      <c r="Q7" s="38">
        <v>65.89</v>
      </c>
      <c r="R7" s="38">
        <v>4502</v>
      </c>
      <c r="S7" s="38">
        <v>165667</v>
      </c>
      <c r="T7" s="38">
        <v>1363.29</v>
      </c>
      <c r="U7" s="38">
        <v>121.52</v>
      </c>
      <c r="V7" s="38">
        <v>157045</v>
      </c>
      <c r="W7" s="38">
        <v>41.78</v>
      </c>
      <c r="X7" s="38">
        <v>3758.86</v>
      </c>
      <c r="Y7" s="38">
        <v>129.74</v>
      </c>
      <c r="Z7" s="38">
        <v>127.53</v>
      </c>
      <c r="AA7" s="38">
        <v>126.67</v>
      </c>
      <c r="AB7" s="38">
        <v>122.22</v>
      </c>
      <c r="AC7" s="38">
        <v>124.59</v>
      </c>
      <c r="AD7" s="38">
        <v>109.12</v>
      </c>
      <c r="AE7" s="38">
        <v>110.22</v>
      </c>
      <c r="AF7" s="38">
        <v>110.01</v>
      </c>
      <c r="AG7" s="38">
        <v>111.12</v>
      </c>
      <c r="AH7" s="38">
        <v>109.58</v>
      </c>
      <c r="AI7" s="38">
        <v>106.67</v>
      </c>
      <c r="AJ7" s="38">
        <v>0</v>
      </c>
      <c r="AK7" s="38">
        <v>0</v>
      </c>
      <c r="AL7" s="38">
        <v>0</v>
      </c>
      <c r="AM7" s="38">
        <v>5.35</v>
      </c>
      <c r="AN7" s="38">
        <v>0</v>
      </c>
      <c r="AO7" s="38">
        <v>3.8</v>
      </c>
      <c r="AP7" s="38">
        <v>3.21</v>
      </c>
      <c r="AQ7" s="38">
        <v>2.36</v>
      </c>
      <c r="AR7" s="38">
        <v>2.0699999999999998</v>
      </c>
      <c r="AS7" s="38">
        <v>5.97</v>
      </c>
      <c r="AT7" s="38">
        <v>3.64</v>
      </c>
      <c r="AU7" s="38">
        <v>7.48</v>
      </c>
      <c r="AV7" s="38">
        <v>8.33</v>
      </c>
      <c r="AW7" s="38">
        <v>10.08</v>
      </c>
      <c r="AX7" s="38">
        <v>14.24</v>
      </c>
      <c r="AY7" s="38">
        <v>24.54</v>
      </c>
      <c r="AZ7" s="38">
        <v>49.96</v>
      </c>
      <c r="BA7" s="38">
        <v>58.04</v>
      </c>
      <c r="BB7" s="38">
        <v>62.12</v>
      </c>
      <c r="BC7" s="38">
        <v>61.57</v>
      </c>
      <c r="BD7" s="38">
        <v>60.82</v>
      </c>
      <c r="BE7" s="38">
        <v>67.52</v>
      </c>
      <c r="BF7" s="38">
        <v>425.25</v>
      </c>
      <c r="BG7" s="38">
        <v>419.71</v>
      </c>
      <c r="BH7" s="38">
        <v>415.56</v>
      </c>
      <c r="BI7" s="38">
        <v>410.31</v>
      </c>
      <c r="BJ7" s="38">
        <v>425.49</v>
      </c>
      <c r="BK7" s="38">
        <v>970.35</v>
      </c>
      <c r="BL7" s="38">
        <v>917.29</v>
      </c>
      <c r="BM7" s="38">
        <v>875.53</v>
      </c>
      <c r="BN7" s="38">
        <v>867.39</v>
      </c>
      <c r="BO7" s="38">
        <v>920.83</v>
      </c>
      <c r="BP7" s="38">
        <v>705.21</v>
      </c>
      <c r="BQ7" s="38">
        <v>140.56</v>
      </c>
      <c r="BR7" s="38">
        <v>135.9</v>
      </c>
      <c r="BS7" s="38">
        <v>133.4</v>
      </c>
      <c r="BT7" s="38">
        <v>133.26</v>
      </c>
      <c r="BU7" s="38">
        <v>121.52</v>
      </c>
      <c r="BV7" s="38">
        <v>99.26</v>
      </c>
      <c r="BW7" s="38">
        <v>99.67</v>
      </c>
      <c r="BX7" s="38">
        <v>99.83</v>
      </c>
      <c r="BY7" s="38">
        <v>100.91</v>
      </c>
      <c r="BZ7" s="38">
        <v>99.82</v>
      </c>
      <c r="CA7" s="38">
        <v>98.96</v>
      </c>
      <c r="CB7" s="38">
        <v>169.56</v>
      </c>
      <c r="CC7" s="38">
        <v>175.67</v>
      </c>
      <c r="CD7" s="38">
        <v>179.02</v>
      </c>
      <c r="CE7" s="38">
        <v>178.27</v>
      </c>
      <c r="CF7" s="38">
        <v>181.52</v>
      </c>
      <c r="CG7" s="38">
        <v>159.53</v>
      </c>
      <c r="CH7" s="38">
        <v>159.6</v>
      </c>
      <c r="CI7" s="38">
        <v>158.94</v>
      </c>
      <c r="CJ7" s="38">
        <v>158.04</v>
      </c>
      <c r="CK7" s="38">
        <v>156.77000000000001</v>
      </c>
      <c r="CL7" s="38">
        <v>134.52000000000001</v>
      </c>
      <c r="CM7" s="38">
        <v>62.98</v>
      </c>
      <c r="CN7" s="38">
        <v>62.57</v>
      </c>
      <c r="CO7" s="38">
        <v>61.5</v>
      </c>
      <c r="CP7" s="38">
        <v>61.19</v>
      </c>
      <c r="CQ7" s="38">
        <v>60.78</v>
      </c>
      <c r="CR7" s="38">
        <v>67.040000000000006</v>
      </c>
      <c r="CS7" s="38">
        <v>66.34</v>
      </c>
      <c r="CT7" s="38">
        <v>67.069999999999993</v>
      </c>
      <c r="CU7" s="38">
        <v>66.78</v>
      </c>
      <c r="CV7" s="38">
        <v>67</v>
      </c>
      <c r="CW7" s="38">
        <v>59.57</v>
      </c>
      <c r="CX7" s="38">
        <v>95.77</v>
      </c>
      <c r="CY7" s="38">
        <v>95.86</v>
      </c>
      <c r="CZ7" s="38">
        <v>95.98</v>
      </c>
      <c r="DA7" s="38">
        <v>96</v>
      </c>
      <c r="DB7" s="38">
        <v>96.02</v>
      </c>
      <c r="DC7" s="38">
        <v>93.5</v>
      </c>
      <c r="DD7" s="38">
        <v>93.86</v>
      </c>
      <c r="DE7" s="38">
        <v>93.96</v>
      </c>
      <c r="DF7" s="38">
        <v>94.06</v>
      </c>
      <c r="DG7" s="38">
        <v>94.41</v>
      </c>
      <c r="DH7" s="38">
        <v>95.57</v>
      </c>
      <c r="DI7" s="38">
        <v>51.66</v>
      </c>
      <c r="DJ7" s="38">
        <v>52.93</v>
      </c>
      <c r="DK7" s="38">
        <v>54.24</v>
      </c>
      <c r="DL7" s="38">
        <v>55.73</v>
      </c>
      <c r="DM7" s="38">
        <v>56.47</v>
      </c>
      <c r="DN7" s="38">
        <v>28.81</v>
      </c>
      <c r="DO7" s="38">
        <v>31.19</v>
      </c>
      <c r="DP7" s="38">
        <v>33.090000000000003</v>
      </c>
      <c r="DQ7" s="38">
        <v>34.33</v>
      </c>
      <c r="DR7" s="38">
        <v>34.15</v>
      </c>
      <c r="DS7" s="38">
        <v>36.520000000000003</v>
      </c>
      <c r="DT7" s="38">
        <v>6.2</v>
      </c>
      <c r="DU7" s="38">
        <v>6.59</v>
      </c>
      <c r="DV7" s="38">
        <v>6.92</v>
      </c>
      <c r="DW7" s="38">
        <v>7.63</v>
      </c>
      <c r="DX7" s="38">
        <v>8</v>
      </c>
      <c r="DY7" s="38">
        <v>3.84</v>
      </c>
      <c r="DZ7" s="38">
        <v>4.3099999999999996</v>
      </c>
      <c r="EA7" s="38">
        <v>5.04</v>
      </c>
      <c r="EB7" s="38">
        <v>5.1100000000000003</v>
      </c>
      <c r="EC7" s="38">
        <v>5.18</v>
      </c>
      <c r="ED7" s="38">
        <v>5.72</v>
      </c>
      <c r="EE7" s="38">
        <v>0.05</v>
      </c>
      <c r="EF7" s="38">
        <v>0.09</v>
      </c>
      <c r="EG7" s="38">
        <v>0.08</v>
      </c>
      <c r="EH7" s="38">
        <v>0.02</v>
      </c>
      <c r="EI7" s="38">
        <v>7.0000000000000007E-2</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葉月</cp:lastModifiedBy>
  <cp:lastPrinted>2022-01-25T05:25:05Z</cp:lastPrinted>
  <dcterms:created xsi:type="dcterms:W3CDTF">2021-12-03T07:06:09Z</dcterms:created>
  <dcterms:modified xsi:type="dcterms:W3CDTF">2022-01-26T13:00:20Z</dcterms:modified>
  <cp:category/>
</cp:coreProperties>
</file>